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A7475EB0-E05C-485D-9933-94A825AFAD5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<sst xmlns="http://schemas.openxmlformats.org/spreadsheetml/2006/main" xmlns:r="http://schemas.openxmlformats.org/officeDocument/2006/relationships" xmlns:xdr="http://schemas.openxmlformats.org/drawingml/2006/spreadsheetDrawing" count="2641" uniqueCount="339">
  <si>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</si>
  <si>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</si>
  <si>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</si>
  <si>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</si>
  <si>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</si>
  <si>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</si>
  <si>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</si>
  <si>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</si>
  <si>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</si>
  <si>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</si>
  <si>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</si>
  <si>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</si>
  <si>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</si>
  <si>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</si>
  <si>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</si>
  <si>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</si>
  <si>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</si>
  <si>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</si>
  <si>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</si>
  <si>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</si>
  <si>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</si>
  <si>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</si>
  <si>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</si>
  <si>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</si>
  <si>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</si>
  <si>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</si>
  <si>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</si>
  <si>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</si>
  <si>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</si>
  <si>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</si>
  <si>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</si>
  <si>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</si>
  <si>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</si>
  <si>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</si>
  <si>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</si>
  <si>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</si>
  <si>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</si>
  <si>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</si>
  <si>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</si>
  <si>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</si>
  <si>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</si>
  <si>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</si>
  <si>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</si>
  <si>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</si>
  <si>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</si>
  <si>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</si>
  <si>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</si>
  <si>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</si>
  <si>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</si>
  <si>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</si>
  <si>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</si>
  <si>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</si>
  <si>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</si>
  <si>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</si>
  <si>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</si>
  <si>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</si>
  <si>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</si>
  <si>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</si>
  <si>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</si>
  <si>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</si>
  <si>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</si>
  <si>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</si>
  <si>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</si>
  <si>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</si>
  <si>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</si>
  <si>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</si>
  <si>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</si>
  <si>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</si>
  <si>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</si>
  <si>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</si>
  <si>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</si>
  <si>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</si>
  <si>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</si>
  <si>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</si>
  <si>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</si>
  <si>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</si>
  <si>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</si>
  <si>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</si>
  <si>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</si>
  <si>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</si>
  <si>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</si>
  <si>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</si>
  <si>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</si>
  <si>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</si>
  <si>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</si>
  <si>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</si>
  <si>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</si>
  <si>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</si>
  <si>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</si>
  <si>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</si>
  <si>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</si>
  <si>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</si>
  <si>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</si>
  <si>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</si>
  <si>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</si>
  <si>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</si>
  <si>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</si>
  <si>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</si>
  <si>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</si>
  <si>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</si>
  <si>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</si>
  <si>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</si>
  <si>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</si>
  <si>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</si>
  <si>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</si>
  <si>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</si>
  <si>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</si>
  <si>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</si>
  <si>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</si>
  <si>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</si>
  <si>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</si>
  <si>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</si>
  <si>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</si>
  <si>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</si>
  <si>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</si>
  <si>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</si>
  <si>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</si>
  <si>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</si>
  <si>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</si>
  <si>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</si>
  <si>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</si>
  <si>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</si>
  <si>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</si>
  <si>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</si>
  <si>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</si>
  <si>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</si>
  <si>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</si>
  <si>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</si>
  <si>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</si>
  <si>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</si>
  <si>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</si>
  <si>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</si>
  <si>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</si>
  <si>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</si>
  <si>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</si>
  <si>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</si>
  <si>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</si>
  <si>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</si>
  <si>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</si>
  <si>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</si>
  <si>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</si>
  <si>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</si>
  <si>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</si>
  <si>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</si>
  <si>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</si>
  <si>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</si>
  <si>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</si>
  <si>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</si>
  <si>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</si>
  <si>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</si>
  <si>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</si>
  <si>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</si>
  <si>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</si>
  <si>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</si>
  <si>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</si>
  <si>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</si>
  <si>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</si>
  <si>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</si>
  <si>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</si>
  <si>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Namibia</t>
  </si>
  <si>
    <t>2007 EMIS</t>
  </si>
  <si>
    <t>2010 EMIS</t>
  </si>
  <si>
    <t>UNESCO UIS (http://data.uis.unesco.org/)</t>
  </si>
  <si>
    <t>Potable water</t>
  </si>
  <si>
    <t xml:space="preserve">Value reported in the 2008 COAR referencing the 2007 EMIS. The JMP does not have the original data source. It is unclear what type of schools are included. The indicator is schools with a water supply. </t>
  </si>
  <si>
    <t xml:space="preserve">Data are based on the reported value in the UNICEF regional snapshot 2013; the JMP does not have the original data source. It is unclear what type of schools are included. The indicator is schools with access to a water source. Based on 2012 and 2013 COAR estimates (source not provided), coverage does not appear to be decreasing as would be suggested from only the 2007 and 2010 EMIS data. </t>
  </si>
  <si>
    <t>Yes</t>
  </si>
  <si>
    <t>No</t>
  </si>
  <si>
    <t xml:space="preserve">Basic estimate used </t>
  </si>
  <si>
    <t>Value reported in the 2008 COAR referencing the 2007 EMIS. The JMP does not have the original data source. It is unclear what type of schools are included. The indicator is schools with toilets for learners.</t>
  </si>
  <si>
    <t xml:space="preserve">Data are based on the reported value in the UNICEF regional snapshot 2013; the JMP does not have the original data source. It is unclear what type of schools are included. The indicator is schools with toilets/latrines. </t>
  </si>
  <si>
    <t xml:space="preserve">No handwashing data. </t>
  </si>
  <si>
    <t>MoE Needs Assessment 2013-14</t>
  </si>
  <si>
    <t>Other</t>
  </si>
  <si>
    <t>Handwashing facilities for all</t>
  </si>
  <si>
    <t>Available in at least 50% of handwashing locations</t>
  </si>
  <si>
    <t>Soap available at time of questionnaire in at least 50% of handwashing locations</t>
  </si>
  <si>
    <t xml:space="preserve">The study included all government primary, combined and junior secondary schools. Response rate was 40%. Limited data were available disaggregated by urban/rural. The proportion of schools with soap is used to estimate basic service. </t>
  </si>
  <si>
    <t>Estimated by facilty with soap</t>
  </si>
  <si>
    <t>2014/15 EMIS</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</si>
  <si>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</si>
  <si>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</si>
  <si>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</si>
  <si>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</si>
  <si>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</si>
  <si>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</si>
  <si>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</si>
  <si>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</si>
  <si>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</si>
  <si>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</si>
  <si>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</si>
  <si>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</si>
  <si>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</si>
  <si>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</si>
  <si>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</si>
  <si>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</si>
  <si>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</si>
  <si>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t xml:space="preserve">A national estimate is calculated based on the number of primary and secondary schools from the 2012 EMIS. Based on EMIS data, these values may not necessarily refer to improved water sources and are therefore not used. </t>
  </si>
  <si>
    <t>A national estimate is calculated based on the number of primary and secondary schools from the 2012 EMIS. These estimates are not used since data from a primary data source (EMIS) are available for the same year.</t>
  </si>
  <si>
    <t>Census</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</si>
  <si>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</si>
  <si>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</si>
  <si>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</si>
  <si>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</si>
  <si>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</si>
  <si>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</si>
  <si>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</si>
  <si>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</si>
  <si>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</si>
  <si>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</si>
  <si>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</si>
  <si>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</si>
  <si>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</si>
  <si>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</si>
  <si>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</si>
  <si>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</si>
  <si>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</si>
  <si>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</si>
  <si>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</si>
  <si>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</si>
  <si>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</si>
  <si>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</si>
  <si>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</si>
  <si>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</si>
  <si>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</si>
  <si>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</si>
  <si>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Education Statistics 2016/17 (MoE)</t>
  </si>
  <si>
    <t>Education Statistics 2015/16 (MoE)</t>
  </si>
  <si>
    <t xml:space="preserve">As reported in the 2015/16 EMIS report. Includes public and private primary, combined, secondary and other schools. </t>
  </si>
  <si>
    <t xml:space="preserve">As reported in the 2015/16 EMIS report. Includes public and private primary, combined, secondary and other schools. Value reported based on toilets for learners. </t>
  </si>
  <si>
    <t>As reported in the 2015/16 EMIS report. No hygiene data.</t>
  </si>
  <si>
    <t>As reported in the 2016/17 EMIS report. Includes public and private primary, combined, secondary and other schools. This estimate replaces the value reported in the 2012 EMIS (79.9% with water) based on the accompanying note in the 2012 report that "It need to be confirmed whether the Kavango River which is mainly used to supply water to residents, is perhaps used by schools".</t>
  </si>
  <si>
    <t>As reported in the 2016/17 EMIS report. Includes public and private primary, combined, secondary and other schools. This estimate replaces the value reported in the 2012 EMIS (82.7% with toilets).</t>
  </si>
  <si>
    <t>As reported in the 2016/17 EMIS report. No hygiene data.</t>
  </si>
  <si>
    <t xml:space="preserve">As reported in the 2016/17 EMIS report. Includes public and private primary, combined, secondary and other schools. </t>
  </si>
  <si>
    <t>The same value is reported for 2014/15 in the 2016/17 EMIS report.</t>
  </si>
  <si>
    <t>The number of total flush toilets and total pit latrines are reported at the regional level. School level data (proportion of schools with flush toilets) are not included in the report. The same value for schools with toilets is reported for 2014/15 in the 2016/17 EMIS report.</t>
  </si>
  <si>
    <t>As reported in the 2016/17 EMIS report. Includes public and private primary, combined, secondary and other schools. Value is based on toilets for learners.</t>
  </si>
  <si>
    <t xml:space="preserve">Includes public and private primary, combined, secondary and other schools. </t>
  </si>
  <si>
    <t>Values in grey text are imputed based on linear regression</t>
  </si>
  <si>
    <t>NAM_2007_EMIS</t>
  </si>
  <si>
    <t>NAM_2010_EMIS</t>
  </si>
  <si>
    <t>NAM_2010_UIS</t>
  </si>
  <si>
    <t>NAM_2011_EMIS</t>
  </si>
  <si>
    <t>NAM_2012_UIS</t>
  </si>
  <si>
    <t>NAM_2012_EMIS</t>
  </si>
  <si>
    <t>NAM_2013_CEN</t>
  </si>
  <si>
    <t>NAM_2013_EMIS</t>
  </si>
  <si>
    <t>NAM_2014_EMIS</t>
  </si>
  <si>
    <t>NAM_2015_EMIS</t>
  </si>
  <si>
    <t>NAM_2016_EMIS</t>
  </si>
  <si>
    <t>NAM_2017_EMIS</t>
  </si>
  <si>
    <t>2007</t>
  </si>
  <si>
    <t>2010</t>
  </si>
  <si>
    <t>2011</t>
  </si>
  <si>
    <t>2012</t>
  </si>
  <si>
    <t>2013</t>
  </si>
  <si>
    <t>2014</t>
  </si>
  <si>
    <t>2015</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</si>
  <si>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</si>
  <si>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</si>
  <si>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</si>
  <si>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</si>
  <si>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</si>
  <si>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</si>
  <si>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</si>
  <si>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</si>
  <si>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</si>
  <si>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</si>
  <si>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</si>
  <si>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</si>
  <si>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</si>
  <si>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</si>
  <si>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</si>
  <si>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</si>
  <si>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</si>
  <si>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</si>
  <si>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NAM_2018_EMIS</t>
  </si>
  <si>
    <t>Education Statistics 2018 - MoEAC - https://www.moe.gov.na/emis.php</t>
  </si>
  <si>
    <t/>
  </si>
  <si>
    <t>NAM_2019_EMIS</t>
  </si>
  <si>
    <t>Flush toilets</t>
  </si>
  <si>
    <t>Pit</t>
  </si>
  <si>
    <t>As reported in the 2016/17 EMIS report. Includes public and private primary, combined, secondary and other schools. Value is based on toilets for learners. We consider that 50% of the pit latrines are improved.</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</si>
  <si>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</si>
  <si>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</si>
  <si>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</si>
  <si>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</si>
  <si>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</si>
  <si>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</si>
  <si>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NAM_2013_SACMEQ</t>
  </si>
  <si>
    <t>Survey</t>
  </si>
  <si>
    <t>The SACMEQ IV project in INTERNATIONAL. A study of the conditions of schooling and the quality of education</t>
  </si>
  <si>
    <t>No data</t>
  </si>
  <si>
    <t xml:space="preserve"> No hygiene data.</t>
  </si>
  <si>
    <t>NAM_2022_UIS</t>
  </si>
  <si>
    <t xml:space="preserve">A national estimate is calculated based on the number of primary and secondary schools. Based on EMIS data, these values may not necessarily refer to improved water sources and are therefore not used. </t>
  </si>
  <si>
    <t>NAM_2022_EMIS</t>
  </si>
  <si>
    <t>Comparing with other primary sources, it seems to refer to improved facilities</t>
  </si>
  <si>
    <t> </t>
  </si>
  <si>
    <t>Reliable 5-7 days per week</t>
  </si>
  <si>
    <t>Estimated from reliable and improved</t>
  </si>
  <si>
    <t>Piped to school  yard + school building</t>
  </si>
  <si>
    <t>Piped to school yard</t>
  </si>
  <si>
    <t>Piped to school buildings</t>
  </si>
  <si>
    <t>Borehole</t>
  </si>
  <si>
    <t>Public tap/standpipe</t>
  </si>
  <si>
    <t>Surface water</t>
  </si>
  <si>
    <t>Unprotected dug well/spring</t>
  </si>
  <si>
    <t>Tanker truck</t>
  </si>
  <si>
    <t>Rainwater</t>
  </si>
  <si>
    <t>Bottled water</t>
  </si>
  <si>
    <t>Protected well/spring</t>
  </si>
  <si>
    <t>The study included all government primary, combined and junior secondary schools. Response rate was 40%. Limited data were available disaggregated by urban/rural. The proportion of schools with water supply of which are reliable 5-7 days per week (84%) is applied to the proportion of schools with improved facilities to estimate basic service. Improved and on premises calculated based on piped to school yard and piped to school building</t>
  </si>
  <si>
    <t>Fully functional toilets</t>
  </si>
  <si>
    <t>Not shared toilets</t>
  </si>
  <si>
    <t>Estimated from functional and improved</t>
  </si>
  <si>
    <t>Estimated from not shared &amp; improved</t>
  </si>
  <si>
    <t>Estimated from functional, single-sex, improved</t>
  </si>
  <si>
    <t>Pit latrine</t>
  </si>
  <si>
    <t>Flush / pour-flush</t>
  </si>
  <si>
    <t>Ventilated improved pit (VIP)</t>
  </si>
  <si>
    <t>Pit latrine with slab</t>
  </si>
  <si>
    <t>Pit latrine without slab / open pit</t>
  </si>
  <si>
    <t>Composting toilet</t>
  </si>
  <si>
    <t>Bucket</t>
  </si>
  <si>
    <t>Hanging toilet, hanging latrine</t>
  </si>
  <si>
    <t xml:space="preserve">The study included all government primary, combined and junior secondary schools. Response rate was 40%. Limited data were available disaggregated by urban/rural. The proportion of schools with a pit latrine with slab to those without slab is used to separate the category of "pit latrines" into improved and unimproved. Non-response for toilet functionality (25 schools) was analyzed as partly or non-functional. The proportion of schools with toilets of which are functional (64%) is applied to the proportion of schools with improved facilities to estimate usable improved toilets. The proportion of schools with toilets of which are not shared (94%) is applied to the proportion of schools with improved faciliteis to estimate single-sex usable toilets. Both these ratios are applied to the proportion of schools with improved facilities to estimate basic service.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</si>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</sst>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237"/>
    <xf numFmtId="0" fontId="15" fillId="0" borderId="237"/>
    <xf numFmtId="0" fontId="19" fillId="0" borderId="237"/>
  </cellStyleXfs>
  <cellXfs count="108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164" fontId="3" fillId="2" borderId="8" xfId="0" applyNumberFormat="true" applyFont="true" applyFill="true" applyBorder="true" applyAlignment="true">
      <alignment horizontal="center"/>
    </xf>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164" fontId="3" fillId="2"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43" borderId="16"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16"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27" borderId="20"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4"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0"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8" fillId="4" borderId="92" xfId="0" applyFont="true" applyFill="true" applyBorder="true" applyAlignment="true">
      <alignment vertical="center"/>
    </xf>
    <xf numFmtId="0" fontId="3" fillId="4" borderId="92" xfId="0" applyFont="true" applyFill="true" applyBorder="true" applyAlignment="true">
      <alignment vertical="center"/>
    </xf>
    <xf numFmtId="0" fontId="3" fillId="4" borderId="92" xfId="0" applyFont="true" applyFill="true" applyBorder="true"/>
    <xf numFmtId="0" fontId="8" fillId="4" borderId="92" xfId="0" applyFont="true" applyFill="true" applyBorder="true"/>
    <xf numFmtId="0" fontId="4" fillId="2" borderId="91" xfId="0" applyFont="true" applyFill="true" applyBorder="true" applyAlignment="true">
      <alignment vertical="center"/>
    </xf>
    <xf numFmtId="0" fontId="4" fillId="0" borderId="91" xfId="0" applyFont="true" applyBorder="true" applyAlignment="true">
      <alignment vertical="center"/>
    </xf>
    <xf numFmtId="164" fontId="3" fillId="0" borderId="13" xfId="0" applyNumberFormat="true" applyFont="true" applyBorder="true" applyAlignment="true">
      <alignment horizontal="center" vertical="center"/>
    </xf>
    <xf numFmtId="0" fontId="4" fillId="2" borderId="91" xfId="0" applyFont="true" applyFill="true" applyBorder="true" applyAlignment="true">
      <alignment horizontal="left" vertical="center"/>
    </xf>
    <xf numFmtId="164" fontId="3" fillId="2" borderId="91" xfId="0" applyNumberFormat="true" applyFont="true" applyFill="true" applyBorder="true" applyAlignment="true">
      <alignment horizontal="center" vertical="center"/>
    </xf>
    <xf numFmtId="164" fontId="3" fillId="0" borderId="91" xfId="0" applyNumberFormat="true" applyFont="true" applyBorder="true" applyAlignment="true">
      <alignment horizontal="center" vertical="center"/>
    </xf>
    <xf numFmtId="0" fontId="8" fillId="25" borderId="91" xfId="0" applyFont="true" applyFill="true" applyBorder="true" applyAlignment="true">
      <alignment vertical="center"/>
    </xf>
    <xf numFmtId="0" fontId="3" fillId="2" borderId="91" xfId="0" applyFont="true" applyFill="true" applyBorder="true" applyAlignment="true">
      <alignment horizontal="center"/>
    </xf>
    <xf numFmtId="0" fontId="3" fillId="2" borderId="91" xfId="0" applyFont="true" applyFill="true" applyBorder="true" applyAlignment="true">
      <alignment horizontal="center" vertical="center"/>
    </xf>
    <xf numFmtId="1" fontId="3" fillId="0" borderId="91" xfId="0" applyNumberFormat="true" applyFont="true" applyBorder="true" applyAlignment="true">
      <alignment horizontal="center" vertical="center"/>
    </xf>
    <xf numFmtId="0" fontId="1" fillId="0" borderId="91" xfId="0" applyFont="true" applyBorder="true" applyAlignment="true">
      <alignment horizontal="center"/>
    </xf>
    <xf numFmtId="1" fontId="1" fillId="0" borderId="91" xfId="0" applyNumberFormat="true" applyFont="true" applyBorder="true" applyAlignment="true">
      <alignment horizont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0" fillId="0" borderId="92" xfId="0" applyBorder="true" applyAlignment="true">
      <alignment horizontal="left"/>
    </xf>
    <xf numFmtId="0" fontId="0" fillId="0" borderId="92" xfId="0" applyBorder="true"/>
    <xf numFmtId="0" fontId="8" fillId="4" borderId="9" xfId="0" applyFont="true" applyFill="true" applyBorder="true"/>
    <xf numFmtId="0" fontId="8" fillId="4" borderId="7" xfId="0" applyFont="true" applyFill="true" applyBorder="true"/>
    <xf numFmtId="164" fontId="3" fillId="0" borderId="24" xfId="0" applyNumberFormat="true" applyFont="true" applyBorder="true" applyAlignment="true">
      <alignment horizontal="center" vertical="center"/>
    </xf>
    <xf numFmtId="0" fontId="8" fillId="43" borderId="91" xfId="0" applyFont="true" applyFill="true" applyBorder="true" applyAlignment="true">
      <alignment vertical="center"/>
    </xf>
    <xf numFmtId="164" fontId="1" fillId="0" borderId="91" xfId="0" applyNumberFormat="true" applyFont="true" applyBorder="true" applyAlignment="true">
      <alignment horizontal="center" vertical="center"/>
    </xf>
    <xf numFmtId="0" fontId="3" fillId="0" borderId="28" xfId="0" applyFont="true" applyBorder="true" applyAlignment="true">
      <alignment horizontal="left" vertical="center" wrapText="true"/>
    </xf>
    <xf numFmtId="0" fontId="3" fillId="0" borderId="91" xfId="0" applyFont="true" applyBorder="true" applyAlignment="true">
      <alignment horizontal="center" vertical="center" wrapText="true"/>
    </xf>
    <xf numFmtId="0" fontId="3" fillId="0" borderId="36" xfId="0" applyFont="true" applyBorder="true" applyAlignment="true">
      <alignment horizontal="left" vertical="center" wrapText="true"/>
    </xf>
    <xf numFmtId="1" fontId="99" fillId="49" borderId="93" xfId="0" applyNumberFormat="true" applyFont="true" applyFill="true" applyBorder="true" applyAlignment="true" applyProtection="true">
      <alignment horizontal="center" vertical="center"/>
    </xf>
    <xf numFmtId="1" fontId="100" fillId="50" borderId="94" xfId="0" applyNumberFormat="true" applyFont="true" applyFill="true" applyBorder="true" applyAlignment="true" applyProtection="true">
      <alignment horizontal="center" vertical="center"/>
    </xf>
    <xf numFmtId="1" fontId="101" fillId="51" borderId="95" xfId="0" applyNumberFormat="true" applyFont="true" applyFill="true" applyBorder="true" applyAlignment="true" applyProtection="true">
      <alignment horizontal="center" vertical="center"/>
    </xf>
    <xf numFmtId="1" fontId="102" fillId="52" borderId="96" xfId="0" applyNumberFormat="true" applyFont="true" applyFill="true" applyBorder="true" applyAlignment="true" applyProtection="true">
      <alignment horizontal="center" vertical="center"/>
    </xf>
    <xf numFmtId="1" fontId="103" fillId="53" borderId="97" xfId="0" applyNumberFormat="true" applyFont="true" applyFill="true" applyBorder="true" applyAlignment="true" applyProtection="true">
      <alignment horizontal="center" vertical="center"/>
    </xf>
    <xf numFmtId="1" fontId="104" fillId="54" borderId="98" xfId="0" applyNumberFormat="true" applyFont="true" applyFill="true" applyBorder="true" applyAlignment="true" applyProtection="true">
      <alignment horizontal="center" vertical="center"/>
    </xf>
    <xf numFmtId="1" fontId="105" fillId="55" borderId="99" xfId="0" applyNumberFormat="true" applyFont="true" applyFill="true" applyBorder="true" applyAlignment="true" applyProtection="true">
      <alignment horizontal="center" vertical="center"/>
    </xf>
    <xf numFmtId="1" fontId="106" fillId="56" borderId="100" xfId="0" applyNumberFormat="true" applyFont="true" applyFill="true" applyBorder="true" applyAlignment="true" applyProtection="true">
      <alignment horizontal="center" vertical="center"/>
    </xf>
    <xf numFmtId="1" fontId="107" fillId="57" borderId="101" xfId="0" applyNumberFormat="true" applyFont="true" applyFill="true" applyBorder="true" applyAlignment="true" applyProtection="true">
      <alignment horizontal="center" vertical="center"/>
    </xf>
    <xf numFmtId="1" fontId="108" fillId="58" borderId="102" xfId="0" applyNumberFormat="true" applyFont="true" applyFill="true" applyBorder="true" applyAlignment="true" applyProtection="true">
      <alignment horizontal="center" vertical="center"/>
    </xf>
    <xf numFmtId="1" fontId="109" fillId="59" borderId="103" xfId="0" applyNumberFormat="true" applyFont="true" applyFill="true" applyBorder="true" applyAlignment="true" applyProtection="true">
      <alignment horizontal="center" vertical="center"/>
    </xf>
    <xf numFmtId="1" fontId="110" fillId="60" borderId="104" xfId="0" applyNumberFormat="true" applyFont="true" applyFill="true" applyBorder="true" applyAlignment="true" applyProtection="true">
      <alignment horizontal="center" vertical="center"/>
    </xf>
    <xf numFmtId="1" fontId="111" fillId="61" borderId="105" xfId="0" applyNumberFormat="true" applyFont="true" applyFill="true" applyBorder="true" applyAlignment="true" applyProtection="true">
      <alignment horizontal="center" vertical="center"/>
    </xf>
    <xf numFmtId="1" fontId="112" fillId="62" borderId="106" xfId="0" applyNumberFormat="true" applyFont="true" applyFill="true" applyBorder="true" applyAlignment="true" applyProtection="true">
      <alignment horizontal="center" vertical="center"/>
    </xf>
    <xf numFmtId="1" fontId="113" fillId="63" borderId="107" xfId="0" applyNumberFormat="true" applyFont="true" applyFill="true" applyBorder="true" applyAlignment="true" applyProtection="true">
      <alignment horizontal="center" vertical="center"/>
    </xf>
    <xf numFmtId="1" fontId="114" fillId="64" borderId="108" xfId="0" applyNumberFormat="true" applyFont="true" applyFill="true" applyBorder="true" applyAlignment="true" applyProtection="true">
      <alignment horizontal="center" vertical="center"/>
    </xf>
    <xf numFmtId="1" fontId="115" fillId="65" borderId="109" xfId="0" applyNumberFormat="true" applyFont="true" applyFill="true" applyBorder="true" applyAlignment="true" applyProtection="true">
      <alignment horizontal="center" vertical="center"/>
    </xf>
    <xf numFmtId="1" fontId="116" fillId="66" borderId="110" xfId="0" applyNumberFormat="true" applyFont="true" applyFill="true" applyBorder="true" applyAlignment="true" applyProtection="true">
      <alignment horizontal="center" vertical="center"/>
    </xf>
    <xf numFmtId="1" fontId="117" fillId="67" borderId="111" xfId="0" applyNumberFormat="true" applyFont="true" applyFill="true" applyBorder="true" applyAlignment="true" applyProtection="true">
      <alignment horizontal="center" vertical="center"/>
    </xf>
    <xf numFmtId="1" fontId="118" fillId="68" borderId="112" xfId="0" applyNumberFormat="true" applyFont="true" applyFill="true" applyBorder="true" applyAlignment="true" applyProtection="true">
      <alignment horizontal="center" vertical="center"/>
    </xf>
    <xf numFmtId="1" fontId="119" fillId="69" borderId="113" xfId="0" applyNumberFormat="true" applyFont="true" applyFill="true" applyBorder="true" applyAlignment="true" applyProtection="true">
      <alignment horizontal="center" vertical="center"/>
    </xf>
    <xf numFmtId="1" fontId="120" fillId="70" borderId="114" xfId="0" applyNumberFormat="true" applyFont="true" applyFill="true" applyBorder="true" applyAlignment="true" applyProtection="true">
      <alignment horizontal="center" vertical="center"/>
    </xf>
    <xf numFmtId="1" fontId="121" fillId="71" borderId="115" xfId="0" applyNumberFormat="true" applyFont="true" applyFill="true" applyBorder="true" applyAlignment="true" applyProtection="true">
      <alignment horizontal="center" vertical="center"/>
    </xf>
    <xf numFmtId="0" fontId="122" fillId="72" borderId="116" xfId="0" applyNumberFormat="true" applyFont="true" applyFill="true" applyBorder="true" applyAlignment="true" applyProtection="true">
      <alignment horizontal="center" vertical="center"/>
    </xf>
    <xf numFmtId="164" fontId="123" fillId="73" borderId="117" xfId="0" applyNumberFormat="true" applyFont="true" applyFill="true" applyBorder="true" applyAlignment="true" applyProtection="true">
      <alignment horizontal="center" vertical="center"/>
    </xf>
    <xf numFmtId="0" fontId="124" fillId="74" borderId="118" xfId="0" applyNumberFormat="true" applyFont="true" applyFill="true" applyBorder="true" applyAlignment="true" applyProtection="true">
      <alignment horizontal="center" vertical="center"/>
    </xf>
    <xf numFmtId="0" fontId="125" fillId="75" borderId="119" xfId="0" applyNumberFormat="true" applyFont="true" applyFill="true" applyBorder="true" applyAlignment="true" applyProtection="true">
      <alignment horizontal="center" vertical="center"/>
    </xf>
    <xf numFmtId="0" fontId="126" fillId="76" borderId="120" xfId="0" applyNumberFormat="true" applyFont="true" applyFill="true" applyBorder="true" applyAlignment="true" applyProtection="true">
      <alignment horizontal="center" vertical="center"/>
    </xf>
    <xf numFmtId="1" fontId="127" fillId="77" borderId="121" xfId="0" applyNumberFormat="true" applyFont="true" applyFill="true" applyBorder="true" applyAlignment="true" applyProtection="true">
      <alignment horizontal="center" vertical="center"/>
    </xf>
    <xf numFmtId="164" fontId="128" fillId="78" borderId="122" xfId="0" applyNumberFormat="true" applyFont="true" applyFill="true" applyBorder="true" applyAlignment="true" applyProtection="true">
      <alignment horizontal="center" vertical="center"/>
    </xf>
    <xf numFmtId="0" fontId="129" fillId="79" borderId="123" xfId="0" applyNumberFormat="true" applyFont="true" applyFill="true" applyBorder="true" applyAlignment="true" applyProtection="true">
      <alignment horizontal="center" vertical="center"/>
    </xf>
    <xf numFmtId="164" fontId="130" fillId="80" borderId="124" xfId="0" applyNumberFormat="true" applyFont="true" applyFill="true" applyBorder="true" applyAlignment="true" applyProtection="true">
      <alignment horizontal="center" vertical="center"/>
    </xf>
    <xf numFmtId="0" fontId="131" fillId="81" borderId="125" xfId="0" applyNumberFormat="true" applyFont="true" applyFill="true" applyBorder="true" applyAlignment="true" applyProtection="true">
      <alignment horizontal="center" vertical="center"/>
    </xf>
    <xf numFmtId="0" fontId="132" fillId="82" borderId="126" xfId="0" applyNumberFormat="true" applyFont="true" applyFill="true" applyBorder="true" applyAlignment="true" applyProtection="true">
      <alignment horizontal="center" vertical="center"/>
    </xf>
    <xf numFmtId="0" fontId="133" fillId="83" borderId="127" xfId="0" applyNumberFormat="true" applyFont="true" applyFill="true" applyBorder="true" applyAlignment="true" applyProtection="true">
      <alignment horizontal="center" vertical="center"/>
    </xf>
    <xf numFmtId="0" fontId="134" fillId="84" borderId="128" xfId="0" applyNumberFormat="true" applyFont="true" applyFill="true" applyBorder="true" applyAlignment="true" applyProtection="true">
      <alignment horizontal="center" vertical="center"/>
    </xf>
    <xf numFmtId="164" fontId="135" fillId="85" borderId="129" xfId="0" applyNumberFormat="true" applyFont="true" applyFill="true" applyBorder="true" applyAlignment="true" applyProtection="true">
      <alignment horizontal="center" vertical="center"/>
    </xf>
    <xf numFmtId="0" fontId="136" fillId="86" borderId="130" xfId="0" applyNumberFormat="true" applyFont="true" applyFill="true" applyBorder="true" applyAlignment="true" applyProtection="true">
      <alignment horizontal="center" vertical="center"/>
    </xf>
    <xf numFmtId="0" fontId="137" fillId="87" borderId="131" xfId="0" applyNumberFormat="true" applyFont="true" applyFill="true" applyBorder="true" applyAlignment="true" applyProtection="true">
      <alignment horizontal="center" vertical="center"/>
    </xf>
    <xf numFmtId="0" fontId="138" fillId="88" borderId="132" xfId="0" applyNumberFormat="true" applyFont="true" applyFill="true" applyBorder="true" applyAlignment="true" applyProtection="true">
      <alignment horizontal="center" vertical="center"/>
    </xf>
    <xf numFmtId="0" fontId="139" fillId="89" borderId="133" xfId="0" applyNumberFormat="true" applyFont="true" applyFill="true" applyBorder="true" applyAlignment="true" applyProtection="true">
      <alignment horizontal="center" vertical="center"/>
    </xf>
    <xf numFmtId="164" fontId="140" fillId="90" borderId="134" xfId="0" applyNumberFormat="true" applyFont="true" applyFill="true" applyBorder="true" applyAlignment="true" applyProtection="true">
      <alignment horizontal="center" vertical="center"/>
    </xf>
    <xf numFmtId="0" fontId="141" fillId="91" borderId="135" xfId="0" applyNumberFormat="true" applyFont="true" applyFill="true" applyBorder="true" applyAlignment="true" applyProtection="true">
      <alignment horizontal="center" vertical="center"/>
    </xf>
    <xf numFmtId="0" fontId="142" fillId="92" borderId="136" xfId="0" applyNumberFormat="true" applyFont="true" applyFill="true" applyBorder="true" applyAlignment="true" applyProtection="true">
      <alignment horizontal="center" vertical="center"/>
    </xf>
    <xf numFmtId="0" fontId="143" fillId="93" borderId="137" xfId="0" applyNumberFormat="true" applyFont="true" applyFill="true" applyBorder="true" applyAlignment="true" applyProtection="true">
      <alignment horizontal="center" vertical="center"/>
    </xf>
    <xf numFmtId="0" fontId="144" fillId="94" borderId="138" xfId="0" applyNumberFormat="true" applyFont="true" applyFill="true" applyBorder="true" applyAlignment="true" applyProtection="true">
      <alignment horizontal="center" vertical="center"/>
    </xf>
    <xf numFmtId="164" fontId="145" fillId="95" borderId="139" xfId="0" applyNumberFormat="true" applyFont="true" applyFill="true" applyBorder="true" applyAlignment="true" applyProtection="true">
      <alignment horizontal="center" vertical="center"/>
    </xf>
    <xf numFmtId="0" fontId="146" fillId="96" borderId="140" xfId="0" applyNumberFormat="true" applyFont="true" applyFill="true" applyBorder="true" applyAlignment="true" applyProtection="true">
      <alignment horizontal="center" vertical="center"/>
    </xf>
    <xf numFmtId="0" fontId="147" fillId="97" borderId="141" xfId="0" applyNumberFormat="true" applyFont="true" applyFill="true" applyBorder="true" applyAlignment="true" applyProtection="true">
      <alignment horizontal="center" vertical="center"/>
    </xf>
    <xf numFmtId="0" fontId="148" fillId="98" borderId="142" xfId="0" applyNumberFormat="true" applyFont="true" applyFill="true" applyBorder="true" applyAlignment="true" applyProtection="true">
      <alignment horizontal="center" vertical="center"/>
    </xf>
    <xf numFmtId="0" fontId="149" fillId="99" borderId="143" xfId="0" applyNumberFormat="true" applyFont="true" applyFill="true" applyBorder="true" applyAlignment="true" applyProtection="true">
      <alignment horizontal="center" vertical="center"/>
    </xf>
    <xf numFmtId="164" fontId="150" fillId="100" borderId="144" xfId="0" applyNumberFormat="true" applyFont="true" applyFill="true" applyBorder="true" applyAlignment="true" applyProtection="true">
      <alignment horizontal="center" vertical="center"/>
    </xf>
    <xf numFmtId="0" fontId="151" fillId="101" borderId="145" xfId="0" applyNumberFormat="true" applyFont="true" applyFill="true" applyBorder="true" applyAlignment="true" applyProtection="true">
      <alignment horizontal="center" vertical="center"/>
    </xf>
    <xf numFmtId="0" fontId="152" fillId="102" borderId="146" xfId="0" applyNumberFormat="true" applyFont="true" applyFill="true" applyBorder="true" applyAlignment="true" applyProtection="true">
      <alignment horizontal="center" vertical="center"/>
    </xf>
    <xf numFmtId="0" fontId="153" fillId="103" borderId="147" xfId="0" applyNumberFormat="true" applyFont="true" applyFill="true" applyBorder="true" applyAlignment="true" applyProtection="true">
      <alignment horizontal="center" vertical="center"/>
    </xf>
    <xf numFmtId="0" fontId="154" fillId="104" borderId="148" xfId="0" applyNumberFormat="true" applyFont="true" applyFill="true" applyBorder="true" applyAlignment="true" applyProtection="true">
      <alignment horizontal="center" vertical="center"/>
    </xf>
    <xf numFmtId="164" fontId="155" fillId="105" borderId="149" xfId="0" applyNumberFormat="true" applyFont="true" applyFill="true" applyBorder="true" applyAlignment="true" applyProtection="true">
      <alignment horizontal="center" vertical="center"/>
    </xf>
    <xf numFmtId="0" fontId="156" fillId="106" borderId="150" xfId="0" applyNumberFormat="true" applyFont="true" applyFill="true" applyBorder="true" applyAlignment="true" applyProtection="true">
      <alignment horizontal="center" vertical="center"/>
    </xf>
    <xf numFmtId="0" fontId="157" fillId="107" borderId="151" xfId="0" applyNumberFormat="true" applyFont="true" applyFill="true" applyBorder="true" applyAlignment="true" applyProtection="true">
      <alignment horizontal="center" vertical="center"/>
    </xf>
    <xf numFmtId="0" fontId="158" fillId="108" borderId="152" xfId="0" applyNumberFormat="true" applyFont="true" applyFill="true" applyBorder="true" applyAlignment="true" applyProtection="true">
      <alignment horizontal="center" vertical="center"/>
    </xf>
    <xf numFmtId="0" fontId="159" fillId="109" borderId="153" xfId="0" applyNumberFormat="true" applyFont="true" applyFill="true" applyBorder="true" applyAlignment="true" applyProtection="true">
      <alignment horizontal="center" vertical="center"/>
    </xf>
    <xf numFmtId="164" fontId="160" fillId="110" borderId="154" xfId="0" applyNumberFormat="true" applyFont="true" applyFill="true" applyBorder="true" applyAlignment="true" applyProtection="true">
      <alignment horizontal="center" vertical="center"/>
    </xf>
    <xf numFmtId="0" fontId="161" fillId="111" borderId="155" xfId="0" applyNumberFormat="true" applyFont="true" applyFill="true" applyBorder="true" applyAlignment="true" applyProtection="true">
      <alignment horizontal="center" vertical="center"/>
    </xf>
    <xf numFmtId="0" fontId="162" fillId="112" borderId="156" xfId="0" applyNumberFormat="true" applyFont="true" applyFill="true" applyBorder="true" applyAlignment="true" applyProtection="true">
      <alignment horizontal="center" vertical="center"/>
    </xf>
    <xf numFmtId="0" fontId="163" fillId="113" borderId="157" xfId="0" applyNumberFormat="true" applyFont="true" applyFill="true" applyBorder="true" applyAlignment="true" applyProtection="true">
      <alignment horizontal="center" vertical="center"/>
    </xf>
    <xf numFmtId="0" fontId="164" fillId="114" borderId="158" xfId="0" applyNumberFormat="true" applyFont="true" applyFill="true" applyBorder="true" applyAlignment="true" applyProtection="true">
      <alignment horizontal="center" vertical="center"/>
    </xf>
    <xf numFmtId="164" fontId="165" fillId="115" borderId="159" xfId="0" applyNumberFormat="true" applyFont="true" applyFill="true" applyBorder="true" applyAlignment="true" applyProtection="true">
      <alignment horizontal="center" vertical="center"/>
    </xf>
    <xf numFmtId="0" fontId="166" fillId="116" borderId="160" xfId="0" applyNumberFormat="true" applyFont="true" applyFill="true" applyBorder="true" applyAlignment="true" applyProtection="true">
      <alignment horizontal="center" vertical="center"/>
    </xf>
    <xf numFmtId="0" fontId="167" fillId="117" borderId="161" xfId="0" applyNumberFormat="true" applyFont="true" applyFill="true" applyBorder="true" applyAlignment="true" applyProtection="true">
      <alignment horizontal="center" vertical="center"/>
    </xf>
    <xf numFmtId="0" fontId="168" fillId="118" borderId="162" xfId="0" applyNumberFormat="true" applyFont="true" applyFill="true" applyBorder="true" applyAlignment="true" applyProtection="true">
      <alignment horizontal="center" vertical="center"/>
    </xf>
    <xf numFmtId="0" fontId="169" fillId="119" borderId="163" xfId="0" applyNumberFormat="true" applyFont="true" applyFill="true" applyBorder="true" applyAlignment="true" applyProtection="true">
      <alignment horizontal="center" vertical="center"/>
    </xf>
    <xf numFmtId="164" fontId="170" fillId="120" borderId="164" xfId="0" applyNumberFormat="true" applyFont="true" applyFill="true" applyBorder="true" applyAlignment="true" applyProtection="true">
      <alignment horizontal="center" vertical="center"/>
    </xf>
    <xf numFmtId="0" fontId="171" fillId="121" borderId="165" xfId="0" applyNumberFormat="true" applyFont="true" applyFill="true" applyBorder="true" applyAlignment="true" applyProtection="true">
      <alignment horizontal="center" vertical="center"/>
    </xf>
    <xf numFmtId="0" fontId="172" fillId="122" borderId="166" xfId="0" applyNumberFormat="true" applyFont="true" applyFill="true" applyBorder="true" applyAlignment="true" applyProtection="true">
      <alignment horizontal="center" vertical="center"/>
    </xf>
    <xf numFmtId="0" fontId="173" fillId="123" borderId="167" xfId="0" applyNumberFormat="true" applyFont="true" applyFill="true" applyBorder="true" applyAlignment="true" applyProtection="true">
      <alignment horizontal="center" vertical="center"/>
    </xf>
    <xf numFmtId="0" fontId="174" fillId="124" borderId="168" xfId="0" applyNumberFormat="true" applyFont="true" applyFill="true" applyBorder="true" applyAlignment="true" applyProtection="true">
      <alignment horizontal="center" vertical="center"/>
    </xf>
    <xf numFmtId="164" fontId="175" fillId="125" borderId="169" xfId="0" applyNumberFormat="true" applyFont="true" applyFill="true" applyBorder="true" applyAlignment="true" applyProtection="true">
      <alignment horizontal="center" vertical="center"/>
    </xf>
    <xf numFmtId="0" fontId="176" fillId="126" borderId="170" xfId="0" applyNumberFormat="true" applyFont="true" applyFill="true" applyBorder="true" applyAlignment="true" applyProtection="true">
      <alignment horizontal="center" vertical="center"/>
    </xf>
    <xf numFmtId="0" fontId="177" fillId="127" borderId="171" xfId="0" applyNumberFormat="true" applyFont="true" applyFill="true" applyBorder="true" applyAlignment="true" applyProtection="true">
      <alignment horizontal="center" vertical="center"/>
    </xf>
    <xf numFmtId="0" fontId="178" fillId="128" borderId="172" xfId="0" applyNumberFormat="true" applyFont="true" applyFill="true" applyBorder="true" applyAlignment="true" applyProtection="true">
      <alignment horizontal="center" vertical="center"/>
    </xf>
    <xf numFmtId="0" fontId="179" fillId="129" borderId="173" xfId="0" applyNumberFormat="true" applyFont="true" applyFill="true" applyBorder="true" applyAlignment="true" applyProtection="true">
      <alignment horizontal="center" vertical="center"/>
    </xf>
    <xf numFmtId="164" fontId="180" fillId="130" borderId="174" xfId="0" applyNumberFormat="true" applyFont="true" applyFill="true" applyBorder="true" applyAlignment="true" applyProtection="true">
      <alignment horizontal="center" vertical="center"/>
    </xf>
    <xf numFmtId="0" fontId="181" fillId="131" borderId="175" xfId="0" applyNumberFormat="true" applyFont="true" applyFill="true" applyBorder="true" applyAlignment="true" applyProtection="true">
      <alignment horizontal="center" vertical="center"/>
    </xf>
    <xf numFmtId="0" fontId="182" fillId="132" borderId="176" xfId="0" applyNumberFormat="true" applyFont="true" applyFill="true" applyBorder="true" applyAlignment="true" applyProtection="true">
      <alignment horizontal="center" vertical="center"/>
    </xf>
    <xf numFmtId="0" fontId="183" fillId="133" borderId="177" xfId="0" applyNumberFormat="true" applyFont="true" applyFill="true" applyBorder="true" applyAlignment="true" applyProtection="true">
      <alignment horizontal="center" vertical="center"/>
    </xf>
    <xf numFmtId="0" fontId="184" fillId="134" borderId="178" xfId="0" applyNumberFormat="true" applyFont="true" applyFill="true" applyBorder="true" applyAlignment="true" applyProtection="true">
      <alignment horizontal="center" vertical="center"/>
    </xf>
    <xf numFmtId="164" fontId="185" fillId="135" borderId="179" xfId="0" applyNumberFormat="true" applyFont="true" applyFill="true" applyBorder="true" applyAlignment="true" applyProtection="true">
      <alignment horizontal="center" vertical="center"/>
    </xf>
    <xf numFmtId="0" fontId="186" fillId="136" borderId="180" xfId="0" applyNumberFormat="true" applyFont="true" applyFill="true" applyBorder="true" applyAlignment="true" applyProtection="true">
      <alignment horizontal="center" vertical="center"/>
    </xf>
    <xf numFmtId="0" fontId="187" fillId="137" borderId="181" xfId="0" applyNumberFormat="true" applyFont="true" applyFill="true" applyBorder="true" applyAlignment="true" applyProtection="true">
      <alignment horizontal="center" vertical="center"/>
    </xf>
    <xf numFmtId="0" fontId="188" fillId="138" borderId="182" xfId="0" applyNumberFormat="true" applyFont="true" applyFill="true" applyBorder="true" applyAlignment="true" applyProtection="true">
      <alignment horizontal="center" vertical="center"/>
    </xf>
    <xf numFmtId="0" fontId="189" fillId="139" borderId="183" xfId="0" applyNumberFormat="true" applyFont="true" applyFill="true" applyBorder="true" applyAlignment="true" applyProtection="true">
      <alignment horizontal="center" vertical="center"/>
    </xf>
    <xf numFmtId="164" fontId="190" fillId="140" borderId="184" xfId="0" applyNumberFormat="true" applyFont="true" applyFill="true" applyBorder="true" applyAlignment="true" applyProtection="true">
      <alignment horizontal="center" vertical="center"/>
    </xf>
    <xf numFmtId="0" fontId="191" fillId="141" borderId="185" xfId="0" applyNumberFormat="true" applyFont="true" applyFill="true" applyBorder="true" applyAlignment="true" applyProtection="true">
      <alignment horizontal="center" vertical="center"/>
    </xf>
    <xf numFmtId="0" fontId="192" fillId="142" borderId="186" xfId="0" applyNumberFormat="true" applyFont="true" applyFill="true" applyBorder="true" applyAlignment="true" applyProtection="true">
      <alignment horizontal="center" vertical="center"/>
    </xf>
    <xf numFmtId="0" fontId="193" fillId="143" borderId="187" xfId="0" applyNumberFormat="true" applyFont="true" applyFill="true" applyBorder="true" applyAlignment="true" applyProtection="true">
      <alignment horizontal="center" vertical="center"/>
    </xf>
    <xf numFmtId="0" fontId="194" fillId="144" borderId="188" xfId="0" applyNumberFormat="true" applyFont="true" applyFill="true" applyBorder="true" applyAlignment="true" applyProtection="true">
      <alignment horizontal="center" vertical="center"/>
    </xf>
    <xf numFmtId="164" fontId="195" fillId="145" borderId="189" xfId="0" applyNumberFormat="true" applyFont="true" applyFill="true" applyBorder="true" applyAlignment="true" applyProtection="true">
      <alignment horizontal="center" vertical="center"/>
    </xf>
    <xf numFmtId="0" fontId="196" fillId="146" borderId="190" xfId="0" applyNumberFormat="true" applyFont="true" applyFill="true" applyBorder="true" applyAlignment="true" applyProtection="true">
      <alignment horizontal="center" vertical="center"/>
    </xf>
    <xf numFmtId="0" fontId="197" fillId="147" borderId="191" xfId="0" applyNumberFormat="true" applyFont="true" applyFill="true" applyBorder="true" applyAlignment="true" applyProtection="true">
      <alignment horizontal="center" vertical="center"/>
    </xf>
    <xf numFmtId="0" fontId="198" fillId="148" borderId="192" xfId="0" applyNumberFormat="true" applyFont="true" applyFill="true" applyBorder="true" applyAlignment="true" applyProtection="true">
      <alignment horizontal="center" vertical="center"/>
    </xf>
    <xf numFmtId="0" fontId="199" fillId="149" borderId="193" xfId="0" applyNumberFormat="true" applyFont="true" applyFill="true" applyBorder="true" applyAlignment="true" applyProtection="true">
      <alignment horizontal="center" vertical="center"/>
    </xf>
    <xf numFmtId="164" fontId="200" fillId="150" borderId="194" xfId="0" applyNumberFormat="true" applyFont="true" applyFill="true" applyBorder="true" applyAlignment="true" applyProtection="true">
      <alignment horizontal="center" vertical="center"/>
    </xf>
    <xf numFmtId="0" fontId="201" fillId="151" borderId="195" xfId="0" applyNumberFormat="true" applyFont="true" applyFill="true" applyBorder="true" applyAlignment="true" applyProtection="true">
      <alignment horizontal="center" vertical="center"/>
    </xf>
    <xf numFmtId="0" fontId="202" fillId="152" borderId="196" xfId="0" applyNumberFormat="true" applyFont="true" applyFill="true" applyBorder="true" applyAlignment="true" applyProtection="true">
      <alignment horizontal="center" vertical="center"/>
    </xf>
    <xf numFmtId="0" fontId="203" fillId="153" borderId="197" xfId="0" applyNumberFormat="true" applyFont="true" applyFill="true" applyBorder="true" applyAlignment="true" applyProtection="true">
      <alignment horizontal="center" vertical="center"/>
    </xf>
    <xf numFmtId="0" fontId="204" fillId="154" borderId="198" xfId="0" applyNumberFormat="true" applyFont="true" applyFill="true" applyBorder="true" applyAlignment="true" applyProtection="true">
      <alignment horizontal="center" vertical="center"/>
    </xf>
    <xf numFmtId="164" fontId="205" fillId="155" borderId="199" xfId="0" applyNumberFormat="true" applyFont="true" applyFill="true" applyBorder="true" applyAlignment="true" applyProtection="true">
      <alignment horizontal="center" vertical="center"/>
    </xf>
    <xf numFmtId="0" fontId="206" fillId="156" borderId="200" xfId="0" applyNumberFormat="true" applyFont="true" applyFill="true" applyBorder="true" applyAlignment="true" applyProtection="true">
      <alignment horizontal="center" vertical="center"/>
    </xf>
    <xf numFmtId="0" fontId="207" fillId="157" borderId="201" xfId="0" applyNumberFormat="true" applyFont="true" applyFill="true" applyBorder="true" applyAlignment="true" applyProtection="true">
      <alignment horizontal="center" vertical="center"/>
    </xf>
    <xf numFmtId="0" fontId="208" fillId="158" borderId="202" xfId="0" applyNumberFormat="true" applyFont="true" applyFill="true" applyBorder="true" applyAlignment="true" applyProtection="true">
      <alignment horizontal="center" vertical="center"/>
    </xf>
    <xf numFmtId="0" fontId="209" fillId="159" borderId="203" xfId="0" applyNumberFormat="true" applyFont="true" applyFill="true" applyBorder="true" applyAlignment="true" applyProtection="true">
      <alignment horizontal="center" vertical="center"/>
    </xf>
    <xf numFmtId="164" fontId="210" fillId="160" borderId="204" xfId="0" applyNumberFormat="true" applyFont="true" applyFill="true" applyBorder="true" applyAlignment="true" applyProtection="true">
      <alignment horizontal="center" vertical="center"/>
    </xf>
    <xf numFmtId="0" fontId="211" fillId="161" borderId="205" xfId="0" applyNumberFormat="true" applyFont="true" applyFill="true" applyBorder="true" applyAlignment="true" applyProtection="true">
      <alignment horizontal="center" vertical="center"/>
    </xf>
    <xf numFmtId="0" fontId="212" fillId="162" borderId="206" xfId="0" applyNumberFormat="true" applyFont="true" applyFill="true" applyBorder="true" applyAlignment="true" applyProtection="true">
      <alignment horizontal="center" vertical="center"/>
    </xf>
    <xf numFmtId="0" fontId="213" fillId="163" borderId="207" xfId="0" applyNumberFormat="true" applyFont="true" applyFill="true" applyBorder="true" applyAlignment="true" applyProtection="true">
      <alignment horizontal="center" vertical="center"/>
    </xf>
    <xf numFmtId="0" fontId="214" fillId="164" borderId="208" xfId="0" applyNumberFormat="true" applyFont="true" applyFill="true" applyBorder="true" applyAlignment="true" applyProtection="true">
      <alignment horizontal="center" vertical="center"/>
    </xf>
    <xf numFmtId="164" fontId="215" fillId="165" borderId="209" xfId="0" applyNumberFormat="true" applyFont="true" applyFill="true" applyBorder="true" applyAlignment="true" applyProtection="true">
      <alignment horizontal="center" vertical="center"/>
    </xf>
    <xf numFmtId="0" fontId="216" fillId="166" borderId="210" xfId="0" applyNumberFormat="true" applyFont="true" applyFill="true" applyBorder="true" applyAlignment="true" applyProtection="true">
      <alignment horizontal="center" vertical="center"/>
    </xf>
    <xf numFmtId="0" fontId="217" fillId="167" borderId="211" xfId="0" applyNumberFormat="true" applyFont="true" applyFill="true" applyBorder="true" applyAlignment="true" applyProtection="true">
      <alignment horizontal="center" vertical="center"/>
    </xf>
    <xf numFmtId="0" fontId="218" fillId="168" borderId="212" xfId="0" applyNumberFormat="true" applyFont="true" applyFill="true" applyBorder="true" applyAlignment="true" applyProtection="true">
      <alignment horizontal="center" vertical="center"/>
    </xf>
    <xf numFmtId="0" fontId="219" fillId="169" borderId="213" xfId="0" applyNumberFormat="true" applyFont="true" applyFill="true" applyBorder="true" applyAlignment="true" applyProtection="true">
      <alignment horizontal="center" vertical="center"/>
    </xf>
    <xf numFmtId="164" fontId="220" fillId="170" borderId="214" xfId="0" applyNumberFormat="true" applyFont="true" applyFill="true" applyBorder="true" applyAlignment="true" applyProtection="true">
      <alignment horizontal="center" vertical="center"/>
    </xf>
    <xf numFmtId="0" fontId="221" fillId="171" borderId="215" xfId="0" applyNumberFormat="true" applyFont="true" applyFill="true" applyBorder="true" applyAlignment="true" applyProtection="true">
      <alignment horizontal="center" vertical="center"/>
    </xf>
    <xf numFmtId="0" fontId="222" fillId="172" borderId="216" xfId="0" applyNumberFormat="true" applyFont="true" applyFill="true" applyBorder="true" applyAlignment="true" applyProtection="true">
      <alignment horizontal="center" vertical="center"/>
    </xf>
    <xf numFmtId="0" fontId="223" fillId="173" borderId="217" xfId="0" applyNumberFormat="true" applyFont="true" applyFill="true" applyBorder="true" applyAlignment="true" applyProtection="true">
      <alignment horizontal="center" vertical="center"/>
    </xf>
    <xf numFmtId="0" fontId="224" fillId="174" borderId="218" xfId="0" applyNumberFormat="true" applyFont="true" applyFill="true" applyBorder="true" applyAlignment="true" applyProtection="true">
      <alignment horizontal="center" vertical="center"/>
    </xf>
    <xf numFmtId="164" fontId="225" fillId="175" borderId="219" xfId="0" applyNumberFormat="true" applyFont="true" applyFill="true" applyBorder="true" applyAlignment="true" applyProtection="true">
      <alignment horizontal="center" vertical="center"/>
    </xf>
    <xf numFmtId="0" fontId="226" fillId="176" borderId="220" xfId="0" applyNumberFormat="true" applyFont="true" applyFill="true" applyBorder="true" applyAlignment="true" applyProtection="true">
      <alignment horizontal="center" vertical="center"/>
    </xf>
    <xf numFmtId="0" fontId="227" fillId="177" borderId="221" xfId="0" applyNumberFormat="true" applyFont="true" applyFill="true" applyBorder="true" applyAlignment="true" applyProtection="true">
      <alignment horizontal="center" vertical="center"/>
    </xf>
    <xf numFmtId="0" fontId="228" fillId="178" borderId="222" xfId="0" applyNumberFormat="true" applyFont="true" applyFill="true" applyBorder="true" applyAlignment="true" applyProtection="true">
      <alignment horizontal="center" vertical="center"/>
    </xf>
    <xf numFmtId="0" fontId="229" fillId="179" borderId="223" xfId="0" applyNumberFormat="true" applyFont="true" applyFill="true" applyBorder="true" applyAlignment="true" applyProtection="true">
      <alignment horizontal="center" vertical="center"/>
    </xf>
    <xf numFmtId="164" fontId="230" fillId="180" borderId="224" xfId="0" applyNumberFormat="true" applyFont="true" applyFill="true" applyBorder="true" applyAlignment="true" applyProtection="true">
      <alignment horizontal="center" vertical="center"/>
    </xf>
    <xf numFmtId="0" fontId="231" fillId="181" borderId="225" xfId="0" applyNumberFormat="true" applyFont="true" applyFill="true" applyBorder="true" applyAlignment="true" applyProtection="true">
      <alignment horizontal="center" vertical="center"/>
    </xf>
    <xf numFmtId="0" fontId="232" fillId="182" borderId="226" xfId="0" applyNumberFormat="true" applyFont="true" applyFill="true" applyBorder="true" applyAlignment="true" applyProtection="true">
      <alignment horizontal="center" vertical="center"/>
    </xf>
    <xf numFmtId="0" fontId="233" fillId="183" borderId="227" xfId="0" applyNumberFormat="true" applyFont="true" applyFill="true" applyBorder="true" applyAlignment="true" applyProtection="true">
      <alignment horizontal="center" vertical="center"/>
    </xf>
    <xf numFmtId="0" fontId="234" fillId="184" borderId="228" xfId="0" applyNumberFormat="true" applyFont="true" applyFill="true" applyBorder="true" applyAlignment="true" applyProtection="true">
      <alignment horizontal="center" vertical="center"/>
    </xf>
    <xf numFmtId="164" fontId="235" fillId="185" borderId="229" xfId="0" applyNumberFormat="true" applyFont="true" applyFill="true" applyBorder="true" applyAlignment="true" applyProtection="true">
      <alignment horizontal="center" vertical="center"/>
    </xf>
    <xf numFmtId="0" fontId="236" fillId="186" borderId="230" xfId="0" applyNumberFormat="true" applyFont="true" applyFill="true" applyBorder="true" applyAlignment="true" applyProtection="true">
      <alignment horizontal="center" vertical="center"/>
    </xf>
    <xf numFmtId="0" fontId="237" fillId="187" borderId="231" xfId="0" applyNumberFormat="true" applyFont="true" applyFill="true" applyBorder="true" applyAlignment="true" applyProtection="true">
      <alignment horizontal="center" vertical="center"/>
    </xf>
    <xf numFmtId="0" fontId="238" fillId="188" borderId="232" xfId="0" applyNumberFormat="true" applyFont="true" applyFill="true" applyBorder="true" applyAlignment="true" applyProtection="true">
      <alignment horizontal="center" vertical="center"/>
    </xf>
    <xf numFmtId="0" fontId="239" fillId="189" borderId="233" xfId="0" applyNumberFormat="true" applyFont="true" applyFill="true" applyBorder="true" applyAlignment="true" applyProtection="true">
      <alignment horizontal="center" vertical="center"/>
    </xf>
    <xf numFmtId="0" fontId="240" fillId="190" borderId="234" xfId="0" applyNumberFormat="true" applyFont="true" applyFill="true" applyBorder="true" applyAlignment="true" applyProtection="true">
      <alignment horizontal="center" vertical="center"/>
    </xf>
    <xf numFmtId="0" fontId="241" fillId="191" borderId="235" xfId="0" applyNumberFormat="true" applyFont="true" applyFill="true" applyBorder="true" applyAlignment="true" applyProtection="true">
      <alignment horizontal="center" vertical="center"/>
    </xf>
    <xf numFmtId="0" fontId="242" fillId="192" borderId="236" xfId="0" applyNumberFormat="true" applyFont="true" applyFill="true" applyBorder="true" applyAlignment="true" applyProtection="true">
      <alignment horizontal="center" vertical="center"/>
    </xf>
    <xf numFmtId="0" fontId="243" fillId="0" borderId="237"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9" fillId="2" borderId="237" xfId="20" applyFont="true" applyFill="true"/>
    <xf numFmtId="0" fontId="26" fillId="2" borderId="237" xfId="20" applyFont="true" applyFill="true"/>
    <xf numFmtId="0" fontId="80" fillId="2" borderId="237" xfId="20" applyFont="true" applyFill="true"/>
    <xf numFmtId="0" fontId="65"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7"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7"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4" fillId="42" borderId="237" xfId="22" applyFont="true" applyFill="true" applyAlignment="true">
      <alignment horizontal="left" vertical="center" wrapText="true"/>
    </xf>
    <xf numFmtId="0" fontId="244" fillId="43" borderId="238" xfId="22" applyFont="true" applyFill="true" applyBorder="true" applyAlignment="true">
      <alignment horizontal="left" vertical="center" wrapText="true"/>
    </xf>
    <xf numFmtId="0" fontId="244" fillId="43" borderId="237" xfId="22" applyFont="true" applyFill="true" applyAlignment="true">
      <alignment horizontal="left" vertical="center" wrapText="true"/>
    </xf>
    <xf numFmtId="0" fontId="244"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5"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xf numFmtId="0" fontId="798"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20</c:v>
                </c:pt>
                <c:pt idx="1">
                  <c:v>1E-10</c:v>
                </c:pt>
                <c:pt idx="2">
                  <c:v>1E-10</c:v>
                </c:pt>
                <c:pt idx="3">
                  <c:v>1E-10</c:v>
                </c:pt>
                <c:pt idx="4">
                  <c:v>1E-10</c:v>
                </c:pt>
                <c:pt idx="5">
                  <c:v>1E-10</c:v>
                </c:pt>
              </c:numCache>
            </c:numRef>
          </c:val>
          <c:extLst>
            <c:ext xmlns:c16="http://schemas.microsoft.com/office/drawing/2014/chart" uri="{C3380CC4-5D6E-409C-BE32-E72D297353CC}">
              <c16:uniqueId val="{00000000-1781-43EC-95DE-D946BE8E9DE2}"/>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81-43EC-95DE-D946BE8E9DE2}"/>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81-43EC-95DE-D946BE8E9DE2}"/>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81-43EC-95DE-D946BE8E9DE2}"/>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81-43EC-95DE-D946BE8E9DE2}"/>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81-43EC-95DE-D946BE8E9DE2}"/>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81-43EC-95DE-D946BE8E9DE2}"/>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15.60830861</c:v>
                </c:pt>
                <c:pt idx="1">
                  <c:v>1E-10</c:v>
                </c:pt>
                <c:pt idx="2">
                  <c:v>1E-10</c:v>
                </c:pt>
                <c:pt idx="3">
                  <c:v>1E-10</c:v>
                </c:pt>
                <c:pt idx="4">
                  <c:v>1E-10</c:v>
                </c:pt>
                <c:pt idx="5">
                  <c:v>1E-10</c:v>
                </c:pt>
              </c:numCache>
            </c:numRef>
          </c:val>
          <c:extLst>
            <c:ext xmlns:c16="http://schemas.microsoft.com/office/drawing/2014/chart" uri="{C3380CC4-5D6E-409C-BE32-E72D297353CC}">
              <c16:uniqueId val="{00000007-1781-43EC-95DE-D946BE8E9DE2}"/>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8-1781-43EC-95DE-D946BE8E9DE2}"/>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64.391691390000005</c:v>
                </c:pt>
                <c:pt idx="1">
                  <c:v>1E-10</c:v>
                </c:pt>
                <c:pt idx="2">
                  <c:v>1E-10</c:v>
                </c:pt>
                <c:pt idx="3">
                  <c:v>1E-10</c:v>
                </c:pt>
                <c:pt idx="4">
                  <c:v>1E-10</c:v>
                </c:pt>
                <c:pt idx="5">
                  <c:v>1E-10</c:v>
                </c:pt>
              </c:numCache>
            </c:numRef>
          </c:val>
          <c:extLst>
            <c:ext xmlns:c16="http://schemas.microsoft.com/office/drawing/2014/chart" uri="{C3380CC4-5D6E-409C-BE32-E72D297353CC}">
              <c16:uniqueId val="{00000009-1781-43EC-95DE-D946BE8E9DE2}"/>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C0-41B3-8850-C3684EDD5BB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C0-41B3-8850-C3684EDD5BB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C0-41B3-8850-C3684EDD5BB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C0-41B3-8850-C3684EDD5BB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C0-41B3-8850-C3684EDD5BB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C0-41B3-8850-C3684EDD5BBA}"/>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C0-41B3-8850-C3684EDD5BBA}"/>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FC-4DC6-8423-9E66A285E1A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2E-41D8-B10B-E9125A384EA7}"/>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2E-41D8-B10B-E9125A384EA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2E-41D8-B10B-E9125A384EA7}"/>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2E-41D8-B10B-E9125A384EA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A2E-41D8-B10B-E9125A384EA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B6-44C4-8EC9-8CF9E17F6B6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B6-44C4-8EC9-8CF9E17F6B6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59-43E0-B2FE-7E68DF8198A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E4-429E-802F-B33A2593C4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C0-41B3-8850-C3684EDD5BB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C0-41B3-8850-C3684EDD5BB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7C0-41B3-8850-C3684EDD5BB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C0-41B3-8850-C3684EDD5BB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C0-41B3-8850-C3684EDD5BBA}"/>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C0-41B3-8850-C3684EDD5BBA}"/>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FC-4DC6-8423-9E66A285E1A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A2E-41D8-B10B-E9125A384EA7}"/>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A2E-41D8-B10B-E9125A384EA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A2E-41D8-B10B-E9125A384EA7}"/>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A2E-41D8-B10B-E9125A384EA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A2E-41D8-B10B-E9125A384EA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B6-44C4-8EC9-8CF9E17F6B6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B6-44C4-8EC9-8CF9E17F6B6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59-43E0-B2FE-7E68DF8198A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E4-429E-802F-B33A2593C4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07C0-41B3-8850-C3684EDD5BB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7C0-41B3-8850-C3684EDD5BB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7C0-41B3-8850-C3684EDD5BB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7C0-41B3-8850-C3684EDD5BB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7C0-41B3-8850-C3684EDD5BB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7C0-41B3-8850-C3684EDD5BB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7C0-41B3-8850-C3684EDD5BBA}"/>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7C0-41B3-8850-C3684EDD5BBA}"/>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FC-4DC6-8423-9E66A285E1A1}"/>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2E-41D8-B10B-E9125A384EA7}"/>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2E-41D8-B10B-E9125A384EA7}"/>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2E-41D8-B10B-E9125A384EA7}"/>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2E-41D8-B10B-E9125A384EA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2E-41D8-B10B-E9125A384EA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B6-44C4-8EC9-8CF9E17F6B6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B6-44C4-8EC9-8CF9E17F6B6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59-43E0-B2FE-7E68DF8198A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E4-429E-802F-B33A2593C4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07C0-41B3-8850-C3684EDD5BBA}"/>
            </c:ext>
          </c:extLst>
        </c:ser>
        <c:dLbls>
          <c:showLegendKey val="0"/>
          <c:showVal val="0"/>
          <c:showCatName val="0"/>
          <c:showSerName val="0"/>
          <c:showPercent val="0"/>
          <c:showBubbleSize val="0"/>
        </c:dLbls>
        <c:axId val="84464000"/>
        <c:axId val="84465536"/>
      </c:scatterChart>
      <c:valAx>
        <c:axId val="84464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5536"/>
        <c:crosses val="autoZero"/>
        <c:crossBetween val="midCat"/>
        <c:majorUnit val="5"/>
      </c:valAx>
      <c:valAx>
        <c:axId val="844655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40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ACC-4502-BEE5-FF31D10480B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CC-4502-BEE5-FF31D10480B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CC-4502-BEE5-FF31D10480B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CC-4502-BEE5-FF31D10480B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CC-4502-BEE5-FF31D10480B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CC-4502-BEE5-FF31D10480B8}"/>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CC-4502-BEE5-FF31D10480B8}"/>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0A-44B1-A6AC-24F136BCA40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AA-4189-8E70-48AFCB69DBC3}"/>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AA-4189-8E70-48AFCB69DBC3}"/>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AA-4189-8E70-48AFCB69DBC3}"/>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4AA-4189-8E70-48AFCB69DBC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4AA-4189-8E70-48AFCB69DBC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18-4EF1-9855-B72914399F8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18-4EF1-9855-B72914399F8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CA-4E63-B80D-9DCDF3FBAA8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1A-4488-882F-F0DD0F7312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CC-4502-BEE5-FF31D10480B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CC-4502-BEE5-FF31D10480B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CC-4502-BEE5-FF31D10480B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ACC-4502-BEE5-FF31D10480B8}"/>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ACC-4502-BEE5-FF31D10480B8}"/>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0A-44B1-A6AC-24F136BCA40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4AA-4189-8E70-48AFCB69DBC3}"/>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4AA-4189-8E70-48AFCB69DBC3}"/>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4AA-4189-8E70-48AFCB69DBC3}"/>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4AA-4189-8E70-48AFCB69DBC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4AA-4189-8E70-48AFCB69DBC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18-4EF1-9855-B72914399F8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18-4EF1-9855-B72914399F8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CA-4E63-B80D-9DCDF3FBAA8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1A-4488-882F-F0DD0F7312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2ACC-4502-BEE5-FF31D10480B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ACC-4502-BEE5-FF31D10480B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ACC-4502-BEE5-FF31D10480B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ACC-4502-BEE5-FF31D10480B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ACC-4502-BEE5-FF31D10480B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ACC-4502-BEE5-FF31D10480B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ACC-4502-BEE5-FF31D10480B8}"/>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ACC-4502-BEE5-FF31D10480B8}"/>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0A-44B1-A6AC-24F136BCA40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AA-4189-8E70-48AFCB69DBC3}"/>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AA-4189-8E70-48AFCB69DBC3}"/>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AA-4189-8E70-48AFCB69DBC3}"/>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AA-4189-8E70-48AFCB69DBC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AA-4189-8E70-48AFCB69DBC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18-4EF1-9855-B72914399F8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18-4EF1-9855-B72914399F8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CA-4E63-B80D-9DCDF3FBAA8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1A-4488-882F-F0DD0F73129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2ACC-4502-BEE5-FF31D10480B8}"/>
            </c:ext>
          </c:extLst>
        </c:ser>
        <c:dLbls>
          <c:showLegendKey val="0"/>
          <c:showVal val="0"/>
          <c:showCatName val="0"/>
          <c:showSerName val="0"/>
          <c:showPercent val="0"/>
          <c:showBubbleSize val="0"/>
        </c:dLbls>
        <c:axId val="84825216"/>
        <c:axId val="84826752"/>
      </c:scatterChart>
      <c:valAx>
        <c:axId val="84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6752"/>
        <c:crosses val="autoZero"/>
        <c:crossBetween val="midCat"/>
        <c:majorUnit val="5"/>
      </c:valAx>
      <c:valAx>
        <c:axId val="84826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8A0-4C78-B613-C5AD5BC5585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A0-4C78-B613-C5AD5BC5585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A0-4C78-B613-C5AD5BC5585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A0-4C78-B613-C5AD5BC5585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A0-4C78-B613-C5AD5BC5585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A0-4C78-B613-C5AD5BC55850}"/>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A0-4C78-B613-C5AD5BC55850}"/>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81-4FBF-8C5A-3597EE65E3C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9D-4D97-AF15-85FB9916DD6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9D-4D97-AF15-85FB9916DD6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9D-4D97-AF15-85FB9916DD6E}"/>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9D-4D97-AF15-85FB9916DD6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B9D-4D97-AF15-85FB9916DD6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73-4023-BEB4-4A85F585A6D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73-4023-BEB4-4A85F585A6D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12-412F-B49E-D4ABE52DDDD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01-45B9-ABC9-9A7EA40E73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8A0-4C78-B613-C5AD5BC5585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8A0-4C78-B613-C5AD5BC5585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8A0-4C78-B613-C5AD5BC5585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8A0-4C78-B613-C5AD5BC55850}"/>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8A0-4C78-B613-C5AD5BC55850}"/>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81-4FBF-8C5A-3597EE65E3C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B9D-4D97-AF15-85FB9916DD6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B9D-4D97-AF15-85FB9916DD6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B9D-4D97-AF15-85FB9916DD6E}"/>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B9D-4D97-AF15-85FB9916DD6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B9D-4D97-AF15-85FB9916DD6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73-4023-BEB4-4A85F585A6D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73-4023-BEB4-4A85F585A6D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12-412F-B49E-D4ABE52DDDD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01-45B9-ABC9-9A7EA40E73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92.7</c:v>
                </c:pt>
                <c:pt idx="10">
                  <c:v>92.7</c:v>
                </c:pt>
                <c:pt idx="11">
                  <c:v>92.7</c:v>
                </c:pt>
                <c:pt idx="12">
                  <c:v>92.7</c:v>
                </c:pt>
                <c:pt idx="13">
                  <c:v>92.7</c:v>
                </c:pt>
                <c:pt idx="14">
                  <c:v>92.7</c:v>
                </c:pt>
                <c:pt idx="15">
                  <c:v>92.7</c:v>
                </c:pt>
                <c:pt idx="16">
                  <c:v>92.7</c:v>
                </c:pt>
                <c:pt idx="17">
                  <c:v>92.7</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F-08A0-4C78-B613-C5AD5BC5585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8A0-4C78-B613-C5AD5BC5585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8A0-4C78-B613-C5AD5BC5585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8A0-4C78-B613-C5AD5BC5585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8A0-4C78-B613-C5AD5BC5585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8A0-4C78-B613-C5AD5BC5585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8A0-4C78-B613-C5AD5BC55850}"/>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8A0-4C78-B613-C5AD5BC55850}"/>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81-4FBF-8C5A-3597EE65E3C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9D-4D97-AF15-85FB9916DD6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9D-4D97-AF15-85FB9916DD6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9D-4D97-AF15-85FB9916DD6E}"/>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9D-4D97-AF15-85FB9916DD6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9D-4D97-AF15-85FB9916DD6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73-4023-BEB4-4A85F585A6D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73-4023-BEB4-4A85F585A6D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12-412F-B49E-D4ABE52DDDD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01-45B9-ABC9-9A7EA40E73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92.7</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7-08A0-4C78-B613-C5AD5BC55850}"/>
            </c:ext>
          </c:extLst>
        </c:ser>
        <c:dLbls>
          <c:showLegendKey val="0"/>
          <c:showVal val="0"/>
          <c:showCatName val="0"/>
          <c:showSerName val="0"/>
          <c:showPercent val="0"/>
          <c:showBubbleSize val="0"/>
        </c:dLbls>
        <c:axId val="84929152"/>
        <c:axId val="85545344"/>
      </c:scatterChart>
      <c:valAx>
        <c:axId val="84929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5344"/>
        <c:crosses val="autoZero"/>
        <c:crossBetween val="midCat"/>
        <c:majorUnit val="5"/>
      </c:valAx>
      <c:valAx>
        <c:axId val="85545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91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CC-48C8-B1E5-B967C8BF59E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CC-48C8-B1E5-B967C8BF59E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CC-48C8-B1E5-B967C8BF59E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CC-48C8-B1E5-B967C8BF59E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CC-48C8-B1E5-B967C8BF59E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CC-48C8-B1E5-B967C8BF59ED}"/>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CC-48C8-B1E5-B967C8BF59ED}"/>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EE5-4EE5-8B0A-7B7A6423DB0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08-4A39-B578-C91841573D8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08-4A39-B578-C91841573D8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08-4A39-B578-C91841573D81}"/>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08-4A39-B578-C91841573D8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08-4A39-B578-C91841573D8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54-40C0-B230-AF43B6EEAF7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54-40C0-B230-AF43B6EEAF7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08-44E3-AAE1-A01BC75EC8A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13-46E8-8EBC-2C5A15F38B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71.25</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71.3</c:v>
                </c:pt>
                <c:pt idx="19">
                  <c:v>71.3</c:v>
                </c:pt>
                <c:pt idx="20">
                  <c:v>71.3</c:v>
                </c:pt>
                <c:pt idx="21">
                  <c:v>71.3</c:v>
                </c:pt>
                <c:pt idx="22">
                  <c:v>71.3</c:v>
                </c:pt>
                <c:pt idx="23">
                  <c:v>71.3</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CC-48C8-B1E5-B967C8BF59E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CC-48C8-B1E5-B967C8BF59E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CC-48C8-B1E5-B967C8BF59E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CC-48C8-B1E5-B967C8BF59E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CC-48C8-B1E5-B967C8BF59ED}"/>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8CC-48C8-B1E5-B967C8BF59ED}"/>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E5-4EE5-8B0A-7B7A6423DB0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08-4A39-B578-C91841573D8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08-4A39-B578-C91841573D8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08-4A39-B578-C91841573D81}"/>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08-4A39-B578-C91841573D8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08-4A39-B578-C91841573D8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54-40C0-B230-AF43B6EEAF7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54-40C0-B230-AF43B6EEAF7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08-44E3-AAE1-A01BC75EC8A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13-46E8-8EBC-2C5A15F38B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78CC-48C8-B1E5-B967C8BF59E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8CC-48C8-B1E5-B967C8BF59E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8CC-48C8-B1E5-B967C8BF59E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8CC-48C8-B1E5-B967C8BF59E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8CC-48C8-B1E5-B967C8BF59E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8CC-48C8-B1E5-B967C8BF59E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8CC-48C8-B1E5-B967C8BF59ED}"/>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8CC-48C8-B1E5-B967C8BF59ED}"/>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E5-4EE5-8B0A-7B7A6423DB0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08-4A39-B578-C91841573D81}"/>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08-4A39-B578-C91841573D81}"/>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08-4A39-B578-C91841573D81}"/>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08-4A39-B578-C91841573D8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08-4A39-B578-C91841573D8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54-40C0-B230-AF43B6EEAF7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54-40C0-B230-AF43B6EEAF7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08-44E3-AAE1-A01BC75EC8A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13-46E8-8EBC-2C5A15F38B5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78CC-48C8-B1E5-B967C8BF59ED}"/>
            </c:ext>
          </c:extLst>
        </c:ser>
        <c:dLbls>
          <c:showLegendKey val="0"/>
          <c:showVal val="0"/>
          <c:showCatName val="0"/>
          <c:showSerName val="0"/>
          <c:showPercent val="0"/>
          <c:showBubbleSize val="0"/>
        </c:dLbls>
        <c:axId val="85675392"/>
        <c:axId val="85677184"/>
      </c:scatterChart>
      <c:valAx>
        <c:axId val="85675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7184"/>
        <c:crosses val="autoZero"/>
        <c:crossBetween val="midCat"/>
        <c:majorUnit val="5"/>
      </c:valAx>
      <c:valAx>
        <c:axId val="856771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53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F5-42E1-B343-DDCE444250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F5-42E1-B343-DDCE4442504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F5-42E1-B343-DDCE4442504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F5-42E1-B343-DDCE4442504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F5-42E1-B343-DDCE4442504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F5-42E1-B343-DDCE4442504E}"/>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F5-42E1-B343-DDCE4442504E}"/>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FA-489C-AAF6-3988E809D0A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86-4FCB-A86C-F684231F914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86-4FCB-A86C-F684231F914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86-4FCB-A86C-F684231F914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86-4FCB-A86C-F684231F914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86-4FCB-A86C-F684231F914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BF-462C-AF5C-C71831C3985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BF-462C-AF5C-C71831C3985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FD-47AA-998D-3061F53E5A5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C-4529-B817-3A0FD62361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F5-42E1-B343-DDCE444250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F5-42E1-B343-DDCE4442504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0F5-42E1-B343-DDCE4442504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0F5-42E1-B343-DDCE4442504E}"/>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0F5-42E1-B343-DDCE4442504E}"/>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FA-489C-AAF6-3988E809D0A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486-4FCB-A86C-F684231F914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486-4FCB-A86C-F684231F914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486-4FCB-A86C-F684231F914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486-4FCB-A86C-F684231F914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486-4FCB-A86C-F684231F914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BF-462C-AF5C-C71831C3985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BF-462C-AF5C-C71831C3985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FD-47AA-998D-3061F53E5A5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3C-4529-B817-3A0FD62361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C0F5-42E1-B343-DDCE4442504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0F5-42E1-B343-DDCE444250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0F5-42E1-B343-DDCE4442504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0F5-42E1-B343-DDCE4442504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0F5-42E1-B343-DDCE4442504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0F5-42E1-B343-DDCE4442504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0F5-42E1-B343-DDCE4442504E}"/>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0F5-42E1-B343-DDCE4442504E}"/>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FA-489C-AAF6-3988E809D0A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86-4FCB-A86C-F684231F914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86-4FCB-A86C-F684231F914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86-4FCB-A86C-F684231F914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86-4FCB-A86C-F684231F914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86-4FCB-A86C-F684231F914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BF-462C-AF5C-C71831C3985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BF-462C-AF5C-C71831C3985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FD-47AA-998D-3061F53E5A58}"/>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3C-4529-B817-3A0FD62361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C0F5-42E1-B343-DDCE4442504E}"/>
            </c:ext>
          </c:extLst>
        </c:ser>
        <c:dLbls>
          <c:showLegendKey val="0"/>
          <c:showVal val="0"/>
          <c:showCatName val="0"/>
          <c:showSerName val="0"/>
          <c:showPercent val="0"/>
          <c:showBubbleSize val="0"/>
        </c:dLbls>
        <c:axId val="85910272"/>
        <c:axId val="85911808"/>
      </c:scatterChart>
      <c:valAx>
        <c:axId val="85910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1808"/>
        <c:crosses val="autoZero"/>
        <c:crossBetween val="midCat"/>
        <c:majorUnit val="5"/>
      </c:valAx>
      <c:valAx>
        <c:axId val="859118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0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89-4E6B-96E4-05F5078AC6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89-4E6B-96E4-05F5078AC6B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89-4E6B-96E4-05F5078AC6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89-4E6B-96E4-05F5078AC6B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89-4E6B-96E4-05F5078AC6B1}"/>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89-4E6B-96E4-05F5078AC6B1}"/>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1D-4972-823C-0A50F4997C6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CA-44DD-8740-2AE5E35B1C0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CA-44DD-8740-2AE5E35B1C0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7CA-44DD-8740-2AE5E35B1C0E}"/>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7CA-44DD-8740-2AE5E35B1C0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7CA-44DD-8740-2AE5E35B1C0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DB-43D7-92D2-E49F605D2A0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DB-43D7-92D2-E49F605D2A0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C0-4964-BE2B-DBFFAE2DF7CE}"/>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60-4300-B6D8-4C0B2B3FF3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54.81</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54.8</c:v>
                </c:pt>
                <c:pt idx="19">
                  <c:v>54.8</c:v>
                </c:pt>
                <c:pt idx="20">
                  <c:v>54.8</c:v>
                </c:pt>
                <c:pt idx="21">
                  <c:v>54.8</c:v>
                </c:pt>
                <c:pt idx="22">
                  <c:v>54.8</c:v>
                </c:pt>
                <c:pt idx="23">
                  <c:v>54.8</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89-4E6B-96E4-05F5078AC6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89-4E6B-96E4-05F5078AC6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89-4E6B-96E4-05F5078AC6B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89-4E6B-96E4-05F5078AC6B1}"/>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389-4E6B-96E4-05F5078AC6B1}"/>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1D-4972-823C-0A50F4997C6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7CA-44DD-8740-2AE5E35B1C0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7CA-44DD-8740-2AE5E35B1C0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7CA-44DD-8740-2AE5E35B1C0E}"/>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7CA-44DD-8740-2AE5E35B1C0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7CA-44DD-8740-2AE5E35B1C0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DB-43D7-92D2-E49F605D2A0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DB-43D7-92D2-E49F605D2A0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C0-4964-BE2B-DBFFAE2DF7CE}"/>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60-4300-B6D8-4C0B2B3FF3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0389-4E6B-96E4-05F5078AC6B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389-4E6B-96E4-05F5078AC6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389-4E6B-96E4-05F5078AC6B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389-4E6B-96E4-05F5078AC6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389-4E6B-96E4-05F5078AC6B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389-4E6B-96E4-05F5078AC6B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389-4E6B-96E4-05F5078AC6B1}"/>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389-4E6B-96E4-05F5078AC6B1}"/>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1D-4972-823C-0A50F4997C6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CA-44DD-8740-2AE5E35B1C0E}"/>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CA-44DD-8740-2AE5E35B1C0E}"/>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CA-44DD-8740-2AE5E35B1C0E}"/>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CA-44DD-8740-2AE5E35B1C0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CA-44DD-8740-2AE5E35B1C0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DB-43D7-92D2-E49F605D2A0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DB-43D7-92D2-E49F605D2A0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C0-4964-BE2B-DBFFAE2DF7CE}"/>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60-4300-B6D8-4C0B2B3FF3B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0389-4E6B-96E4-05F5078AC6B1}"/>
            </c:ext>
          </c:extLst>
        </c:ser>
        <c:dLbls>
          <c:showLegendKey val="0"/>
          <c:showVal val="0"/>
          <c:showCatName val="0"/>
          <c:showSerName val="0"/>
          <c:showPercent val="0"/>
          <c:showBubbleSize val="0"/>
        </c:dLbls>
        <c:axId val="86538496"/>
        <c:axId val="86548480"/>
      </c:scatterChart>
      <c:valAx>
        <c:axId val="86538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8480"/>
        <c:crosses val="autoZero"/>
        <c:crossBetween val="midCat"/>
        <c:majorUnit val="5"/>
      </c:valAx>
      <c:valAx>
        <c:axId val="865484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84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43</c:v>
                </c:pt>
                <c:pt idx="10">
                  <c:v>43</c:v>
                </c:pt>
                <c:pt idx="11">
                  <c:v>43</c:v>
                </c:pt>
                <c:pt idx="12">
                  <c:v>43</c:v>
                </c:pt>
                <c:pt idx="13">
                  <c:v>43</c:v>
                </c:pt>
                <c:pt idx="14">
                  <c:v>43</c:v>
                </c:pt>
                <c:pt idx="15">
                  <c:v>43</c:v>
                </c:pt>
                <c:pt idx="16">
                  <c:v>43</c:v>
                </c:pt>
                <c:pt idx="17">
                  <c:v>43</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B6-476F-9F20-D5CA763343E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B6-476F-9F20-D5CA763343E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B6-476F-9F20-D5CA763343E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B6-476F-9F20-D5CA763343E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B6-476F-9F20-D5CA763343E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B6-476F-9F20-D5CA763343EE}"/>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B6-476F-9F20-D5CA763343EE}"/>
                </c:ext>
              </c:extLst>
            </c:dLbl>
            <c:dLbl>
              <c:idx val="7"/>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EC-4CBD-A6B4-2550741310F8}"/>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97-4DE9-A183-F291ED07B7F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97-4DE9-A183-F291ED07B7F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97-4DE9-A183-F291ED07B7F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97-4DE9-A183-F291ED07B7F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97-4DE9-A183-F291ED07B7F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4F-429D-ABE7-F9C8AEE9E33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4F-429D-ABE7-F9C8AEE9E33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4E-4B06-8128-D539791FD99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9B-4392-937A-8D7B0275B6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43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35.6</c:v>
                </c:pt>
                <c:pt idx="10">
                  <c:v>35.6</c:v>
                </c:pt>
                <c:pt idx="11">
                  <c:v>35.6</c:v>
                </c:pt>
                <c:pt idx="12">
                  <c:v>35.6</c:v>
                </c:pt>
                <c:pt idx="13">
                  <c:v>35.6</c:v>
                </c:pt>
                <c:pt idx="14">
                  <c:v>35.6</c:v>
                </c:pt>
                <c:pt idx="15">
                  <c:v>35.6</c:v>
                </c:pt>
                <c:pt idx="16">
                  <c:v>35.6</c:v>
                </c:pt>
                <c:pt idx="17">
                  <c:v>35.6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B6-476F-9F20-D5CA763343E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B6-476F-9F20-D5CA763343E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B6-476F-9F20-D5CA763343E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BB6-476F-9F20-D5CA763343E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BB6-476F-9F20-D5CA763343E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BB6-476F-9F20-D5CA763343EE}"/>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BB6-476F-9F20-D5CA763343EE}"/>
                </c:ext>
              </c:extLst>
            </c:dLbl>
            <c:dLbl>
              <c:idx val="7"/>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EC-4CBD-A6B4-2550741310F8}"/>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F97-4DE9-A183-F291ED07B7F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F97-4DE9-A183-F291ED07B7F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F97-4DE9-A183-F291ED07B7F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F97-4DE9-A183-F291ED07B7F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F97-4DE9-A183-F291ED07B7F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4F-429D-ABE7-F9C8AEE9E33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4F-429D-ABE7-F9C8AEE9E33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4E-4B06-8128-D539791FD99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9B-4392-937A-8D7B0275B6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35.60830860534125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20</c:v>
                </c:pt>
                <c:pt idx="10">
                  <c:v>20</c:v>
                </c:pt>
                <c:pt idx="11">
                  <c:v>20</c:v>
                </c:pt>
                <c:pt idx="12">
                  <c:v>20</c:v>
                </c:pt>
                <c:pt idx="13">
                  <c:v>20</c:v>
                </c:pt>
                <c:pt idx="14">
                  <c:v>20</c:v>
                </c:pt>
                <c:pt idx="15">
                  <c:v>20</c:v>
                </c:pt>
                <c:pt idx="16">
                  <c:v>20</c:v>
                </c:pt>
                <c:pt idx="17">
                  <c:v>20</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BB6-476F-9F20-D5CA763343E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BB6-476F-9F20-D5CA763343E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BB6-476F-9F20-D5CA763343E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BB6-476F-9F20-D5CA763343E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BB6-476F-9F20-D5CA763343E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BB6-476F-9F20-D5CA763343EE}"/>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BB6-476F-9F20-D5CA763343EE}"/>
                </c:ext>
              </c:extLst>
            </c:dLbl>
            <c:dLbl>
              <c:idx val="7"/>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EC-4CBD-A6B4-2550741310F8}"/>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97-4DE9-A183-F291ED07B7F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97-4DE9-A183-F291ED07B7F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97-4DE9-A183-F291ED07B7F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97-4DE9-A183-F291ED07B7F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F97-4DE9-A183-F291ED07B7F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4F-429D-ABE7-F9C8AEE9E33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4F-429D-ABE7-F9C8AEE9E33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4E-4B06-8128-D539791FD99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9B-4392-937A-8D7B0275B6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20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9975040"/>
        <c:axId val="89993216"/>
      </c:scatterChart>
      <c:valAx>
        <c:axId val="89975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3216"/>
        <c:crosses val="autoZero"/>
        <c:crossBetween val="midCat"/>
        <c:majorUnit val="5"/>
      </c:valAx>
      <c:valAx>
        <c:axId val="89993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504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8C-491C-877B-8C8C9DF5D44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8C-491C-877B-8C8C9DF5D44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8C-491C-877B-8C8C9DF5D44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8C-491C-877B-8C8C9DF5D44C}"/>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8C-491C-877B-8C8C9DF5D44C}"/>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EE-4BD9-81B1-B44F040A966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9C2-431D-9710-1E2C12B08BD8}"/>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9C2-431D-9710-1E2C12B08BD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9C2-431D-9710-1E2C12B08BD8}"/>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9C2-431D-9710-1E2C12B08BD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9C2-431D-9710-1E2C12B08BD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D2-4DAE-9B4A-CA2FD8554CF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7D2-4DAE-9B4A-CA2FD8554CF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5B-4133-9583-5A663A3A617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3F-4182-9E57-99A82564BC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8C-491C-877B-8C8C9DF5D44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8C-491C-877B-8C8C9DF5D44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48C-491C-877B-8C8C9DF5D44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48C-491C-877B-8C8C9DF5D44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48C-491C-877B-8C8C9DF5D44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48C-491C-877B-8C8C9DF5D44C}"/>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48C-491C-877B-8C8C9DF5D44C}"/>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EE-4BD9-81B1-B44F040A966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C2-431D-9710-1E2C12B08BD8}"/>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C2-431D-9710-1E2C12B08BD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C2-431D-9710-1E2C12B08BD8}"/>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C2-431D-9710-1E2C12B08BD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9C2-431D-9710-1E2C12B08BD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D2-4DAE-9B4A-CA2FD8554CF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D2-4DAE-9B4A-CA2FD8554CF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5B-4133-9583-5A663A3A617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3F-4182-9E57-99A82564BC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48C-491C-877B-8C8C9DF5D44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48C-491C-877B-8C8C9DF5D44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48C-491C-877B-8C8C9DF5D44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48C-491C-877B-8C8C9DF5D44C}"/>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48C-491C-877B-8C8C9DF5D44C}"/>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EE-4BD9-81B1-B44F040A966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C2-431D-9710-1E2C12B08BD8}"/>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C2-431D-9710-1E2C12B08BD8}"/>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C2-431D-9710-1E2C12B08BD8}"/>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C2-431D-9710-1E2C12B08BD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C2-431D-9710-1E2C12B08BD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D2-4DAE-9B4A-CA2FD8554CF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D2-4DAE-9B4A-CA2FD8554CF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5B-4133-9583-5A663A3A6176}"/>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3F-4182-9E57-99A82564BC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1407104"/>
        <c:axId val="91408640"/>
      </c:scatterChart>
      <c:valAx>
        <c:axId val="91407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8640"/>
        <c:crosses val="autoZero"/>
        <c:crossBetween val="midCat"/>
        <c:majorUnit val="5"/>
      </c:valAx>
      <c:valAx>
        <c:axId val="91408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71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DD-451E-97E1-A8E80A00C1D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DD-451E-97E1-A8E80A00C1D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DD-451E-97E1-A8E80A00C1D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DD-451E-97E1-A8E80A00C1DB}"/>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DD-451E-97E1-A8E80A00C1DB}"/>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BE-4F91-948B-A379C57EC61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37B-43C2-8BC0-0C0688DD416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37B-43C2-8BC0-0C0688DD416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37B-43C2-8BC0-0C0688DD416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37B-43C2-8BC0-0C0688DD416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37B-43C2-8BC0-0C0688DD416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80-42B5-A021-94A15DB0047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80-42B5-A021-94A15DB0047B}"/>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E5-4D9E-97CB-29420226DAD4}"/>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D8-4172-850C-A889A3FD0E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DD-451E-97E1-A8E80A00C1D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DD-451E-97E1-A8E80A00C1D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DD-451E-97E1-A8E80A00C1D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DD-451E-97E1-A8E80A00C1D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BDD-451E-97E1-A8E80A00C1D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BDD-451E-97E1-A8E80A00C1DB}"/>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BDD-451E-97E1-A8E80A00C1DB}"/>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BE-4F91-948B-A379C57EC61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7B-43C2-8BC0-0C0688DD416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7B-43C2-8BC0-0C0688DD416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37B-43C2-8BC0-0C0688DD416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37B-43C2-8BC0-0C0688DD416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37B-43C2-8BC0-0C0688DD416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80-42B5-A021-94A15DB0047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80-42B5-A021-94A15DB0047B}"/>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E5-4D9E-97CB-29420226DAD4}"/>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D8-4172-850C-A889A3FD0E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BDD-451E-97E1-A8E80A00C1D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BDD-451E-97E1-A8E80A00C1D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BDD-451E-97E1-A8E80A00C1D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BDD-451E-97E1-A8E80A00C1DB}"/>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BDD-451E-97E1-A8E80A00C1DB}"/>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BE-4F91-948B-A379C57EC61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7B-43C2-8BC0-0C0688DD416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7B-43C2-8BC0-0C0688DD416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7B-43C2-8BC0-0C0688DD416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7B-43C2-8BC0-0C0688DD416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7B-43C2-8BC0-0C0688DD416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80-42B5-A021-94A15DB0047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80-42B5-A021-94A15DB0047B}"/>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E5-4D9E-97CB-29420226DAD4}"/>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D8-4172-850C-A889A3FD0E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2908160"/>
        <c:axId val="92995968"/>
      </c:scatterChart>
      <c:valAx>
        <c:axId val="92908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95968"/>
        <c:crosses val="autoZero"/>
        <c:crossBetween val="midCat"/>
        <c:majorUnit val="5"/>
      </c:valAx>
      <c:valAx>
        <c:axId val="929959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08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91-42BB-94F0-9449881B414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91-42BB-94F0-9449881B414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91-42BB-94F0-9449881B414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91-42BB-94F0-9449881B414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91-42BB-94F0-9449881B4140}"/>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91-42BB-94F0-9449881B4140}"/>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94-4CDD-A52B-3A14AC5C2EB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7F8-452D-BC22-371DFDB1C44A}"/>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7F8-452D-BC22-371DFDB1C44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7F8-452D-BC22-371DFDB1C44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7F8-452D-BC22-371DFDB1C44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7F8-452D-BC22-371DFDB1C44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6F-4A07-A5A7-603ABC780BA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6F-4A07-A5A7-603ABC780BA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A0-4CEA-BCB9-D82C271FB205}"/>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FE-4398-9E29-913319D551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91-42BB-94F0-9449881B414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91-42BB-94F0-9449881B414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391-42BB-94F0-9449881B414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391-42BB-94F0-9449881B414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391-42BB-94F0-9449881B414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391-42BB-94F0-9449881B4140}"/>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391-42BB-94F0-9449881B4140}"/>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94-4CDD-A52B-3A14AC5C2EB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F8-452D-BC22-371DFDB1C44A}"/>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F8-452D-BC22-371DFDB1C44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F8-452D-BC22-371DFDB1C44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F8-452D-BC22-371DFDB1C44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7F8-452D-BC22-371DFDB1C44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6F-4A07-A5A7-603ABC780BA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6F-4A07-A5A7-603ABC780BA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A0-4CEA-BCB9-D82C271FB205}"/>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FE-4398-9E29-913319D551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391-42BB-94F0-9449881B414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391-42BB-94F0-9449881B414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391-42BB-94F0-9449881B414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391-42BB-94F0-9449881B414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391-42BB-94F0-9449881B4140}"/>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391-42BB-94F0-9449881B4140}"/>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94-4CDD-A52B-3A14AC5C2EB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F8-452D-BC22-371DFDB1C44A}"/>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F8-452D-BC22-371DFDB1C44A}"/>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F8-452D-BC22-371DFDB1C44A}"/>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F8-452D-BC22-371DFDB1C44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F8-452D-BC22-371DFDB1C44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6F-4A07-A5A7-603ABC780BA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6F-4A07-A5A7-603ABC780BA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A0-4CEA-BCB9-D82C271FB205}"/>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FE-4398-9E29-913319D551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3732864"/>
        <c:axId val="93734400"/>
      </c:scatterChart>
      <c:valAx>
        <c:axId val="937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34400"/>
        <c:crosses val="autoZero"/>
        <c:crossBetween val="midCat"/>
        <c:majorUnit val="5"/>
      </c:valAx>
      <c:valAx>
        <c:axId val="93734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32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FD1B-41E1-8A96-0AD03B4D91A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77.864457830000006</c:v>
                </c:pt>
                <c:pt idx="1">
                  <c:v>1E-10</c:v>
                </c:pt>
                <c:pt idx="2">
                  <c:v>1E-10</c:v>
                </c:pt>
                <c:pt idx="3">
                  <c:v>1E-10</c:v>
                </c:pt>
                <c:pt idx="4">
                  <c:v>1E-10</c:v>
                </c:pt>
                <c:pt idx="5">
                  <c:v>1E-10</c:v>
                </c:pt>
              </c:numCache>
            </c:numRef>
          </c:val>
          <c:extLst>
            <c:ext xmlns:c16="http://schemas.microsoft.com/office/drawing/2014/chart" uri="{C3380CC4-5D6E-409C-BE32-E72D297353CC}">
              <c16:uniqueId val="{00000002-FD1B-41E1-8A96-0AD03B4D91A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12.22761189</c:v>
                </c:pt>
                <c:pt idx="1">
                  <c:v>1E-10</c:v>
                </c:pt>
                <c:pt idx="2">
                  <c:v>1E-10</c:v>
                </c:pt>
                <c:pt idx="3">
                  <c:v>1E-10</c:v>
                </c:pt>
                <c:pt idx="4">
                  <c:v>1E-10</c:v>
                </c:pt>
                <c:pt idx="5">
                  <c:v>1E-10</c:v>
                </c:pt>
              </c:numCache>
            </c:numRef>
          </c:val>
          <c:extLst>
            <c:ext xmlns:c16="http://schemas.microsoft.com/office/drawing/2014/chart" uri="{C3380CC4-5D6E-409C-BE32-E72D297353CC}">
              <c16:uniqueId val="{00000003-FD1B-41E1-8A96-0AD03B4D91A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92.7</c:v>
                </c:pt>
                <c:pt idx="5">
                  <c:v>100</c:v>
                </c:pt>
              </c:numCache>
            </c:numRef>
          </c:val>
          <c:extLst>
            <c:ext xmlns:c16="http://schemas.microsoft.com/office/drawing/2014/chart" uri="{C3380CC4-5D6E-409C-BE32-E72D297353CC}">
              <c16:uniqueId val="{00000004-FD1B-41E1-8A96-0AD03B4D91A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9.9079302790000003</c:v>
                </c:pt>
                <c:pt idx="1">
                  <c:v>1E-10</c:v>
                </c:pt>
                <c:pt idx="2">
                  <c:v>1E-10</c:v>
                </c:pt>
                <c:pt idx="3">
                  <c:v>1E-10</c:v>
                </c:pt>
                <c:pt idx="4">
                  <c:v>7.3</c:v>
                </c:pt>
                <c:pt idx="5">
                  <c:v>1E-10</c:v>
                </c:pt>
              </c:numCache>
            </c:numRef>
          </c:val>
          <c:extLst>
            <c:ext xmlns:c16="http://schemas.microsoft.com/office/drawing/2014/chart" uri="{C3380CC4-5D6E-409C-BE32-E72D297353CC}">
              <c16:uniqueId val="{00000005-FD1B-41E1-8A96-0AD03B4D91A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3F-498B-8E80-4C90ACA3A82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3F-498B-8E80-4C90ACA3A8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3F-498B-8E80-4C90ACA3A82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3F-498B-8E80-4C90ACA3A82F}"/>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3F-498B-8E80-4C90ACA3A82F}"/>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ED-4A6B-9EF9-A237D11EFA2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9AD-489C-82A5-07C04B02D615}"/>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9AD-489C-82A5-07C04B02D615}"/>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9AD-489C-82A5-07C04B02D615}"/>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9AD-489C-82A5-07C04B02D61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9AD-489C-82A5-07C04B02D61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FB-424A-9576-EF17B298222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FB-424A-9576-EF17B298222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2A-4DC6-8585-E6BBA86EB72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D42-42A9-9321-8B41498A9E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3F-498B-8E80-4C90ACA3A82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3F-498B-8E80-4C90ACA3A82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3F-498B-8E80-4C90ACA3A8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3F-498B-8E80-4C90ACA3A82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53F-498B-8E80-4C90ACA3A82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53F-498B-8E80-4C90ACA3A82F}"/>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53F-498B-8E80-4C90ACA3A82F}"/>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ED-4A6B-9EF9-A237D11EFA2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AD-489C-82A5-07C04B02D615}"/>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AD-489C-82A5-07C04B02D615}"/>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AD-489C-82A5-07C04B02D615}"/>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9AD-489C-82A5-07C04B02D61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9AD-489C-82A5-07C04B02D61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FB-424A-9576-EF17B298222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FB-424A-9576-EF17B298222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2A-4DC6-8585-E6BBA86EB72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42-42A9-9321-8B41498A9E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53F-498B-8E80-4C90ACA3A82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53F-498B-8E80-4C90ACA3A8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53F-498B-8E80-4C90ACA3A82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53F-498B-8E80-4C90ACA3A82F}"/>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53F-498B-8E80-4C90ACA3A82F}"/>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ED-4A6B-9EF9-A237D11EFA22}"/>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AD-489C-82A5-07C04B02D615}"/>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AD-489C-82A5-07C04B02D615}"/>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AD-489C-82A5-07C04B02D615}"/>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AD-489C-82A5-07C04B02D61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AD-489C-82A5-07C04B02D61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FB-424A-9576-EF17B298222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FB-424A-9576-EF17B298222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2A-4DC6-8585-E6BBA86EB72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42-42A9-9321-8B41498A9EA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4198016"/>
        <c:axId val="94232576"/>
      </c:scatterChart>
      <c:valAx>
        <c:axId val="9419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32576"/>
        <c:crosses val="autoZero"/>
        <c:crossBetween val="midCat"/>
        <c:majorUnit val="5"/>
      </c:valAx>
      <c:valAx>
        <c:axId val="94232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98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86-460D-8E92-14F23702CE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86-460D-8E92-14F23702CE3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86-460D-8E92-14F23702CE3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86-460D-8E92-14F23702CE30}"/>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86-460D-8E92-14F23702CE30}"/>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C9-4B95-AFC4-F6C19873D29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2D0-46C2-B0FB-1FABA90D1A9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2D0-46C2-B0FB-1FABA90D1A9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2D0-46C2-B0FB-1FABA90D1A9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2D0-46C2-B0FB-1FABA90D1A9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2D0-46C2-B0FB-1FABA90D1A9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2B-4849-A709-2B7D4076F85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2B-4849-A709-2B7D4076F85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6C-4E4C-AA51-84293AF041C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ED-46BF-8D76-724D77D949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86-460D-8E92-14F23702CE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886-460D-8E92-14F23702CE3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86-460D-8E92-14F23702CE3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86-460D-8E92-14F23702CE3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886-460D-8E92-14F23702CE3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886-460D-8E92-14F23702CE30}"/>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886-460D-8E92-14F23702CE30}"/>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C9-4B95-AFC4-F6C19873D29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2D0-46C2-B0FB-1FABA90D1A9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2D0-46C2-B0FB-1FABA90D1A9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2D0-46C2-B0FB-1FABA90D1A9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2D0-46C2-B0FB-1FABA90D1A9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2D0-46C2-B0FB-1FABA90D1A9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2B-4849-A709-2B7D4076F85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2B-4849-A709-2B7D4076F85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6C-4E4C-AA51-84293AF041C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ED-46BF-8D76-724D77D949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886-460D-8E92-14F23702CE3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886-460D-8E92-14F23702CE3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886-460D-8E92-14F23702CE3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886-460D-8E92-14F23702CE3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886-460D-8E92-14F23702CE30}"/>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886-460D-8E92-14F23702CE30}"/>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C9-4B95-AFC4-F6C19873D29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D0-46C2-B0FB-1FABA90D1A9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D0-46C2-B0FB-1FABA90D1A9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D0-46C2-B0FB-1FABA90D1A9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D0-46C2-B0FB-1FABA90D1A9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2D0-46C2-B0FB-1FABA90D1A9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2B-4849-A709-2B7D4076F85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2B-4849-A709-2B7D4076F85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6C-4E4C-AA51-84293AF041CF}"/>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ED-46BF-8D76-724D77D949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409088"/>
        <c:axId val="94410624"/>
      </c:scatterChart>
      <c:valAx>
        <c:axId val="94409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410624"/>
        <c:crosses val="autoZero"/>
        <c:crossBetween val="midCat"/>
        <c:majorUnit val="5"/>
      </c:valAx>
      <c:valAx>
        <c:axId val="94410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4090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46.061091470000001</c:v>
                </c:pt>
                <c:pt idx="1">
                  <c:v>1E-10</c:v>
                </c:pt>
                <c:pt idx="2">
                  <c:v>1E-10</c:v>
                </c:pt>
                <c:pt idx="3">
                  <c:v>1E-10</c:v>
                </c:pt>
                <c:pt idx="4">
                  <c:v>1E-10</c:v>
                </c:pt>
                <c:pt idx="5">
                  <c:v>1E-10</c:v>
                </c:pt>
              </c:numCache>
            </c:numRef>
          </c:val>
          <c:extLst>
            <c:ext xmlns:c16="http://schemas.microsoft.com/office/drawing/2014/chart" uri="{C3380CC4-5D6E-409C-BE32-E72D297353CC}">
              <c16:uniqueId val="{00000000-DA1E-4C7E-876D-80D71C407A07}"/>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27.806704450000002</c:v>
                </c:pt>
                <c:pt idx="1">
                  <c:v>1E-10</c:v>
                </c:pt>
                <c:pt idx="2">
                  <c:v>1E-10</c:v>
                </c:pt>
                <c:pt idx="3">
                  <c:v>1E-10</c:v>
                </c:pt>
                <c:pt idx="4">
                  <c:v>1E-10</c:v>
                </c:pt>
                <c:pt idx="5">
                  <c:v>1E-10</c:v>
                </c:pt>
              </c:numCache>
            </c:numRef>
          </c:val>
          <c:extLst>
            <c:ext xmlns:c16="http://schemas.microsoft.com/office/drawing/2014/chart" uri="{C3380CC4-5D6E-409C-BE32-E72D297353CC}">
              <c16:uniqueId val="{00000001-DA1E-4C7E-876D-80D71C407A07}"/>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DA1E-4C7E-876D-80D71C407A07}"/>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26.132204080000001</c:v>
                </c:pt>
                <c:pt idx="1">
                  <c:v>1E-10</c:v>
                </c:pt>
                <c:pt idx="2">
                  <c:v>1E-10</c:v>
                </c:pt>
                <c:pt idx="3">
                  <c:v>1E-10</c:v>
                </c:pt>
                <c:pt idx="4">
                  <c:v>1E-10</c:v>
                </c:pt>
                <c:pt idx="5">
                  <c:v>1E-10</c:v>
                </c:pt>
              </c:numCache>
            </c:numRef>
          </c:val>
          <c:extLst>
            <c:ext xmlns:c16="http://schemas.microsoft.com/office/drawing/2014/chart" uri="{C3380CC4-5D6E-409C-BE32-E72D297353CC}">
              <c16:uniqueId val="{00000003-DA1E-4C7E-876D-80D71C407A07}"/>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85.1</c:v>
                </c:pt>
                <c:pt idx="2">
                  <c:v>85.1</c:v>
                </c:pt>
                <c:pt idx="3">
                  <c:v>85.1</c:v>
                </c:pt>
                <c:pt idx="4">
                  <c:v>85.1</c:v>
                </c:pt>
                <c:pt idx="5">
                  <c:v>85.1</c:v>
                </c:pt>
                <c:pt idx="6">
                  <c:v>85.5</c:v>
                </c:pt>
                <c:pt idx="7">
                  <c:v>85.9</c:v>
                </c:pt>
                <c:pt idx="8">
                  <c:v>86.3</c:v>
                </c:pt>
                <c:pt idx="9">
                  <c:v>86.8</c:v>
                </c:pt>
                <c:pt idx="10">
                  <c:v>87.2</c:v>
                </c:pt>
                <c:pt idx="11">
                  <c:v>87.6</c:v>
                </c:pt>
                <c:pt idx="12">
                  <c:v>88</c:v>
                </c:pt>
                <c:pt idx="13">
                  <c:v>88.4</c:v>
                </c:pt>
                <c:pt idx="14">
                  <c:v>88.8</c:v>
                </c:pt>
                <c:pt idx="15">
                  <c:v>89.3</c:v>
                </c:pt>
                <c:pt idx="16">
                  <c:v>89.7</c:v>
                </c:pt>
                <c:pt idx="17">
                  <c:v>90.1</c:v>
                </c:pt>
                <c:pt idx="18">
                  <c:v>90.5</c:v>
                </c:pt>
                <c:pt idx="19">
                  <c:v>90.9</c:v>
                </c:pt>
                <c:pt idx="20">
                  <c:v>91.3</c:v>
                </c:pt>
                <c:pt idx="21">
                  <c:v>91.8</c:v>
                </c:pt>
                <c:pt idx="22">
                  <c:v>91.8</c:v>
                </c:pt>
                <c:pt idx="23">
                  <c:v>91.8</c:v>
                </c:pt>
              </c:numCache>
            </c:numRef>
          </c:yVal>
          <c:smooth val="0"/>
          <c:extLst>
            <c:ext xmlns:c16="http://schemas.microsoft.com/office/drawing/2014/chart" uri="{C3380CC4-5D6E-409C-BE32-E72D297353CC}">
              <c16:uniqueId val="{00000000-914F-4592-91CB-D8AA8F6C5E5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4F-4592-91CB-D8AA8F6C5E5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4F-4592-91CB-D8AA8F6C5E5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4F-4592-91CB-D8AA8F6C5E5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4F-4592-91CB-D8AA8F6C5E5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4F-4592-91CB-D8AA8F6C5E5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4F-4592-91CB-D8AA8F6C5E57}"/>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4F-4592-91CB-D8AA8F6C5E57}"/>
                </c:ext>
              </c:extLst>
            </c:dLbl>
            <c:dLbl>
              <c:idx val="7"/>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C8-4C3A-A066-F0DCF49D502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01-4A81-877F-02CC9BCEA01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01-4A81-877F-02CC9BCEA01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01-4A81-877F-02CC9BCEA01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01-4A81-877F-02CC9BCEA01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01-4A81-877F-02CC9BCEA01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1B-48FF-95BA-56FD74DCB8B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1B-48FF-95BA-56FD74DCB8BB}"/>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3B-4E4E-A306-BC060191DC61}"/>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0D-4608-973B-E62A798D47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81</c:v>
                </c:pt>
                <c:pt idx="1">
                  <c:v>77</c:v>
                </c:pt>
                <c:pt idx="2">
                  <c:v>#N/A</c:v>
                </c:pt>
                <c:pt idx="3">
                  <c:v>93</c:v>
                </c:pt>
                <c:pt idx="4">
                  <c:v>#N/A</c:v>
                </c:pt>
                <c:pt idx="5">
                  <c:v>97.4</c:v>
                </c:pt>
                <c:pt idx="6">
                  <c:v>#N/A</c:v>
                </c:pt>
                <c:pt idx="7">
                  <c:v>97.138554216867476</c:v>
                </c:pt>
                <c:pt idx="8">
                  <c:v>96.8</c:v>
                </c:pt>
                <c:pt idx="9">
                  <c:v>81.3</c:v>
                </c:pt>
                <c:pt idx="10">
                  <c:v>86.6</c:v>
                </c:pt>
                <c:pt idx="11">
                  <c:v>86.8</c:v>
                </c:pt>
                <c:pt idx="12">
                  <c:v>88.6</c:v>
                </c:pt>
                <c:pt idx="13">
                  <c:v>89.389920424403186</c:v>
                </c:pt>
                <c:pt idx="14">
                  <c:v>89.8</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914F-4592-91CB-D8AA8F6C5E57}"/>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86.8</c:v>
                </c:pt>
                <c:pt idx="10">
                  <c:v>87.2</c:v>
                </c:pt>
                <c:pt idx="11">
                  <c:v>87.6</c:v>
                </c:pt>
                <c:pt idx="12">
                  <c:v>88</c:v>
                </c:pt>
                <c:pt idx="13">
                  <c:v>88.4</c:v>
                </c:pt>
                <c:pt idx="14">
                  <c:v>88.8</c:v>
                </c:pt>
                <c:pt idx="15">
                  <c:v>89.3</c:v>
                </c:pt>
                <c:pt idx="16">
                  <c:v>89.7</c:v>
                </c:pt>
                <c:pt idx="17">
                  <c:v>90.1</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C8-4C3A-A066-F0DCF49D5028}"/>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01-4A81-877F-02CC9BCEA013}"/>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01-4A81-877F-02CC9BCEA013}"/>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01-4A81-877F-02CC9BCEA013}"/>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01-4A81-877F-02CC9BCEA013}"/>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01-4A81-877F-02CC9BCEA013}"/>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1B-48FF-95BA-56FD74DCB8BB}"/>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1B-48FF-95BA-56FD74DCB8BB}"/>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AE3B-4E4E-A306-BC060191DC61}"/>
                </c:ext>
              </c:extLst>
            </c:dLbl>
            <c:dLbl>
              <c:idx val="16"/>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440D-4608-973B-E62A798D478F}"/>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92.695783132530124</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77.900000000000006</c:v>
                </c:pt>
                <c:pt idx="10">
                  <c:v>77.900000000000006</c:v>
                </c:pt>
                <c:pt idx="11">
                  <c:v>77.900000000000006</c:v>
                </c:pt>
                <c:pt idx="12">
                  <c:v>77.900000000000006</c:v>
                </c:pt>
                <c:pt idx="13">
                  <c:v>77.900000000000006</c:v>
                </c:pt>
                <c:pt idx="14">
                  <c:v>77.900000000000006</c:v>
                </c:pt>
                <c:pt idx="15">
                  <c:v>77.900000000000006</c:v>
                </c:pt>
                <c:pt idx="16">
                  <c:v>77.900000000000006</c:v>
                </c:pt>
                <c:pt idx="17">
                  <c:v>77.900000000000006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4F-4592-91CB-D8AA8F6C5E5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4F-4592-91CB-D8AA8F6C5E5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4F-4592-91CB-D8AA8F6C5E5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14F-4592-91CB-D8AA8F6C5E5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14F-4592-91CB-D8AA8F6C5E5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14F-4592-91CB-D8AA8F6C5E57}"/>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14F-4592-91CB-D8AA8F6C5E57}"/>
                </c:ext>
              </c:extLst>
            </c:dLbl>
            <c:dLbl>
              <c:idx val="7"/>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C8-4C3A-A066-F0DCF49D5028}"/>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01-4A81-877F-02CC9BCEA013}"/>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701-4A81-877F-02CC9BCEA013}"/>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701-4A81-877F-02CC9BCEA013}"/>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701-4A81-877F-02CC9BCEA01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701-4A81-877F-02CC9BCEA01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1B-48FF-95BA-56FD74DCB8B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1B-48FF-95BA-56FD74DCB8BB}"/>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3B-4E4E-A306-BC060191DC61}"/>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0D-4608-973B-E62A798D47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77.864457831325296</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648192"/>
        <c:axId val="92649728"/>
      </c:scatterChart>
      <c:valAx>
        <c:axId val="92648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49728"/>
        <c:crosses val="autoZero"/>
        <c:crossBetween val="midCat"/>
        <c:majorUnit val="5"/>
      </c:valAx>
      <c:valAx>
        <c:axId val="92649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64819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BE-4CF8-B4D3-B21C582B788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BE-4CF8-B4D3-B21C582B788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BE-4CF8-B4D3-B21C582B788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BE-4CF8-B4D3-B21C582B788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BE-4CF8-B4D3-B21C582B788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BE-4CF8-B4D3-B21C582B7886}"/>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BE-4CF8-B4D3-B21C582B7886}"/>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C91-492F-A70B-716EF7140AC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27-4FC0-B18B-218CDF2E3BE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27-4FC0-B18B-218CDF2E3BE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27-4FC0-B18B-218CDF2E3BE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27-4FC0-B18B-218CDF2E3BE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27-4FC0-B18B-218CDF2E3BE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0-4DCE-B629-5296D1D09C0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0-4DCE-B629-5296D1D09C0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2A-4417-9E4A-ED2E41CF3B31}"/>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E4-4975-80C9-D345E80004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BE-4CF8-B4D3-B21C582B788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BE-4CF8-B4D3-B21C582B788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BE-4CF8-B4D3-B21C582B788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BE-4CF8-B4D3-B21C582B788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BE-4CF8-B4D3-B21C582B788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5BE-4CF8-B4D3-B21C582B7886}"/>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5BE-4CF8-B4D3-B21C582B7886}"/>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91-492F-A70B-716EF7140AC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27-4FC0-B18B-218CDF2E3BE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27-4FC0-B18B-218CDF2E3BE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27-4FC0-B18B-218CDF2E3BE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F27-4FC0-B18B-218CDF2E3BE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F27-4FC0-B18B-218CDF2E3BE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0-4DCE-B629-5296D1D09C0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0-4DCE-B629-5296D1D09C0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2A-4417-9E4A-ED2E41CF3B31}"/>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E4-4975-80C9-D345E80004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F5BE-4CF8-B4D3-B21C582B788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5BE-4CF8-B4D3-B21C582B788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5BE-4CF8-B4D3-B21C582B788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5BE-4CF8-B4D3-B21C582B788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5BE-4CF8-B4D3-B21C582B788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5BE-4CF8-B4D3-B21C582B788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5BE-4CF8-B4D3-B21C582B7886}"/>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5BE-4CF8-B4D3-B21C582B7886}"/>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91-492F-A70B-716EF7140ACC}"/>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27-4FC0-B18B-218CDF2E3BE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F27-4FC0-B18B-218CDF2E3BE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27-4FC0-B18B-218CDF2E3BE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27-4FC0-B18B-218CDF2E3BE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27-4FC0-B18B-218CDF2E3BE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60-4DCE-B629-5296D1D09C0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0-4DCE-B629-5296D1D09C0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2A-4417-9E4A-ED2E41CF3B31}"/>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E4-4975-80C9-D345E80004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F5BE-4CF8-B4D3-B21C582B7886}"/>
            </c:ext>
          </c:extLst>
        </c:ser>
        <c:dLbls>
          <c:showLegendKey val="0"/>
          <c:showVal val="0"/>
          <c:showCatName val="0"/>
          <c:showSerName val="0"/>
          <c:showPercent val="0"/>
          <c:showBubbleSize val="0"/>
        </c:dLbls>
        <c:axId val="131951616"/>
        <c:axId val="134414336"/>
      </c:scatterChart>
      <c:valAx>
        <c:axId val="131951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4336"/>
        <c:crosses val="autoZero"/>
        <c:crossBetween val="midCat"/>
        <c:majorUnit val="5"/>
      </c:valAx>
      <c:valAx>
        <c:axId val="134414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16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33F-49C9-9AFB-CD9F8657D72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3F-49C9-9AFB-CD9F8657D7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3F-49C9-9AFB-CD9F8657D72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3F-49C9-9AFB-CD9F8657D7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3F-49C9-9AFB-CD9F8657D72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3F-49C9-9AFB-CD9F8657D72B}"/>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3F-49C9-9AFB-CD9F8657D72B}"/>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AD-43DC-9140-5111056160B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13-4E4D-BF8B-5063F7AF06E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13-4E4D-BF8B-5063F7AF06E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13-4E4D-BF8B-5063F7AF06E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13-4E4D-BF8B-5063F7AF06E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13-4E4D-BF8B-5063F7AF06E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BD-4908-9842-343EF88E0F6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BD-4908-9842-343EF88E0F6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3A-409D-8F70-7390638396B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09-4529-9C2D-205332EF92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3F-49C9-9AFB-CD9F8657D72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33F-49C9-9AFB-CD9F8657D7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33F-49C9-9AFB-CD9F8657D72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33F-49C9-9AFB-CD9F8657D7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33F-49C9-9AFB-CD9F8657D72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33F-49C9-9AFB-CD9F8657D72B}"/>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33F-49C9-9AFB-CD9F8657D72B}"/>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AD-43DC-9140-5111056160B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13-4E4D-BF8B-5063F7AF06E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13-4E4D-BF8B-5063F7AF06E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13-4E4D-BF8B-5063F7AF06E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13-4E4D-BF8B-5063F7AF06E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213-4E4D-BF8B-5063F7AF06E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BD-4908-9842-343EF88E0F6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BD-4908-9842-343EF88E0F6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3A-409D-8F70-7390638396B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09-4529-9C2D-205332EF92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633F-49C9-9AFB-CD9F8657D72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33F-49C9-9AFB-CD9F8657D72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33F-49C9-9AFB-CD9F8657D7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33F-49C9-9AFB-CD9F8657D72B}"/>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33F-49C9-9AFB-CD9F8657D7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33F-49C9-9AFB-CD9F8657D72B}"/>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33F-49C9-9AFB-CD9F8657D72B}"/>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33F-49C9-9AFB-CD9F8657D72B}"/>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AD-43DC-9140-5111056160B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13-4E4D-BF8B-5063F7AF06E2}"/>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13-4E4D-BF8B-5063F7AF06E2}"/>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13-4E4D-BF8B-5063F7AF06E2}"/>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13-4E4D-BF8B-5063F7AF06E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13-4E4D-BF8B-5063F7AF06E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BD-4908-9842-343EF88E0F6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BD-4908-9842-343EF88E0F6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23A-409D-8F70-7390638396BB}"/>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09-4529-9C2D-205332EF92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633F-49C9-9AFB-CD9F8657D72B}"/>
            </c:ext>
          </c:extLst>
        </c:ser>
        <c:dLbls>
          <c:showLegendKey val="0"/>
          <c:showVal val="0"/>
          <c:showCatName val="0"/>
          <c:showSerName val="0"/>
          <c:showPercent val="0"/>
          <c:showBubbleSize val="0"/>
        </c:dLbls>
        <c:axId val="154716416"/>
        <c:axId val="157642752"/>
      </c:scatterChart>
      <c:valAx>
        <c:axId val="154716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2752"/>
        <c:crosses val="autoZero"/>
        <c:crossBetween val="midCat"/>
        <c:majorUnit val="5"/>
      </c:valAx>
      <c:valAx>
        <c:axId val="157642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64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81</c:v>
                </c:pt>
                <c:pt idx="2">
                  <c:v>81</c:v>
                </c:pt>
                <c:pt idx="3">
                  <c:v>81</c:v>
                </c:pt>
                <c:pt idx="4">
                  <c:v>81</c:v>
                </c:pt>
                <c:pt idx="5">
                  <c:v>81</c:v>
                </c:pt>
                <c:pt idx="6">
                  <c:v>81.5</c:v>
                </c:pt>
                <c:pt idx="7">
                  <c:v>82</c:v>
                </c:pt>
                <c:pt idx="8">
                  <c:v>82.5</c:v>
                </c:pt>
                <c:pt idx="9">
                  <c:v>82.9</c:v>
                </c:pt>
                <c:pt idx="10">
                  <c:v>83.4</c:v>
                </c:pt>
                <c:pt idx="11">
                  <c:v>83.9</c:v>
                </c:pt>
                <c:pt idx="12">
                  <c:v>84.4</c:v>
                </c:pt>
                <c:pt idx="13">
                  <c:v>84.9</c:v>
                </c:pt>
                <c:pt idx="14">
                  <c:v>85.3</c:v>
                </c:pt>
                <c:pt idx="15">
                  <c:v>85.8</c:v>
                </c:pt>
                <c:pt idx="16">
                  <c:v>86.3</c:v>
                </c:pt>
                <c:pt idx="17">
                  <c:v>86.8</c:v>
                </c:pt>
                <c:pt idx="18">
                  <c:v>87.2</c:v>
                </c:pt>
                <c:pt idx="19">
                  <c:v>87.7</c:v>
                </c:pt>
                <c:pt idx="20">
                  <c:v>88.2</c:v>
                </c:pt>
                <c:pt idx="21">
                  <c:v>88.7</c:v>
                </c:pt>
                <c:pt idx="22">
                  <c:v>88.7</c:v>
                </c:pt>
                <c:pt idx="23">
                  <c:v>88.7</c:v>
                </c:pt>
              </c:numCache>
            </c:numRef>
          </c:yVal>
          <c:smooth val="0"/>
          <c:extLst>
            <c:ext xmlns:c16="http://schemas.microsoft.com/office/drawing/2014/chart" uri="{C3380CC4-5D6E-409C-BE32-E72D297353CC}">
              <c16:uniqueId val="{00000000-D95F-4117-BA59-D5A2745192D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F-4117-BA59-D5A2745192D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F-4117-BA59-D5A2745192D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5F-4117-BA59-D5A2745192D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F-4117-BA59-D5A2745192D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F-4117-BA59-D5A2745192D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5F-4117-BA59-D5A2745192D5}"/>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5F-4117-BA59-D5A2745192D5}"/>
                </c:ext>
              </c:extLst>
            </c:dLbl>
            <c:dLbl>
              <c:idx val="7"/>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96-4579-80E6-59B8600B35C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B3-4C1A-BC28-885FEA8A61F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B3-4C1A-BC28-885FEA8A61F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B3-4C1A-BC28-885FEA8A61F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B3-4C1A-BC28-885FEA8A61F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B3-4C1A-BC28-885FEA8A61F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9F-4826-AE87-DC32BA078BF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9F-4826-AE87-DC32BA078BFB}"/>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77-4969-9F12-D9915BE012FC}"/>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31-48A5-B13E-D511DB66F0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78</c:v>
                </c:pt>
                <c:pt idx="1">
                  <c:v>77</c:v>
                </c:pt>
                <c:pt idx="2">
                  <c:v>#N/A</c:v>
                </c:pt>
                <c:pt idx="3">
                  <c:v>91.8</c:v>
                </c:pt>
                <c:pt idx="4">
                  <c:v>#N/A</c:v>
                </c:pt>
                <c:pt idx="5">
                  <c:v>90.8</c:v>
                </c:pt>
                <c:pt idx="6">
                  <c:v>#N/A</c:v>
                </c:pt>
                <c:pt idx="7">
                  <c:v>87.388724035608305</c:v>
                </c:pt>
                <c:pt idx="8">
                  <c:v>90.5</c:v>
                </c:pt>
                <c:pt idx="9">
                  <c:v>79.5</c:v>
                </c:pt>
                <c:pt idx="10">
                  <c:v>82.4</c:v>
                </c:pt>
                <c:pt idx="11">
                  <c:v>83.5</c:v>
                </c:pt>
                <c:pt idx="12">
                  <c:v>86.7</c:v>
                </c:pt>
                <c:pt idx="13">
                  <c:v>87.2</c:v>
                </c:pt>
                <c:pt idx="14">
                  <c:v>87.8</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95F-4117-BA59-D5A2745192D5}"/>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82</c:v>
                </c:pt>
                <c:pt idx="8">
                  <c:v>82.5</c:v>
                </c:pt>
                <c:pt idx="9">
                  <c:v>82.8</c:v>
                </c:pt>
                <c:pt idx="10">
                  <c:v>82.8</c:v>
                </c:pt>
                <c:pt idx="11">
                  <c:v>82.8</c:v>
                </c:pt>
                <c:pt idx="12">
                  <c:v>81.3</c:v>
                </c:pt>
                <c:pt idx="13">
                  <c:v>79.8</c:v>
                </c:pt>
                <c:pt idx="14">
                  <c:v>78.3</c:v>
                </c:pt>
                <c:pt idx="15">
                  <c:v>76.8</c:v>
                </c:pt>
                <c:pt idx="16">
                  <c:v>75.400000000000006</c:v>
                </c:pt>
                <c:pt idx="17">
                  <c:v>73.900000000000006</c:v>
                </c:pt>
                <c:pt idx="18">
                  <c:v>72.400000000000006</c:v>
                </c:pt>
                <c:pt idx="19">
                  <c:v>70.900000000000006</c:v>
                </c:pt>
                <c:pt idx="20">
                  <c:v>69.400000000000006</c:v>
                </c:pt>
                <c:pt idx="21">
                  <c:v>67.900000000000006</c:v>
                </c:pt>
                <c:pt idx="22">
                  <c:v>66.400000000000006</c:v>
                </c:pt>
                <c:pt idx="23">
                  <c:v>64.900000000000006</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76.564314282028121</c:v>
                </c:pt>
                <c:pt idx="8">
                  <c:v>#N/A</c:v>
                </c:pt>
                <c:pt idx="9">
                  <c:v>#N/A</c:v>
                </c:pt>
                <c:pt idx="10">
                  <c:v>#N/A</c:v>
                </c:pt>
                <c:pt idx="11">
                  <c:v>#N/A</c:v>
                </c:pt>
                <c:pt idx="12">
                  <c:v>#N/A</c:v>
                </c:pt>
                <c:pt idx="13">
                  <c:v>75.650000000000006</c:v>
                </c:pt>
                <c:pt idx="14">
                  <c:v>76.3</c:v>
                </c:pt>
                <c:pt idx="15">
                  <c:v>61.003931884286388</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46.1</c:v>
                </c:pt>
                <c:pt idx="10">
                  <c:v>46.1</c:v>
                </c:pt>
                <c:pt idx="11">
                  <c:v>46.1</c:v>
                </c:pt>
                <c:pt idx="12">
                  <c:v>46.1</c:v>
                </c:pt>
                <c:pt idx="13">
                  <c:v>46.1</c:v>
                </c:pt>
                <c:pt idx="14">
                  <c:v>46.1</c:v>
                </c:pt>
                <c:pt idx="15">
                  <c:v>46.1</c:v>
                </c:pt>
                <c:pt idx="16">
                  <c:v>46.1</c:v>
                </c:pt>
                <c:pt idx="17">
                  <c:v>46.1</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5F-4117-BA59-D5A2745192D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5F-4117-BA59-D5A2745192D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5F-4117-BA59-D5A2745192D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95F-4117-BA59-D5A2745192D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95F-4117-BA59-D5A2745192D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95F-4117-BA59-D5A2745192D5}"/>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95F-4117-BA59-D5A2745192D5}"/>
                </c:ext>
              </c:extLst>
            </c:dLbl>
            <c:dLbl>
              <c:idx val="7"/>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96-4579-80E6-59B8600B35CE}"/>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B3-4C1A-BC28-885FEA8A61FF}"/>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B3-4C1A-BC28-885FEA8A61FF}"/>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B3-4C1A-BC28-885FEA8A61FF}"/>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B3-4C1A-BC28-885FEA8A61F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B3-4C1A-BC28-885FEA8A61F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9F-4826-AE87-DC32BA078BF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9F-4826-AE87-DC32BA078BFB}"/>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77-4969-9F12-D9915BE012FC}"/>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31-48A5-B13E-D511DB66F0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46.061091472068121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00071168"/>
        <c:axId val="303984640"/>
      </c:scatterChart>
      <c:valAx>
        <c:axId val="300071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4640"/>
        <c:crosses val="autoZero"/>
        <c:crossBetween val="midCat"/>
        <c:majorUnit val="5"/>
      </c:valAx>
      <c:valAx>
        <c:axId val="3039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1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20-4207-BCC0-13853F278E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20-4207-BCC0-13853F278E1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0-4207-BCC0-13853F278E1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0-4207-BCC0-13853F278E1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0-4207-BCC0-13853F278E1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20-4207-BCC0-13853F278E1E}"/>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20-4207-BCC0-13853F278E1E}"/>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7B-4F6B-8015-84A7427379A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35-4B01-BDF4-ABF3D56C4E94}"/>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35-4B01-BDF4-ABF3D56C4E9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535-4B01-BDF4-ABF3D56C4E94}"/>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535-4B01-BDF4-ABF3D56C4E9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535-4B01-BDF4-ABF3D56C4E9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45-41C8-8E2E-71F759D06B7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45-41C8-8E2E-71F759D06B7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0A-49FE-9283-8A970C27E862}"/>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43-4E96-B34E-515047E2AB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420-4207-BCC0-13853F278E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420-4207-BCC0-13853F278E1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420-4207-BCC0-13853F278E1E}"/>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420-4207-BCC0-13853F278E1E}"/>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7B-4F6B-8015-84A7427379A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535-4B01-BDF4-ABF3D56C4E94}"/>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535-4B01-BDF4-ABF3D56C4E9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535-4B01-BDF4-ABF3D56C4E94}"/>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535-4B01-BDF4-ABF3D56C4E9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535-4B01-BDF4-ABF3D56C4E9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45-41C8-8E2E-71F759D06B7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45-41C8-8E2E-71F759D06B7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0A-49FE-9283-8A970C27E862}"/>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43-4E96-B34E-515047E2AB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0420-4207-BCC0-13853F278E1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420-4207-BCC0-13853F278E1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420-4207-BCC0-13853F278E1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420-4207-BCC0-13853F278E1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420-4207-BCC0-13853F278E1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420-4207-BCC0-13853F278E1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420-4207-BCC0-13853F278E1E}"/>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420-4207-BCC0-13853F278E1E}"/>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7B-4F6B-8015-84A7427379A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35-4B01-BDF4-ABF3D56C4E94}"/>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35-4B01-BDF4-ABF3D56C4E94}"/>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35-4B01-BDF4-ABF3D56C4E94}"/>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35-4B01-BDF4-ABF3D56C4E9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35-4B01-BDF4-ABF3D56C4E9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45-41C8-8E2E-71F759D06B7C}"/>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45-41C8-8E2E-71F759D06B7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0A-49FE-9283-8A970C27E862}"/>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43-4E96-B34E-515047E2AB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0420-4207-BCC0-13853F278E1E}"/>
            </c:ext>
          </c:extLst>
        </c:ser>
        <c:dLbls>
          <c:showLegendKey val="0"/>
          <c:showVal val="0"/>
          <c:showCatName val="0"/>
          <c:showSerName val="0"/>
          <c:showPercent val="0"/>
          <c:showBubbleSize val="0"/>
        </c:dLbls>
        <c:axId val="74556928"/>
        <c:axId val="74558464"/>
      </c:scatterChart>
      <c:valAx>
        <c:axId val="74556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8464"/>
        <c:crosses val="autoZero"/>
        <c:crossBetween val="midCat"/>
        <c:majorUnit val="5"/>
      </c:valAx>
      <c:valAx>
        <c:axId val="74558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6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3C-439B-91A2-E36C9EAB98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3C-439B-91A2-E36C9EAB987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3C-439B-91A2-E36C9EAB987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3C-439B-91A2-E36C9EAB987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3C-439B-91A2-E36C9EAB987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3C-439B-91A2-E36C9EAB987A}"/>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3C-439B-91A2-E36C9EAB987A}"/>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D5-4530-9922-419E0760437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9B9-4A72-B5A1-D2DCD0EF4C26}"/>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9B9-4A72-B5A1-D2DCD0EF4C2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9B9-4A72-B5A1-D2DCD0EF4C2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9B9-4A72-B5A1-D2DCD0EF4C2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9B9-4A72-B5A1-D2DCD0EF4C2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BC-4563-A8EC-181ABD07804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BC-4563-A8EC-181ABD07804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D8-4E78-9C3D-1FC7CE5C6040}"/>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E70-4C05-A264-55127A001A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3C-439B-91A2-E36C9EAB98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3C-439B-91A2-E36C9EAB987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3C-439B-91A2-E36C9EAB987A}"/>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E3C-439B-91A2-E36C9EAB987A}"/>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D5-4530-9922-419E0760437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9B9-4A72-B5A1-D2DCD0EF4C26}"/>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9B9-4A72-B5A1-D2DCD0EF4C2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9B9-4A72-B5A1-D2DCD0EF4C2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9B9-4A72-B5A1-D2DCD0EF4C2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9B9-4A72-B5A1-D2DCD0EF4C2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BC-4563-A8EC-181ABD07804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BC-4563-A8EC-181ABD07804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D8-4E78-9C3D-1FC7CE5C6040}"/>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E70-4C05-A264-55127A001A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CE3C-439B-91A2-E36C9EAB987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E3C-439B-91A2-E36C9EAB987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E3C-439B-91A2-E36C9EAB987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E3C-439B-91A2-E36C9EAB987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E3C-439B-91A2-E36C9EAB987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E3C-439B-91A2-E36C9EAB987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E3C-439B-91A2-E36C9EAB987A}"/>
                </c:ext>
              </c:extLst>
            </c:dLbl>
            <c:dLbl>
              <c:idx val="6"/>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E3C-439B-91A2-E36C9EAB987A}"/>
                </c:ext>
              </c:extLst>
            </c:dLbl>
            <c:dLbl>
              <c:idx val="7"/>
              <c:tx>
                <c:rich>
                  <a:bodyPr/>
                  <a:lstStyle/>
                  <a:p>
                    <a:pPr>
                      <a:defRPr sz="600" b="0" i="0">
                        <a:solidFill>
                          <a:srgbClr val="000000"/>
                        </a:solidFill>
                        <a:latin typeface="Arial"/>
                        <a:ea typeface="Arial"/>
                        <a:cs typeface="Arial"/>
                      </a:defRPr>
                    </a:pPr>
                    <a:r>
                      <a:rPr lang="en-GB"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D5-4530-9922-419E0760437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B9-4A72-B5A1-D2DCD0EF4C26}"/>
                </c:ext>
              </c:extLst>
            </c:dLbl>
            <c:dLbl>
              <c:idx val="9"/>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B9-4A72-B5A1-D2DCD0EF4C26}"/>
                </c:ext>
              </c:extLst>
            </c:dLbl>
            <c:dLbl>
              <c:idx val="10"/>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B9-4A72-B5A1-D2DCD0EF4C26}"/>
                </c:ext>
              </c:extLst>
            </c:dLbl>
            <c:dLbl>
              <c:idx val="1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B9-4A72-B5A1-D2DCD0EF4C2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B9-4A72-B5A1-D2DCD0EF4C2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BC-4563-A8EC-181ABD07804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BC-4563-A8EC-181ABD07804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D8-4E78-9C3D-1FC7CE5C6040}"/>
                </c:ext>
              </c:extLst>
            </c:dLbl>
            <c:dLbl>
              <c:idx val="1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70-4C05-A264-55127A001A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2007</c:v>
                </c:pt>
                <c:pt idx="1">
                  <c:v>2010</c:v>
                </c:pt>
                <c:pt idx="2">
                  <c:v>2010</c:v>
                </c:pt>
                <c:pt idx="3">
                  <c:v>2011</c:v>
                </c:pt>
                <c:pt idx="4">
                  <c:v>2012</c:v>
                </c:pt>
                <c:pt idx="5">
                  <c:v>2012</c:v>
                </c:pt>
                <c:pt idx="6">
                  <c:v>2013</c:v>
                </c:pt>
                <c:pt idx="7">
                  <c:v>2013</c:v>
                </c:pt>
                <c:pt idx="8">
                  <c:v>2013</c:v>
                </c:pt>
                <c:pt idx="9">
                  <c:v>2014</c:v>
                </c:pt>
                <c:pt idx="10">
                  <c:v>2015</c:v>
                </c:pt>
                <c:pt idx="11">
                  <c:v>2016</c:v>
                </c:pt>
                <c:pt idx="12">
                  <c:v>2017</c:v>
                </c:pt>
                <c:pt idx="13">
                  <c:v>2018</c:v>
                </c:pt>
                <c:pt idx="14">
                  <c:v>2019</c:v>
                </c:pt>
                <c:pt idx="15">
                  <c:v>2022</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CE3C-439B-91A2-E36C9EAB987A}"/>
            </c:ext>
          </c:extLst>
        </c:ser>
        <c:dLbls>
          <c:showLegendKey val="0"/>
          <c:showVal val="0"/>
          <c:showCatName val="0"/>
          <c:showSerName val="0"/>
          <c:showPercent val="0"/>
          <c:showBubbleSize val="0"/>
        </c:dLbls>
        <c:axId val="75145216"/>
        <c:axId val="75146752"/>
      </c:scatterChart>
      <c:valAx>
        <c:axId val="7514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6752"/>
        <c:crosses val="autoZero"/>
        <c:crossBetween val="midCat"/>
        <c:majorUnit val="5"/>
      </c:valAx>
      <c:valAx>
        <c:axId val="75146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52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BA1ECBC1-E00C-4320-9BB6-22E943D81D0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681E174-C75F-40CB-9160-417D5FD20C29}"/>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87C46CF-A678-4A9D-AE5A-9F6E7A6BE78A}"/>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76A7C83-CC8E-4988-8CC7-757E3B29940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103293A5-8974-4444-95DA-06553A6AE093}"/>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95FEA23-66CC-40F2-BCBA-7CCB9AC45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DD2873F-961C-4B4B-8D40-F144995D14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6A3C764-AA45-4949-A8D7-9B055E728E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5A3EDFC-1EB5-497E-BE6F-F3779BEFD096}"/>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B1C4F23-F5CE-4242-9E87-7CCE11C18B81}"/>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A65FD6D2-B6C2-4349-948E-4941DEA724F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EF483D9-2E8D-4C7E-BEC9-07207312B30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75336C7F-83E6-4337-882E-3AF4ACD8FD83}"/>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C0F36CB-19AA-4E28-B9B1-6D168CD232D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77EAB2F-B3DC-4F07-8526-2AF12DCEB917}"/>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030CF-1AD1-4775-85F3-28C41E0EE216}">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0" customWidth="true"/>
    <col min="2" max="2" width="2.375" style="290" customWidth="true"/>
    <col min="3" max="3" width="58" style="290" customWidth="true"/>
    <col min="4" max="4" width="7.75" style="290" customWidth="true"/>
    <col min="5" max="16384" width="7.75" style="290"/>
  </cols>
  <sheetData>
    <row xmlns:x14ac="http://schemas.microsoft.com/office/spreadsheetml/2009/9/ac" r="1" ht="29.25" customHeight="true" x14ac:dyDescent="0.25">
      <c r="A1" s="287"/>
      <c r="B1" s="288"/>
      <c r="C1" s="288"/>
      <c r="D1" s="288"/>
      <c r="E1" s="289"/>
      <c r="F1" s="289"/>
      <c r="G1" s="289"/>
      <c r="H1" s="289"/>
      <c r="I1" s="289"/>
      <c r="J1" s="289"/>
      <c r="K1" s="289"/>
      <c r="L1" s="289"/>
      <c r="M1" s="289"/>
      <c r="N1" s="289"/>
      <c r="O1" s="289"/>
      <c r="P1" s="289"/>
      <c r="Q1" s="289"/>
      <c r="R1" s="289"/>
    </row>
    <row xmlns:x14ac="http://schemas.microsoft.com/office/spreadsheetml/2009/9/ac" r="2" ht="23.25" x14ac:dyDescent="0.35">
      <c r="A2" s="288"/>
      <c r="B2" s="288"/>
      <c r="C2" s="291"/>
      <c r="D2" s="288"/>
      <c r="E2" s="289"/>
      <c r="F2" s="289"/>
      <c r="G2" s="288"/>
      <c r="H2" s="289"/>
      <c r="I2" s="289"/>
      <c r="J2" s="289"/>
      <c r="K2" s="289"/>
      <c r="L2" s="289"/>
      <c r="M2" s="289"/>
      <c r="N2" s="289"/>
      <c r="O2" s="289"/>
      <c r="P2" s="289"/>
      <c r="Q2" s="289"/>
      <c r="R2" s="289"/>
    </row>
    <row xmlns:x14ac="http://schemas.microsoft.com/office/spreadsheetml/2009/9/ac" r="3" ht="15" x14ac:dyDescent="0.2">
      <c r="A3" s="288"/>
      <c r="B3" s="288"/>
      <c r="C3" s="288"/>
      <c r="D3" s="288"/>
      <c r="F3" s="288"/>
      <c r="G3" s="288"/>
      <c r="H3" s="292"/>
      <c r="I3" s="292"/>
      <c r="J3" s="292"/>
      <c r="K3" s="292"/>
      <c r="L3" s="289"/>
      <c r="M3" s="289"/>
      <c r="N3" s="289"/>
      <c r="O3" s="289"/>
      <c r="P3" s="289"/>
      <c r="Q3" s="289"/>
      <c r="R3" s="289"/>
    </row>
    <row xmlns:x14ac="http://schemas.microsoft.com/office/spreadsheetml/2009/9/ac" r="4" ht="40.5" x14ac:dyDescent="0.2">
      <c r="A4" s="288"/>
      <c r="B4" s="288"/>
      <c r="C4" s="293" t="s">
        <v>144</v>
      </c>
      <c r="D4" s="288"/>
      <c r="E4" s="294"/>
      <c r="F4" s="289"/>
      <c r="G4" s="288"/>
      <c r="H4" s="289"/>
      <c r="I4" s="289"/>
      <c r="J4" s="289"/>
      <c r="K4" s="289"/>
      <c r="L4" s="289"/>
      <c r="M4" s="289"/>
      <c r="N4" s="289"/>
      <c r="O4" s="289"/>
      <c r="P4" s="289"/>
      <c r="Q4" s="289"/>
      <c r="R4" s="289"/>
    </row>
    <row xmlns:x14ac="http://schemas.microsoft.com/office/spreadsheetml/2009/9/ac" r="5" ht="20.25" x14ac:dyDescent="0.2">
      <c r="A5" s="288"/>
      <c r="B5" s="288"/>
      <c r="C5" s="295"/>
      <c r="D5" s="288"/>
      <c r="E5" s="294"/>
      <c r="F5" s="289"/>
      <c r="G5" s="288"/>
      <c r="H5" s="289"/>
      <c r="I5" s="289"/>
      <c r="J5" s="289"/>
      <c r="K5" s="289"/>
      <c r="L5" s="289"/>
      <c r="M5" s="289"/>
      <c r="N5" s="289"/>
      <c r="O5" s="289"/>
      <c r="P5" s="289"/>
      <c r="Q5" s="289"/>
      <c r="R5" s="289"/>
    </row>
    <row xmlns:x14ac="http://schemas.microsoft.com/office/spreadsheetml/2009/9/ac" r="6" ht="15" x14ac:dyDescent="0.2">
      <c r="A6" s="288"/>
      <c r="B6" s="288"/>
      <c r="C6" s="296" t="s">
        <v>151</v>
      </c>
      <c r="D6" s="289"/>
      <c r="E6" s="289"/>
      <c r="F6" s="289"/>
      <c r="G6" s="289"/>
      <c r="H6" s="289"/>
      <c r="I6" s="289"/>
      <c r="J6" s="289"/>
      <c r="K6" s="289"/>
      <c r="L6" s="289"/>
      <c r="M6" s="289"/>
      <c r="N6" s="289"/>
      <c r="O6" s="289"/>
      <c r="P6" s="289"/>
      <c r="Q6" s="289"/>
      <c r="R6" s="289"/>
    </row>
    <row xmlns:x14ac="http://schemas.microsoft.com/office/spreadsheetml/2009/9/ac" r="7" ht="26.25" x14ac:dyDescent="0.4">
      <c r="A7" s="288"/>
      <c r="B7" s="288"/>
      <c r="C7" s="297" t="str">
        <f>+'Water Data'!D1</f>
        <v>Namibia</v>
      </c>
      <c r="D7" s="289"/>
      <c r="E7" s="289"/>
      <c r="F7" s="289"/>
      <c r="G7" s="289"/>
      <c r="H7" s="289"/>
      <c r="I7" s="289"/>
      <c r="J7" s="289"/>
      <c r="K7" s="289"/>
      <c r="L7" s="289"/>
      <c r="M7" s="289"/>
      <c r="N7" s="289"/>
      <c r="O7" s="289"/>
      <c r="P7" s="289"/>
      <c r="Q7" s="289"/>
      <c r="R7" s="289"/>
    </row>
    <row xmlns:x14ac="http://schemas.microsoft.com/office/spreadsheetml/2009/9/ac" r="8" ht="15" x14ac:dyDescent="0.2">
      <c r="A8" s="288"/>
      <c r="B8" s="288"/>
      <c r="C8" s="288"/>
      <c r="D8" s="289"/>
      <c r="E8" s="289"/>
      <c r="F8" s="289"/>
      <c r="G8" s="289"/>
      <c r="H8" s="289"/>
      <c r="I8" s="289"/>
      <c r="J8" s="289"/>
      <c r="K8" s="289"/>
      <c r="L8" s="289"/>
      <c r="M8" s="289"/>
      <c r="N8" s="289"/>
      <c r="O8" s="289"/>
      <c r="P8" s="289"/>
      <c r="Q8" s="289"/>
      <c r="R8" s="289"/>
    </row>
    <row xmlns:x14ac="http://schemas.microsoft.com/office/spreadsheetml/2009/9/ac" r="9" ht="15" x14ac:dyDescent="0.2">
      <c r="A9" s="288"/>
      <c r="B9" s="288"/>
      <c r="C9" s="298" t="s">
        <v>328</v>
      </c>
      <c r="D9" s="289"/>
      <c r="E9" s="289"/>
      <c r="F9" s="289"/>
      <c r="G9" s="289"/>
      <c r="H9" s="289"/>
      <c r="I9" s="289"/>
      <c r="J9" s="289"/>
      <c r="K9" s="289"/>
      <c r="L9" s="289"/>
      <c r="M9" s="289"/>
      <c r="N9" s="289"/>
      <c r="O9" s="289"/>
      <c r="P9" s="289"/>
      <c r="Q9" s="289"/>
      <c r="R9" s="289"/>
    </row>
    <row xmlns:x14ac="http://schemas.microsoft.com/office/spreadsheetml/2009/9/ac" r="10" ht="15" x14ac:dyDescent="0.2">
      <c r="A10" s="288"/>
      <c r="B10" s="288"/>
      <c r="C10" s="296"/>
      <c r="D10" s="289"/>
      <c r="E10" s="289"/>
      <c r="F10" s="289"/>
      <c r="G10" s="289"/>
      <c r="H10" s="289"/>
      <c r="I10" s="289"/>
      <c r="J10" s="289"/>
      <c r="K10" s="289"/>
      <c r="L10" s="289"/>
      <c r="M10" s="289"/>
      <c r="N10" s="289"/>
      <c r="O10" s="289"/>
      <c r="P10" s="289"/>
      <c r="Q10" s="289"/>
      <c r="R10" s="289"/>
    </row>
    <row xmlns:x14ac="http://schemas.microsoft.com/office/spreadsheetml/2009/9/ac" r="11" ht="15.95" customHeight="true" x14ac:dyDescent="0.2">
      <c r="A11" s="288"/>
      <c r="C11" s="322" t="s">
        <v>32</v>
      </c>
      <c r="D11" s="299"/>
      <c r="E11" s="300"/>
      <c r="F11" s="299"/>
      <c r="G11" s="299"/>
      <c r="H11" s="289"/>
      <c r="I11" s="289"/>
      <c r="J11" s="289"/>
      <c r="K11" s="289"/>
      <c r="L11" s="289"/>
      <c r="M11" s="289"/>
      <c r="N11" s="289"/>
      <c r="O11" s="289"/>
      <c r="P11" s="289"/>
      <c r="Q11" s="289"/>
      <c r="R11" s="289"/>
    </row>
    <row xmlns:x14ac="http://schemas.microsoft.com/office/spreadsheetml/2009/9/ac" r="12" ht="9" customHeight="true" x14ac:dyDescent="0.2">
      <c r="A12" s="288"/>
      <c r="B12" s="289"/>
      <c r="C12" s="301"/>
      <c r="D12" s="299"/>
      <c r="E12" s="300"/>
      <c r="F12" s="299"/>
      <c r="G12" s="299"/>
      <c r="H12" s="289"/>
      <c r="I12" s="289"/>
      <c r="J12" s="289"/>
      <c r="K12" s="289"/>
      <c r="L12" s="289"/>
      <c r="M12" s="289"/>
      <c r="N12" s="289"/>
      <c r="O12" s="289"/>
      <c r="P12" s="289"/>
      <c r="Q12" s="289"/>
      <c r="R12" s="289"/>
    </row>
    <row xmlns:x14ac="http://schemas.microsoft.com/office/spreadsheetml/2009/9/ac" r="13" ht="24.95" customHeight="true" x14ac:dyDescent="0.25">
      <c r="A13" s="288"/>
      <c r="B13" s="289"/>
      <c r="C13" s="302" t="s">
        <v>145</v>
      </c>
      <c r="D13" s="299"/>
      <c r="E13" s="300"/>
      <c r="F13" s="299"/>
      <c r="G13" s="299"/>
      <c r="H13" s="289"/>
      <c r="I13" s="289"/>
      <c r="J13" s="289"/>
      <c r="K13" s="289"/>
      <c r="L13" s="289"/>
      <c r="M13" s="289"/>
      <c r="N13" s="289"/>
      <c r="O13" s="289"/>
      <c r="P13" s="289"/>
      <c r="Q13" s="289"/>
      <c r="R13" s="289"/>
    </row>
    <row xmlns:x14ac="http://schemas.microsoft.com/office/spreadsheetml/2009/9/ac" r="14" ht="21.95" customHeight="true" x14ac:dyDescent="0.2">
      <c r="A14" s="288"/>
      <c r="B14" s="303"/>
      <c r="C14" s="304" t="s">
        <v>152</v>
      </c>
      <c r="D14" s="299"/>
      <c r="E14" s="300"/>
      <c r="F14" s="299"/>
      <c r="G14" s="299"/>
      <c r="H14" s="289"/>
      <c r="I14" s="289"/>
      <c r="J14" s="289"/>
      <c r="K14" s="289"/>
      <c r="L14" s="289"/>
      <c r="M14" s="289"/>
      <c r="N14" s="289"/>
      <c r="O14" s="289"/>
      <c r="P14" s="289"/>
      <c r="Q14" s="289"/>
      <c r="R14" s="289"/>
    </row>
    <row xmlns:x14ac="http://schemas.microsoft.com/office/spreadsheetml/2009/9/ac" r="15" ht="15" x14ac:dyDescent="0.2">
      <c r="A15" s="288"/>
      <c r="B15" s="303"/>
      <c r="C15" s="305" t="s">
        <v>153</v>
      </c>
      <c r="D15" s="299"/>
      <c r="E15" s="300"/>
      <c r="F15" s="299"/>
      <c r="G15" s="299"/>
      <c r="H15" s="289"/>
      <c r="I15" s="289"/>
      <c r="J15" s="289"/>
      <c r="K15" s="289"/>
      <c r="L15" s="289"/>
      <c r="M15" s="289"/>
      <c r="N15" s="289"/>
      <c r="O15" s="289"/>
      <c r="P15" s="289"/>
      <c r="Q15" s="289"/>
      <c r="R15" s="289"/>
    </row>
    <row xmlns:x14ac="http://schemas.microsoft.com/office/spreadsheetml/2009/9/ac" r="16" ht="15" x14ac:dyDescent="0.2">
      <c r="A16" s="288"/>
      <c r="B16" s="303"/>
      <c r="C16" s="304" t="s">
        <v>286</v>
      </c>
      <c r="D16" s="299"/>
      <c r="E16" s="300"/>
      <c r="F16" s="299"/>
      <c r="G16" s="299"/>
      <c r="H16" s="289"/>
      <c r="I16" s="289"/>
      <c r="J16" s="289"/>
      <c r="K16" s="289"/>
      <c r="L16" s="289"/>
      <c r="M16" s="289"/>
      <c r="N16" s="289"/>
      <c r="O16" s="289"/>
      <c r="P16" s="289"/>
      <c r="Q16" s="289"/>
      <c r="R16" s="289"/>
    </row>
    <row xmlns:x14ac="http://schemas.microsoft.com/office/spreadsheetml/2009/9/ac" r="17" ht="26.1" customHeight="true" x14ac:dyDescent="0.2">
      <c r="A17" s="288"/>
      <c r="B17" s="300"/>
      <c r="C17" s="306"/>
      <c r="D17" s="299"/>
      <c r="E17" s="303"/>
      <c r="F17" s="299"/>
      <c r="G17" s="299"/>
      <c r="H17" s="289"/>
      <c r="I17" s="289"/>
      <c r="J17" s="289"/>
      <c r="K17" s="289"/>
      <c r="L17" s="289"/>
      <c r="M17" s="289"/>
      <c r="N17" s="289"/>
      <c r="O17" s="289"/>
      <c r="P17" s="289"/>
      <c r="Q17" s="289"/>
      <c r="R17" s="289"/>
    </row>
    <row xmlns:x14ac="http://schemas.microsoft.com/office/spreadsheetml/2009/9/ac" r="18" ht="15.75" x14ac:dyDescent="0.25">
      <c r="A18" s="288"/>
      <c r="B18" s="300"/>
      <c r="C18" s="307" t="s">
        <v>33</v>
      </c>
      <c r="D18" s="299"/>
      <c r="E18" s="308"/>
      <c r="F18" s="299"/>
      <c r="G18" s="299"/>
      <c r="H18" s="289"/>
      <c r="I18" s="289"/>
      <c r="J18" s="289"/>
      <c r="K18" s="289"/>
      <c r="L18" s="289"/>
      <c r="M18" s="289"/>
      <c r="N18" s="289"/>
      <c r="O18" s="289"/>
      <c r="P18" s="289"/>
      <c r="Q18" s="289"/>
      <c r="R18" s="289"/>
    </row>
    <row xmlns:x14ac="http://schemas.microsoft.com/office/spreadsheetml/2009/9/ac" r="19" ht="15" x14ac:dyDescent="0.2">
      <c r="A19" s="288"/>
      <c r="B19" s="300"/>
      <c r="C19" s="309" t="s">
        <v>146</v>
      </c>
      <c r="D19" s="299"/>
      <c r="E19" s="310"/>
      <c r="F19" s="299"/>
      <c r="G19" s="299"/>
      <c r="H19" s="289"/>
      <c r="I19" s="289"/>
      <c r="J19" s="289"/>
      <c r="K19" s="289"/>
      <c r="L19" s="289"/>
      <c r="M19" s="289"/>
      <c r="N19" s="289"/>
      <c r="O19" s="289"/>
      <c r="P19" s="289"/>
      <c r="Q19" s="289"/>
      <c r="R19" s="289"/>
    </row>
    <row xmlns:x14ac="http://schemas.microsoft.com/office/spreadsheetml/2009/9/ac" r="20" ht="15" x14ac:dyDescent="0.2">
      <c r="A20" s="288"/>
      <c r="B20" s="300"/>
      <c r="C20" s="379" t="s">
        <v>147</v>
      </c>
      <c r="D20" s="299"/>
      <c r="E20" s="311"/>
      <c r="F20" s="299"/>
      <c r="G20" s="299"/>
      <c r="H20" s="289"/>
      <c r="I20" s="289"/>
      <c r="J20" s="289"/>
      <c r="K20" s="289"/>
      <c r="L20" s="289"/>
      <c r="M20" s="289"/>
      <c r="N20" s="289"/>
      <c r="O20" s="289"/>
      <c r="P20" s="289"/>
      <c r="Q20" s="289"/>
      <c r="R20" s="289"/>
    </row>
    <row xmlns:x14ac="http://schemas.microsoft.com/office/spreadsheetml/2009/9/ac" r="21" ht="15" x14ac:dyDescent="0.2">
      <c r="A21" s="288"/>
      <c r="B21" s="300"/>
      <c r="C21" s="380" t="s">
        <v>148</v>
      </c>
      <c r="D21" s="299"/>
      <c r="E21" s="312"/>
      <c r="F21" s="299"/>
      <c r="G21" s="299"/>
      <c r="H21" s="289"/>
      <c r="I21" s="289"/>
      <c r="J21" s="289"/>
      <c r="K21" s="289"/>
      <c r="L21" s="289"/>
      <c r="M21" s="289"/>
      <c r="N21" s="289"/>
      <c r="O21" s="289"/>
      <c r="P21" s="289"/>
      <c r="Q21" s="289"/>
      <c r="R21" s="289"/>
    </row>
    <row xmlns:x14ac="http://schemas.microsoft.com/office/spreadsheetml/2009/9/ac" r="22" ht="15" x14ac:dyDescent="0.2">
      <c r="A22" s="288"/>
      <c r="B22" s="300"/>
      <c r="C22" s="381" t="s">
        <v>149</v>
      </c>
      <c r="D22" s="299"/>
      <c r="E22" s="299"/>
      <c r="F22" s="299"/>
      <c r="G22" s="299"/>
      <c r="H22" s="289"/>
      <c r="I22" s="289"/>
      <c r="J22" s="289"/>
      <c r="K22" s="289"/>
      <c r="L22" s="289"/>
      <c r="M22" s="289"/>
      <c r="N22" s="289"/>
      <c r="O22" s="289"/>
      <c r="P22" s="289"/>
      <c r="Q22" s="289"/>
      <c r="R22" s="289"/>
    </row>
    <row xmlns:x14ac="http://schemas.microsoft.com/office/spreadsheetml/2009/9/ac" r="23" ht="15" x14ac:dyDescent="0.2">
      <c r="A23" s="288"/>
      <c r="B23" s="300"/>
      <c r="C23" s="309" t="s">
        <v>150</v>
      </c>
      <c r="D23" s="299"/>
      <c r="E23" s="299"/>
      <c r="F23" s="299"/>
      <c r="G23" s="299"/>
      <c r="H23" s="289"/>
      <c r="I23" s="289"/>
      <c r="J23" s="289"/>
      <c r="K23" s="289"/>
      <c r="L23" s="289"/>
      <c r="M23" s="289"/>
      <c r="N23" s="289"/>
      <c r="O23" s="289"/>
      <c r="P23" s="289"/>
      <c r="Q23" s="289"/>
      <c r="R23" s="289"/>
    </row>
    <row xmlns:x14ac="http://schemas.microsoft.com/office/spreadsheetml/2009/9/ac" r="24" ht="15" x14ac:dyDescent="0.2">
      <c r="A24" s="288"/>
      <c r="B24" s="300"/>
      <c r="C24" s="313"/>
      <c r="D24" s="299"/>
      <c r="E24" s="299"/>
      <c r="F24" s="299"/>
      <c r="G24" s="299"/>
      <c r="H24" s="289"/>
      <c r="I24" s="289"/>
      <c r="J24" s="289"/>
      <c r="K24" s="289"/>
      <c r="L24" s="289"/>
      <c r="M24" s="289"/>
      <c r="N24" s="289"/>
      <c r="O24" s="289"/>
      <c r="P24" s="289"/>
      <c r="Q24" s="289"/>
      <c r="R24" s="289"/>
    </row>
    <row xmlns:x14ac="http://schemas.microsoft.com/office/spreadsheetml/2009/9/ac" r="25" ht="15.95" customHeight="true" x14ac:dyDescent="0.2">
      <c r="A25" s="314"/>
      <c r="B25" s="314"/>
      <c r="C25" s="315"/>
      <c r="D25" s="288"/>
      <c r="E25" s="289"/>
      <c r="F25" s="289"/>
      <c r="G25" s="289"/>
      <c r="H25" s="289"/>
      <c r="I25" s="289"/>
      <c r="J25" s="289"/>
      <c r="K25" s="289"/>
      <c r="L25" s="289"/>
      <c r="M25" s="289"/>
      <c r="N25" s="289"/>
      <c r="O25" s="289"/>
      <c r="P25" s="289"/>
      <c r="Q25" s="289"/>
      <c r="R25" s="289"/>
    </row>
    <row xmlns:x14ac="http://schemas.microsoft.com/office/spreadsheetml/2009/9/ac" r="26" ht="23.25" x14ac:dyDescent="0.2">
      <c r="A26" s="314"/>
      <c r="B26" s="314"/>
      <c r="C26" s="314"/>
      <c r="D26" s="288"/>
      <c r="E26" s="289"/>
      <c r="F26" s="289"/>
      <c r="G26" s="289"/>
      <c r="H26" s="289"/>
      <c r="I26" s="289"/>
      <c r="J26" s="289"/>
      <c r="K26" s="289"/>
      <c r="L26" s="289"/>
      <c r="M26" s="289"/>
      <c r="N26" s="289"/>
      <c r="O26" s="289"/>
      <c r="P26" s="289"/>
      <c r="Q26" s="289"/>
      <c r="R26" s="289"/>
    </row>
    <row xmlns:x14ac="http://schemas.microsoft.com/office/spreadsheetml/2009/9/ac" r="27" ht="15" x14ac:dyDescent="0.2">
      <c r="A27" s="316"/>
      <c r="B27" s="317"/>
      <c r="C27" s="318"/>
      <c r="D27" s="288"/>
      <c r="E27" s="289"/>
      <c r="F27" s="289"/>
      <c r="G27" s="289"/>
      <c r="H27" s="289"/>
      <c r="I27" s="289"/>
      <c r="J27" s="289"/>
      <c r="K27" s="289"/>
      <c r="L27" s="289"/>
      <c r="M27" s="289"/>
      <c r="N27" s="289"/>
      <c r="O27" s="289"/>
      <c r="P27" s="289"/>
      <c r="Q27" s="289"/>
      <c r="R27" s="289"/>
    </row>
    <row xmlns:x14ac="http://schemas.microsoft.com/office/spreadsheetml/2009/9/ac" r="28" ht="15" x14ac:dyDescent="0.2">
      <c r="A28" s="316"/>
      <c r="B28" s="317"/>
      <c r="C28" s="319"/>
      <c r="D28" s="288"/>
      <c r="E28" s="289"/>
      <c r="F28" s="289"/>
      <c r="G28" s="289"/>
      <c r="H28" s="289"/>
      <c r="I28" s="289"/>
      <c r="J28" s="289"/>
      <c r="K28" s="289"/>
      <c r="L28" s="289"/>
      <c r="M28" s="289"/>
      <c r="N28" s="289"/>
      <c r="O28" s="289"/>
      <c r="P28" s="289"/>
      <c r="Q28" s="289"/>
      <c r="R28" s="289"/>
    </row>
    <row xmlns:x14ac="http://schemas.microsoft.com/office/spreadsheetml/2009/9/ac" r="29" ht="15" x14ac:dyDescent="0.2">
      <c r="A29" s="316"/>
      <c r="B29" s="317"/>
      <c r="C29" s="320"/>
      <c r="D29" s="288"/>
      <c r="E29" s="289"/>
      <c r="F29" s="289"/>
      <c r="G29" s="289"/>
      <c r="H29" s="289"/>
      <c r="I29" s="289"/>
      <c r="J29" s="289"/>
      <c r="K29" s="289"/>
      <c r="L29" s="289"/>
      <c r="M29" s="289"/>
      <c r="N29" s="289"/>
      <c r="O29" s="289"/>
      <c r="P29" s="289"/>
      <c r="Q29" s="289"/>
      <c r="R29" s="289"/>
    </row>
    <row xmlns:x14ac="http://schemas.microsoft.com/office/spreadsheetml/2009/9/ac" r="30" ht="15" x14ac:dyDescent="0.2">
      <c r="A30" s="316"/>
      <c r="B30" s="317"/>
      <c r="C30" s="320"/>
      <c r="D30" s="288"/>
      <c r="E30" s="289"/>
      <c r="F30" s="289"/>
      <c r="G30" s="289"/>
      <c r="H30" s="289"/>
      <c r="I30" s="289"/>
      <c r="J30" s="289"/>
      <c r="K30" s="289"/>
      <c r="L30" s="289"/>
      <c r="M30" s="289"/>
      <c r="N30" s="289"/>
      <c r="O30" s="289"/>
      <c r="P30" s="289"/>
      <c r="Q30" s="289"/>
      <c r="R30" s="289"/>
    </row>
    <row xmlns:x14ac="http://schemas.microsoft.com/office/spreadsheetml/2009/9/ac" r="31" ht="15" x14ac:dyDescent="0.2">
      <c r="A31" s="316"/>
      <c r="B31" s="317"/>
      <c r="C31" s="320"/>
      <c r="D31" s="288"/>
      <c r="E31" s="289"/>
      <c r="F31" s="289"/>
      <c r="G31" s="289"/>
      <c r="H31" s="289"/>
      <c r="I31" s="289"/>
      <c r="J31" s="289"/>
      <c r="K31" s="289"/>
      <c r="L31" s="289"/>
      <c r="M31" s="289"/>
      <c r="N31" s="289"/>
      <c r="O31" s="289"/>
      <c r="P31" s="289"/>
      <c r="Q31" s="289"/>
      <c r="R31" s="289"/>
    </row>
    <row xmlns:x14ac="http://schemas.microsoft.com/office/spreadsheetml/2009/9/ac" r="32" ht="15" x14ac:dyDescent="0.2">
      <c r="A32" s="316"/>
      <c r="B32" s="317"/>
      <c r="C32" s="320"/>
      <c r="D32" s="288"/>
      <c r="E32" s="289"/>
      <c r="F32" s="289"/>
      <c r="G32" s="289"/>
      <c r="H32" s="289"/>
      <c r="I32" s="289"/>
      <c r="J32" s="289"/>
      <c r="K32" s="289"/>
      <c r="L32" s="289"/>
      <c r="M32" s="289"/>
      <c r="N32" s="289"/>
      <c r="O32" s="289"/>
      <c r="P32" s="289"/>
      <c r="Q32" s="289"/>
      <c r="R32" s="289"/>
    </row>
    <row xmlns:x14ac="http://schemas.microsoft.com/office/spreadsheetml/2009/9/ac" r="33" ht="15" x14ac:dyDescent="0.2">
      <c r="A33" s="316"/>
      <c r="B33" s="317"/>
      <c r="C33" s="320"/>
      <c r="D33" s="288"/>
      <c r="E33" s="289"/>
      <c r="F33" s="289"/>
      <c r="G33" s="289"/>
      <c r="H33" s="289"/>
      <c r="I33" s="289"/>
      <c r="J33" s="289"/>
      <c r="K33" s="289"/>
      <c r="L33" s="289"/>
      <c r="M33" s="289"/>
      <c r="N33" s="289"/>
      <c r="O33" s="289"/>
      <c r="P33" s="289"/>
      <c r="Q33" s="289"/>
      <c r="R33" s="289"/>
    </row>
    <row xmlns:x14ac="http://schemas.microsoft.com/office/spreadsheetml/2009/9/ac" r="34" ht="15" x14ac:dyDescent="0.2">
      <c r="A34" s="316"/>
      <c r="B34" s="317"/>
      <c r="D34" s="288"/>
      <c r="E34" s="289"/>
      <c r="F34" s="289"/>
      <c r="G34" s="289"/>
      <c r="H34" s="289"/>
      <c r="I34" s="289"/>
      <c r="J34" s="289"/>
      <c r="K34" s="289"/>
      <c r="L34" s="289"/>
      <c r="M34" s="289"/>
      <c r="N34" s="289"/>
      <c r="O34" s="289"/>
      <c r="P34" s="289"/>
      <c r="Q34" s="289"/>
      <c r="R34" s="289"/>
    </row>
    <row xmlns:x14ac="http://schemas.microsoft.com/office/spreadsheetml/2009/9/ac" r="35" ht="15" x14ac:dyDescent="0.2">
      <c r="A35" s="288"/>
      <c r="B35" s="288"/>
      <c r="C35" s="288"/>
      <c r="D35" s="288"/>
      <c r="E35" s="289"/>
      <c r="F35" s="289"/>
      <c r="G35" s="289"/>
      <c r="H35" s="289"/>
      <c r="I35" s="289"/>
      <c r="J35" s="289"/>
      <c r="K35" s="289"/>
      <c r="L35" s="289"/>
      <c r="M35" s="289"/>
      <c r="N35" s="289"/>
      <c r="O35" s="289"/>
      <c r="P35" s="289"/>
      <c r="Q35" s="289"/>
      <c r="R35" s="289"/>
    </row>
    <row xmlns:x14ac="http://schemas.microsoft.com/office/spreadsheetml/2009/9/ac" r="36" ht="15" x14ac:dyDescent="0.2">
      <c r="A36" s="288"/>
      <c r="B36" s="288"/>
      <c r="C36" s="288"/>
      <c r="D36" s="288"/>
      <c r="E36" s="289"/>
      <c r="F36" s="289"/>
      <c r="G36" s="289"/>
      <c r="H36" s="289"/>
      <c r="I36" s="289"/>
      <c r="J36" s="289"/>
      <c r="K36" s="289"/>
      <c r="L36" s="289"/>
      <c r="M36" s="289"/>
      <c r="N36" s="289"/>
      <c r="O36" s="289"/>
      <c r="P36" s="289"/>
      <c r="Q36" s="289"/>
      <c r="R36" s="289"/>
    </row>
    <row xmlns:x14ac="http://schemas.microsoft.com/office/spreadsheetml/2009/9/ac" r="37" ht="15" x14ac:dyDescent="0.2">
      <c r="A37" s="288"/>
      <c r="B37" s="288"/>
      <c r="C37" s="288"/>
      <c r="D37" s="288"/>
    </row>
    <row xmlns:x14ac="http://schemas.microsoft.com/office/spreadsheetml/2009/9/ac" r="38" ht="15" x14ac:dyDescent="0.2">
      <c r="A38" s="288"/>
      <c r="B38" s="288"/>
      <c r="C38" s="288"/>
      <c r="D38" s="288"/>
    </row>
    <row xmlns:x14ac="http://schemas.microsoft.com/office/spreadsheetml/2009/9/ac" r="39" ht="15" x14ac:dyDescent="0.2">
      <c r="A39" s="288"/>
      <c r="B39" s="288"/>
      <c r="C39" s="288"/>
      <c r="D39" s="288"/>
    </row>
    <row xmlns:x14ac="http://schemas.microsoft.com/office/spreadsheetml/2009/9/ac" r="40" ht="15" x14ac:dyDescent="0.2">
      <c r="A40" s="288"/>
      <c r="B40" s="288"/>
      <c r="C40" s="288"/>
      <c r="D40" s="288"/>
    </row>
    <row xmlns:x14ac="http://schemas.microsoft.com/office/spreadsheetml/2009/9/ac" r="46" x14ac:dyDescent="0.2">
      <c r="L46" s="321"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style="131" customWidth="true"/>
    <col min="60" max="61" width="1.125" customWidth="true"/>
    <col min="62" max="62" width="24.625" style="131" customWidth="true"/>
    <col min="63" max="63" width="29.75" style="131" customWidth="true"/>
    <col min="64" max="69" width="7.875" style="131"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s>
  <sheetData>
    <row xmlns:x14ac="http://schemas.microsoft.com/office/spreadsheetml/2009/9/ac" r="1" s="327" customFormat="true" ht="30" customHeight="true" x14ac:dyDescent="0.25">
      <c r="B1" s="345" t="s">
        <v>31</v>
      </c>
      <c r="C1" s="598" t="s">
        <v>252</v>
      </c>
      <c r="D1" s="333" t="s">
        <v>159</v>
      </c>
      <c r="E1" s="333"/>
      <c r="F1" s="333"/>
      <c r="G1" s="333"/>
      <c r="H1" s="333"/>
      <c r="I1" s="334"/>
      <c r="J1" s="324"/>
      <c r="K1" s="324"/>
      <c r="L1" s="345" t="s">
        <v>31</v>
      </c>
      <c r="M1" s="598" t="s">
        <v>253</v>
      </c>
      <c r="N1" s="333" t="s">
        <v>159</v>
      </c>
      <c r="O1" s="333"/>
      <c r="P1" s="333"/>
      <c r="Q1" s="333"/>
      <c r="R1" s="333"/>
      <c r="S1" s="334"/>
      <c r="T1" s="324"/>
      <c r="U1" s="324"/>
      <c r="V1" s="345" t="s">
        <v>31</v>
      </c>
      <c r="W1" s="598" t="s">
        <v>253</v>
      </c>
      <c r="X1" s="333" t="s">
        <v>159</v>
      </c>
      <c r="Y1" s="333"/>
      <c r="Z1" s="333"/>
      <c r="AA1" s="333"/>
      <c r="AB1" s="333"/>
      <c r="AC1" s="334"/>
      <c r="AD1" s="324"/>
      <c r="AE1" s="324"/>
      <c r="AF1" s="345" t="s">
        <v>31</v>
      </c>
      <c r="AG1" s="598" t="s">
        <v>254</v>
      </c>
      <c r="AH1" s="333" t="s">
        <v>159</v>
      </c>
      <c r="AI1" s="333"/>
      <c r="AJ1" s="333"/>
      <c r="AK1" s="333"/>
      <c r="AL1" s="333"/>
      <c r="AM1" s="334"/>
      <c r="AN1" s="324"/>
      <c r="AO1" s="324"/>
      <c r="AP1" s="345" t="s">
        <v>31</v>
      </c>
      <c r="AQ1" s="598" t="s">
        <v>255</v>
      </c>
      <c r="AR1" s="333" t="s">
        <v>159</v>
      </c>
      <c r="AS1" s="333"/>
      <c r="AT1" s="333"/>
      <c r="AU1" s="333"/>
      <c r="AV1" s="333"/>
      <c r="AW1" s="334"/>
      <c r="AX1" s="324"/>
      <c r="AY1" s="324"/>
      <c r="AZ1" s="345" t="s">
        <v>31</v>
      </c>
      <c r="BA1" s="598" t="s">
        <v>255</v>
      </c>
      <c r="BB1" s="333" t="s">
        <v>159</v>
      </c>
      <c r="BC1" s="333"/>
      <c r="BD1" s="333"/>
      <c r="BE1" s="333"/>
      <c r="BF1" s="333"/>
      <c r="BG1" s="334"/>
      <c r="BH1" s="324"/>
      <c r="BI1" s="324"/>
      <c r="BJ1" s="345" t="s">
        <v>31</v>
      </c>
      <c r="BK1" s="598">
        <v>2013</v>
      </c>
      <c r="BL1" s="333" t="s">
        <v>159</v>
      </c>
      <c r="BM1" s="333"/>
      <c r="BN1" s="333"/>
      <c r="BO1" s="333"/>
      <c r="BP1" s="333"/>
      <c r="BQ1" s="334"/>
      <c r="BR1" s="324"/>
      <c r="BS1" s="324"/>
      <c r="BT1" s="345" t="s">
        <v>31</v>
      </c>
      <c r="BU1" s="598" t="s">
        <v>256</v>
      </c>
      <c r="BV1" s="333" t="s">
        <v>159</v>
      </c>
      <c r="BW1" s="333"/>
      <c r="BX1" s="333"/>
      <c r="BY1" s="333"/>
      <c r="BZ1" s="333"/>
      <c r="CA1" s="334"/>
      <c r="CB1" s="324"/>
      <c r="CC1" s="324"/>
      <c r="CD1" s="345" t="s">
        <v>31</v>
      </c>
      <c r="CE1" s="598" t="s">
        <v>256</v>
      </c>
      <c r="CF1" s="333" t="s">
        <v>159</v>
      </c>
      <c r="CG1" s="333"/>
      <c r="CH1" s="333"/>
      <c r="CI1" s="333"/>
      <c r="CJ1" s="333"/>
      <c r="CK1" s="334"/>
      <c r="CL1" s="443"/>
      <c r="CM1" s="443"/>
      <c r="CN1" s="345" t="s">
        <v>31</v>
      </c>
      <c r="CO1" s="598" t="s">
        <v>257</v>
      </c>
      <c r="CP1" s="333" t="s">
        <v>159</v>
      </c>
      <c r="CQ1" s="333"/>
      <c r="CR1" s="333"/>
      <c r="CS1" s="333"/>
      <c r="CT1" s="333"/>
      <c r="CU1" s="334"/>
      <c r="CV1" s="324"/>
      <c r="CW1" s="324"/>
      <c r="CX1" s="345" t="s">
        <v>31</v>
      </c>
      <c r="CY1" s="598" t="s">
        <v>258</v>
      </c>
      <c r="CZ1" s="333" t="s">
        <v>159</v>
      </c>
      <c r="DA1" s="333"/>
      <c r="DB1" s="333"/>
      <c r="DC1" s="333"/>
      <c r="DD1" s="333"/>
      <c r="DE1" s="334"/>
      <c r="DF1" s="324"/>
      <c r="DG1" s="324"/>
      <c r="DH1" s="345" t="s">
        <v>31</v>
      </c>
      <c r="DI1" s="598" t="s">
        <v>259</v>
      </c>
      <c r="DJ1" s="333" t="s">
        <v>159</v>
      </c>
      <c r="DK1" s="333"/>
      <c r="DL1" s="333"/>
      <c r="DM1" s="333"/>
      <c r="DN1" s="333"/>
      <c r="DO1" s="334"/>
      <c r="DP1" s="324"/>
      <c r="DQ1" s="324"/>
      <c r="DR1" s="345" t="s">
        <v>31</v>
      </c>
      <c r="DS1" s="598" t="s">
        <v>260</v>
      </c>
      <c r="DT1" s="333" t="s">
        <v>159</v>
      </c>
      <c r="DU1" s="333"/>
      <c r="DV1" s="333"/>
      <c r="DW1" s="333"/>
      <c r="DX1" s="333"/>
      <c r="DY1" s="334"/>
      <c r="DZ1" s="324"/>
      <c r="EA1" s="324"/>
      <c r="EB1" s="345" t="s">
        <v>31</v>
      </c>
      <c r="EC1" s="598">
        <v>2018</v>
      </c>
      <c r="ED1" s="333" t="s">
        <v>159</v>
      </c>
      <c r="EE1" s="333"/>
      <c r="EF1" s="333"/>
      <c r="EG1" s="333"/>
      <c r="EH1" s="333"/>
      <c r="EI1" s="334"/>
      <c r="EJ1" s="324"/>
      <c r="EK1" s="324"/>
      <c r="EL1" s="345" t="s">
        <v>31</v>
      </c>
      <c r="EM1" s="598">
        <v>2019</v>
      </c>
      <c r="EN1" s="333" t="s">
        <v>159</v>
      </c>
      <c r="EO1" s="333"/>
      <c r="EP1" s="333"/>
      <c r="EQ1" s="333"/>
      <c r="ER1" s="333"/>
      <c r="ES1" s="334"/>
      <c r="ET1" s="324"/>
      <c r="EU1" s="324"/>
      <c r="EV1" s="345" t="s">
        <v>31</v>
      </c>
      <c r="EW1" s="598">
        <v>2022</v>
      </c>
      <c r="EX1" s="333" t="s">
        <v>159</v>
      </c>
      <c r="EY1" s="333"/>
      <c r="EZ1" s="333"/>
      <c r="FA1" s="333"/>
      <c r="FB1" s="333"/>
      <c r="FC1" s="334"/>
      <c r="FD1" s="324"/>
      <c r="FE1" s="324"/>
    </row>
    <row xmlns:x14ac="http://schemas.microsoft.com/office/spreadsheetml/2009/9/ac" r="2" s="327" customFormat="true" ht="30" customHeight="true" x14ac:dyDescent="0.25">
      <c r="A2" s="614" t="s">
        <v>285</v>
      </c>
      <c r="B2" s="335" t="s">
        <v>240</v>
      </c>
      <c r="C2" s="286" t="s">
        <v>194</v>
      </c>
      <c r="D2" s="286" t="s">
        <v>160</v>
      </c>
      <c r="E2" s="336"/>
      <c r="F2" s="336"/>
      <c r="G2" s="336"/>
      <c r="H2" s="336"/>
      <c r="I2" s="337"/>
      <c r="J2" s="328" t="s">
        <v>261</v>
      </c>
      <c r="K2" s="328"/>
      <c r="L2" s="335" t="s">
        <v>241</v>
      </c>
      <c r="M2" s="286" t="s">
        <v>194</v>
      </c>
      <c r="N2" s="286" t="s">
        <v>161</v>
      </c>
      <c r="O2" s="336"/>
      <c r="P2" s="336"/>
      <c r="Q2" s="336"/>
      <c r="R2" s="336"/>
      <c r="S2" s="337"/>
      <c r="T2" s="328" t="s">
        <v>261</v>
      </c>
      <c r="U2" s="328"/>
      <c r="V2" s="335" t="s">
        <v>242</v>
      </c>
      <c r="W2" s="286" t="s">
        <v>173</v>
      </c>
      <c r="X2" s="286" t="s">
        <v>162</v>
      </c>
      <c r="Y2" s="336"/>
      <c r="Z2" s="336"/>
      <c r="AA2" s="336"/>
      <c r="AB2" s="336"/>
      <c r="AC2" s="337"/>
      <c r="AD2" s="328" t="s">
        <v>261</v>
      </c>
      <c r="AE2" s="328"/>
      <c r="AF2" s="335" t="s">
        <v>243</v>
      </c>
      <c r="AG2" s="286" t="s">
        <v>194</v>
      </c>
      <c r="AH2" s="286" t="s">
        <v>227</v>
      </c>
      <c r="AI2" s="336"/>
      <c r="AJ2" s="336"/>
      <c r="AK2" s="336"/>
      <c r="AL2" s="336"/>
      <c r="AM2" s="337"/>
      <c r="AN2" s="328" t="s">
        <v>261</v>
      </c>
      <c r="AO2" s="328"/>
      <c r="AP2" s="335" t="s">
        <v>244</v>
      </c>
      <c r="AQ2" s="286" t="s">
        <v>173</v>
      </c>
      <c r="AR2" s="286" t="s">
        <v>162</v>
      </c>
      <c r="AS2" s="336"/>
      <c r="AT2" s="336"/>
      <c r="AU2" s="336"/>
      <c r="AV2" s="336"/>
      <c r="AW2" s="337"/>
      <c r="AX2" s="328" t="s">
        <v>261</v>
      </c>
      <c r="AY2" s="328"/>
      <c r="AZ2" s="335" t="s">
        <v>245</v>
      </c>
      <c r="BA2" s="286" t="s">
        <v>194</v>
      </c>
      <c r="BB2" s="286" t="s">
        <v>226</v>
      </c>
      <c r="BC2" s="336"/>
      <c r="BD2" s="336"/>
      <c r="BE2" s="336"/>
      <c r="BF2" s="336"/>
      <c r="BG2" s="337"/>
      <c r="BH2" s="328" t="s">
        <v>261</v>
      </c>
      <c r="BI2" s="328"/>
      <c r="BJ2" s="335" t="s">
        <v>290</v>
      </c>
      <c r="BK2" s="286" t="s">
        <v>291</v>
      </c>
      <c r="BL2" s="286" t="s">
        <v>292</v>
      </c>
      <c r="BM2" s="336"/>
      <c r="BN2" s="336"/>
      <c r="BO2" s="336"/>
      <c r="BP2" s="336"/>
      <c r="BQ2" s="337"/>
      <c r="BR2" s="328" t="s">
        <v>261</v>
      </c>
      <c r="BS2" s="328"/>
      <c r="BT2" s="335" t="s">
        <v>246</v>
      </c>
      <c r="BU2" s="286" t="s">
        <v>199</v>
      </c>
      <c r="BV2" s="286" t="s">
        <v>172</v>
      </c>
      <c r="BW2" s="336"/>
      <c r="BX2" s="336"/>
      <c r="BY2" s="336"/>
      <c r="BZ2" s="336"/>
      <c r="CA2" s="337"/>
      <c r="CB2" s="328" t="s">
        <v>261</v>
      </c>
      <c r="CC2" s="328"/>
      <c r="CD2" s="335" t="s">
        <v>247</v>
      </c>
      <c r="CE2" s="286" t="s">
        <v>194</v>
      </c>
      <c r="CF2" s="286" t="s">
        <v>226</v>
      </c>
      <c r="CG2" s="336"/>
      <c r="CH2" s="336"/>
      <c r="CI2" s="336"/>
      <c r="CJ2" s="336"/>
      <c r="CK2" s="337"/>
      <c r="CL2" s="425" t="s">
        <v>299</v>
      </c>
      <c r="CM2" s="425"/>
      <c r="CN2" s="335" t="s">
        <v>248</v>
      </c>
      <c r="CO2" s="286" t="s">
        <v>194</v>
      </c>
      <c r="CP2" s="286" t="s">
        <v>226</v>
      </c>
      <c r="CQ2" s="336"/>
      <c r="CR2" s="336"/>
      <c r="CS2" s="336"/>
      <c r="CT2" s="336"/>
      <c r="CU2" s="337"/>
      <c r="CV2" s="328" t="s">
        <v>261</v>
      </c>
      <c r="CW2" s="328"/>
      <c r="CX2" s="335" t="s">
        <v>249</v>
      </c>
      <c r="CY2" s="286" t="s">
        <v>194</v>
      </c>
      <c r="CZ2" s="286" t="s">
        <v>179</v>
      </c>
      <c r="DA2" s="336"/>
      <c r="DB2" s="336"/>
      <c r="DC2" s="336"/>
      <c r="DD2" s="336"/>
      <c r="DE2" s="337"/>
      <c r="DF2" s="328" t="s">
        <v>261</v>
      </c>
      <c r="DG2" s="328"/>
      <c r="DH2" s="335" t="s">
        <v>250</v>
      </c>
      <c r="DI2" s="286" t="s">
        <v>194</v>
      </c>
      <c r="DJ2" s="286" t="s">
        <v>226</v>
      </c>
      <c r="DK2" s="336"/>
      <c r="DL2" s="336"/>
      <c r="DM2" s="336"/>
      <c r="DN2" s="336"/>
      <c r="DO2" s="337"/>
      <c r="DP2" s="328" t="s">
        <v>261</v>
      </c>
      <c r="DQ2" s="328"/>
      <c r="DR2" s="335" t="s">
        <v>251</v>
      </c>
      <c r="DS2" s="286" t="s">
        <v>194</v>
      </c>
      <c r="DT2" s="286" t="s">
        <v>226</v>
      </c>
      <c r="DU2" s="336"/>
      <c r="DV2" s="336"/>
      <c r="DW2" s="336"/>
      <c r="DX2" s="336"/>
      <c r="DY2" s="337"/>
      <c r="DZ2" s="328" t="s">
        <v>261</v>
      </c>
      <c r="EA2" s="328"/>
      <c r="EB2" s="335" t="s">
        <v>277</v>
      </c>
      <c r="EC2" s="286" t="s">
        <v>194</v>
      </c>
      <c r="ED2" s="286" t="s">
        <v>278</v>
      </c>
      <c r="EE2" s="336"/>
      <c r="EF2" s="336"/>
      <c r="EG2" s="336"/>
      <c r="EH2" s="336"/>
      <c r="EI2" s="337"/>
      <c r="EJ2" s="328" t="s">
        <v>261</v>
      </c>
      <c r="EK2" s="328"/>
      <c r="EL2" s="335" t="s">
        <v>280</v>
      </c>
      <c r="EM2" s="286" t="s">
        <v>194</v>
      </c>
      <c r="EN2" s="286" t="s">
        <v>278</v>
      </c>
      <c r="EO2" s="336"/>
      <c r="EP2" s="336"/>
      <c r="EQ2" s="336"/>
      <c r="ER2" s="336"/>
      <c r="ES2" s="337"/>
      <c r="ET2" s="328" t="s">
        <v>261</v>
      </c>
      <c r="EU2" s="328"/>
      <c r="EV2" s="335" t="s">
        <v>295</v>
      </c>
      <c r="EW2" s="286" t="s">
        <v>173</v>
      </c>
      <c r="EX2" s="286" t="s">
        <v>162</v>
      </c>
      <c r="EY2" s="336"/>
      <c r="EZ2" s="336"/>
      <c r="FA2" s="336"/>
      <c r="FB2" s="336"/>
      <c r="FC2" s="337"/>
      <c r="FD2" s="328" t="s">
        <v>261</v>
      </c>
      <c r="FE2" s="328"/>
    </row>
    <row xmlns:x14ac="http://schemas.microsoft.com/office/spreadsheetml/2009/9/ac" r="3" s="258" customFormat="true" ht="18" customHeight="true" x14ac:dyDescent="0.25">
      <c r="A3" s="614"/>
      <c r="B3" s="374" t="s">
        <v>186</v>
      </c>
      <c r="C3" s="375" t="s">
        <v>56</v>
      </c>
      <c r="D3" s="376" t="s">
        <v>7</v>
      </c>
      <c r="E3" s="376" t="s">
        <v>1</v>
      </c>
      <c r="F3" s="376" t="s">
        <v>2</v>
      </c>
      <c r="G3" s="376" t="s">
        <v>16</v>
      </c>
      <c r="H3" s="376" t="s">
        <v>17</v>
      </c>
      <c r="I3" s="377" t="s">
        <v>18</v>
      </c>
      <c r="J3" s="255"/>
      <c r="K3" s="255"/>
      <c r="L3" s="374" t="s">
        <v>186</v>
      </c>
      <c r="M3" s="375" t="s">
        <v>56</v>
      </c>
      <c r="N3" s="376" t="s">
        <v>7</v>
      </c>
      <c r="O3" s="376" t="s">
        <v>1</v>
      </c>
      <c r="P3" s="376" t="s">
        <v>2</v>
      </c>
      <c r="Q3" s="376" t="s">
        <v>16</v>
      </c>
      <c r="R3" s="376" t="s">
        <v>17</v>
      </c>
      <c r="S3" s="377" t="s">
        <v>18</v>
      </c>
      <c r="T3" s="255"/>
      <c r="U3" s="255"/>
      <c r="V3" s="374" t="s">
        <v>186</v>
      </c>
      <c r="W3" s="375" t="s">
        <v>56</v>
      </c>
      <c r="X3" s="376" t="s">
        <v>7</v>
      </c>
      <c r="Y3" s="376" t="s">
        <v>1</v>
      </c>
      <c r="Z3" s="376" t="s">
        <v>2</v>
      </c>
      <c r="AA3" s="376" t="s">
        <v>16</v>
      </c>
      <c r="AB3" s="376" t="s">
        <v>17</v>
      </c>
      <c r="AC3" s="377" t="s">
        <v>18</v>
      </c>
      <c r="AD3" s="255"/>
      <c r="AE3" s="255"/>
      <c r="AF3" s="374" t="s">
        <v>186</v>
      </c>
      <c r="AG3" s="375" t="s">
        <v>56</v>
      </c>
      <c r="AH3" s="376" t="s">
        <v>7</v>
      </c>
      <c r="AI3" s="376" t="s">
        <v>1</v>
      </c>
      <c r="AJ3" s="376" t="s">
        <v>2</v>
      </c>
      <c r="AK3" s="376" t="s">
        <v>16</v>
      </c>
      <c r="AL3" s="376" t="s">
        <v>17</v>
      </c>
      <c r="AM3" s="377" t="s">
        <v>18</v>
      </c>
      <c r="AN3" s="255"/>
      <c r="AO3" s="255"/>
      <c r="AP3" s="374" t="s">
        <v>186</v>
      </c>
      <c r="AQ3" s="375" t="s">
        <v>56</v>
      </c>
      <c r="AR3" s="376" t="s">
        <v>7</v>
      </c>
      <c r="AS3" s="376" t="s">
        <v>1</v>
      </c>
      <c r="AT3" s="376" t="s">
        <v>2</v>
      </c>
      <c r="AU3" s="376" t="s">
        <v>16</v>
      </c>
      <c r="AV3" s="376" t="s">
        <v>17</v>
      </c>
      <c r="AW3" s="377" t="s">
        <v>18</v>
      </c>
      <c r="AX3" s="255"/>
      <c r="AY3" s="255"/>
      <c r="AZ3" s="374" t="s">
        <v>186</v>
      </c>
      <c r="BA3" s="375" t="s">
        <v>56</v>
      </c>
      <c r="BB3" s="376" t="s">
        <v>7</v>
      </c>
      <c r="BC3" s="376" t="s">
        <v>1</v>
      </c>
      <c r="BD3" s="376" t="s">
        <v>2</v>
      </c>
      <c r="BE3" s="376" t="s">
        <v>16</v>
      </c>
      <c r="BF3" s="376" t="s">
        <v>17</v>
      </c>
      <c r="BG3" s="377" t="s">
        <v>18</v>
      </c>
      <c r="BH3" s="255"/>
      <c r="BI3" s="255"/>
      <c r="BJ3" s="374" t="s">
        <v>186</v>
      </c>
      <c r="BK3" s="375" t="s">
        <v>56</v>
      </c>
      <c r="BL3" s="376" t="s">
        <v>7</v>
      </c>
      <c r="BM3" s="376" t="s">
        <v>1</v>
      </c>
      <c r="BN3" s="376" t="s">
        <v>2</v>
      </c>
      <c r="BO3" s="376" t="s">
        <v>16</v>
      </c>
      <c r="BP3" s="376" t="s">
        <v>17</v>
      </c>
      <c r="BQ3" s="377" t="s">
        <v>18</v>
      </c>
      <c r="BR3" s="255"/>
      <c r="BS3" s="255"/>
      <c r="BT3" s="374" t="s">
        <v>186</v>
      </c>
      <c r="BU3" s="375" t="s">
        <v>56</v>
      </c>
      <c r="BV3" s="376" t="s">
        <v>7</v>
      </c>
      <c r="BW3" s="376" t="s">
        <v>1</v>
      </c>
      <c r="BX3" s="376" t="s">
        <v>2</v>
      </c>
      <c r="BY3" s="376" t="s">
        <v>16</v>
      </c>
      <c r="BZ3" s="376" t="s">
        <v>17</v>
      </c>
      <c r="CA3" s="377" t="s">
        <v>18</v>
      </c>
      <c r="CB3" s="255"/>
      <c r="CC3" s="255"/>
      <c r="CD3" s="374" t="s">
        <v>186</v>
      </c>
      <c r="CE3" s="378" t="s">
        <v>56</v>
      </c>
      <c r="CF3" s="376" t="s">
        <v>7</v>
      </c>
      <c r="CG3" s="376" t="s">
        <v>1</v>
      </c>
      <c r="CH3" s="376" t="s">
        <v>2</v>
      </c>
      <c r="CI3" s="376" t="s">
        <v>16</v>
      </c>
      <c r="CJ3" s="376" t="s">
        <v>17</v>
      </c>
      <c r="CK3" s="377" t="s">
        <v>18</v>
      </c>
      <c r="CL3" s="422"/>
      <c r="CM3" s="422"/>
      <c r="CN3" s="374" t="s">
        <v>186</v>
      </c>
      <c r="CO3" s="378" t="s">
        <v>56</v>
      </c>
      <c r="CP3" s="376" t="s">
        <v>7</v>
      </c>
      <c r="CQ3" s="376" t="s">
        <v>1</v>
      </c>
      <c r="CR3" s="376" t="s">
        <v>2</v>
      </c>
      <c r="CS3" s="376" t="s">
        <v>16</v>
      </c>
      <c r="CT3" s="376" t="s">
        <v>17</v>
      </c>
      <c r="CU3" s="377" t="s">
        <v>18</v>
      </c>
      <c r="CV3" s="255"/>
      <c r="CW3" s="255"/>
      <c r="CX3" s="374" t="s">
        <v>186</v>
      </c>
      <c r="CY3" s="378" t="s">
        <v>56</v>
      </c>
      <c r="CZ3" s="376" t="s">
        <v>7</v>
      </c>
      <c r="DA3" s="376" t="s">
        <v>1</v>
      </c>
      <c r="DB3" s="376" t="s">
        <v>2</v>
      </c>
      <c r="DC3" s="376" t="s">
        <v>16</v>
      </c>
      <c r="DD3" s="376" t="s">
        <v>17</v>
      </c>
      <c r="DE3" s="377" t="s">
        <v>18</v>
      </c>
      <c r="DF3" s="255"/>
      <c r="DG3" s="255"/>
      <c r="DH3" s="374" t="s">
        <v>186</v>
      </c>
      <c r="DI3" s="378" t="s">
        <v>56</v>
      </c>
      <c r="DJ3" s="376" t="s">
        <v>7</v>
      </c>
      <c r="DK3" s="376" t="s">
        <v>1</v>
      </c>
      <c r="DL3" s="376" t="s">
        <v>2</v>
      </c>
      <c r="DM3" s="376" t="s">
        <v>16</v>
      </c>
      <c r="DN3" s="376" t="s">
        <v>17</v>
      </c>
      <c r="DO3" s="377" t="s">
        <v>18</v>
      </c>
      <c r="DP3" s="255"/>
      <c r="DQ3" s="255"/>
      <c r="DR3" s="374" t="s">
        <v>186</v>
      </c>
      <c r="DS3" s="378" t="s">
        <v>56</v>
      </c>
      <c r="DT3" s="376" t="s">
        <v>7</v>
      </c>
      <c r="DU3" s="376" t="s">
        <v>1</v>
      </c>
      <c r="DV3" s="376" t="s">
        <v>2</v>
      </c>
      <c r="DW3" s="376" t="s">
        <v>16</v>
      </c>
      <c r="DX3" s="376" t="s">
        <v>17</v>
      </c>
      <c r="DY3" s="377" t="s">
        <v>18</v>
      </c>
      <c r="DZ3" s="255"/>
      <c r="EA3" s="255"/>
      <c r="EB3" s="374" t="s">
        <v>186</v>
      </c>
      <c r="EC3" s="378" t="s">
        <v>56</v>
      </c>
      <c r="ED3" s="376" t="s">
        <v>7</v>
      </c>
      <c r="EE3" s="376" t="s">
        <v>1</v>
      </c>
      <c r="EF3" s="376" t="s">
        <v>2</v>
      </c>
      <c r="EG3" s="376" t="s">
        <v>16</v>
      </c>
      <c r="EH3" s="376" t="s">
        <v>17</v>
      </c>
      <c r="EI3" s="377" t="s">
        <v>18</v>
      </c>
      <c r="EJ3" s="255"/>
      <c r="EK3" s="255"/>
      <c r="EL3" s="374" t="s">
        <v>186</v>
      </c>
      <c r="EM3" s="378" t="s">
        <v>56</v>
      </c>
      <c r="EN3" s="376" t="s">
        <v>7</v>
      </c>
      <c r="EO3" s="376" t="s">
        <v>1</v>
      </c>
      <c r="EP3" s="376" t="s">
        <v>2</v>
      </c>
      <c r="EQ3" s="376" t="s">
        <v>16</v>
      </c>
      <c r="ER3" s="376" t="s">
        <v>17</v>
      </c>
      <c r="ES3" s="377" t="s">
        <v>18</v>
      </c>
      <c r="ET3" s="255"/>
      <c r="EU3" s="255"/>
      <c r="EV3" s="374" t="s">
        <v>186</v>
      </c>
      <c r="EW3" s="375" t="s">
        <v>56</v>
      </c>
      <c r="EX3" s="376" t="s">
        <v>7</v>
      </c>
      <c r="EY3" s="376" t="s">
        <v>1</v>
      </c>
      <c r="EZ3" s="376" t="s">
        <v>2</v>
      </c>
      <c r="FA3" s="376" t="s">
        <v>16</v>
      </c>
      <c r="FB3" s="376" t="s">
        <v>17</v>
      </c>
      <c r="FC3" s="377" t="s">
        <v>18</v>
      </c>
      <c r="FD3" s="255"/>
      <c r="FE3" s="255"/>
      <c r="FF3" s="257"/>
      <c r="FP3" s="257"/>
      <c r="FZ3" s="257"/>
      <c r="GJ3" s="257"/>
      <c r="GT3" s="257"/>
      <c r="HD3" s="257"/>
      <c r="HN3" s="257"/>
      <c r="HX3" s="257"/>
      <c r="IH3" s="257"/>
    </row>
    <row xmlns:x14ac="http://schemas.microsoft.com/office/spreadsheetml/2009/9/ac" r="4" s="4" customFormat="true" x14ac:dyDescent="0.25">
      <c r="A4" s="399" t="str">
        <f>IF(ISBLANK('Data Summary'!A6),"",'Data Summary'!A6)</f>
        <v>NAM_2007_EMIS</v>
      </c>
      <c r="B4" s="123"/>
      <c r="C4" s="92" t="s">
        <v>3</v>
      </c>
      <c r="D4" s="7"/>
      <c r="E4" s="7"/>
      <c r="F4" s="7"/>
      <c r="G4" s="7"/>
      <c r="H4" s="7"/>
      <c r="I4" s="26"/>
      <c r="J4" s="24"/>
      <c r="K4" s="24"/>
      <c r="L4" s="139"/>
      <c r="M4" s="92" t="s">
        <v>3</v>
      </c>
      <c r="N4" s="7"/>
      <c r="O4" s="7"/>
      <c r="P4" s="7"/>
      <c r="Q4" s="7"/>
      <c r="R4" s="7"/>
      <c r="S4" s="26"/>
      <c r="T4" s="24"/>
      <c r="U4" s="24"/>
      <c r="V4" s="139"/>
      <c r="W4" s="92" t="s">
        <v>3</v>
      </c>
      <c r="X4" s="7"/>
      <c r="Y4" s="7"/>
      <c r="Z4" s="7"/>
      <c r="AA4" s="7"/>
      <c r="AB4" s="7"/>
      <c r="AC4" s="26"/>
      <c r="AD4" s="24"/>
      <c r="AE4" s="24"/>
      <c r="AF4" s="139"/>
      <c r="AG4" s="92" t="s">
        <v>3</v>
      </c>
      <c r="AH4" s="7"/>
      <c r="AI4" s="7"/>
      <c r="AJ4" s="7"/>
      <c r="AK4" s="7"/>
      <c r="AL4" s="7"/>
      <c r="AM4" s="26"/>
      <c r="AN4" s="24"/>
      <c r="AO4" s="24"/>
      <c r="AP4" s="139"/>
      <c r="AQ4" s="92" t="s">
        <v>3</v>
      </c>
      <c r="AR4" s="7"/>
      <c r="AS4" s="7"/>
      <c r="AT4" s="7"/>
      <c r="AU4" s="7"/>
      <c r="AV4" s="7"/>
      <c r="AW4" s="26"/>
      <c r="AX4" s="24"/>
      <c r="AY4" s="24"/>
      <c r="AZ4" s="139"/>
      <c r="BA4" s="92" t="s">
        <v>3</v>
      </c>
      <c r="BB4" s="7"/>
      <c r="BC4" s="7"/>
      <c r="BD4" s="7"/>
      <c r="BE4" s="7"/>
      <c r="BF4" s="7"/>
      <c r="BG4" s="26"/>
      <c r="BH4" s="24"/>
      <c r="BI4" s="24"/>
      <c r="BJ4" s="139"/>
      <c r="BK4" s="92" t="s">
        <v>3</v>
      </c>
      <c r="BL4" s="7"/>
      <c r="BM4" s="7"/>
      <c r="BN4" s="7"/>
      <c r="BO4" s="7"/>
      <c r="BP4" s="7"/>
      <c r="BQ4" s="26"/>
      <c r="BR4" s="24"/>
      <c r="BS4" s="24"/>
      <c r="BT4" s="139"/>
      <c r="BU4" s="92" t="s">
        <v>3</v>
      </c>
      <c r="BV4" s="7"/>
      <c r="BW4" s="7"/>
      <c r="BX4" s="7"/>
      <c r="BY4" s="7"/>
      <c r="BZ4" s="7"/>
      <c r="CA4" s="26"/>
      <c r="CB4" s="24"/>
      <c r="CC4" s="24"/>
      <c r="CD4" s="139"/>
      <c r="CE4" s="93" t="s">
        <v>3</v>
      </c>
      <c r="CF4" s="430"/>
      <c r="CG4" s="430"/>
      <c r="CH4" s="430"/>
      <c r="CI4" s="430"/>
      <c r="CJ4" s="430"/>
      <c r="CK4" s="26"/>
      <c r="CL4" s="423"/>
      <c r="CM4" s="423"/>
      <c r="CN4" s="139"/>
      <c r="CO4" s="93" t="s">
        <v>3</v>
      </c>
      <c r="CP4" s="7"/>
      <c r="CQ4" s="7"/>
      <c r="CR4" s="7"/>
      <c r="CS4" s="7"/>
      <c r="CT4" s="7"/>
      <c r="CU4" s="26"/>
      <c r="CV4" s="24"/>
      <c r="CW4" s="24"/>
      <c r="CX4" s="139"/>
      <c r="CY4" s="93" t="s">
        <v>3</v>
      </c>
      <c r="CZ4" s="7"/>
      <c r="DA4" s="7"/>
      <c r="DB4" s="7"/>
      <c r="DC4" s="7"/>
      <c r="DD4" s="7"/>
      <c r="DE4" s="26"/>
      <c r="DF4" s="24"/>
      <c r="DG4" s="24"/>
      <c r="DH4" s="139"/>
      <c r="DI4" s="93" t="s">
        <v>3</v>
      </c>
      <c r="DJ4" s="7"/>
      <c r="DK4" s="7"/>
      <c r="DL4" s="7"/>
      <c r="DM4" s="7"/>
      <c r="DN4" s="7"/>
      <c r="DO4" s="26"/>
      <c r="DP4" s="24"/>
      <c r="DQ4" s="24"/>
      <c r="DR4" s="139"/>
      <c r="DS4" s="93" t="s">
        <v>3</v>
      </c>
      <c r="DT4" s="7"/>
      <c r="DU4" s="7"/>
      <c r="DV4" s="7"/>
      <c r="DW4" s="7"/>
      <c r="DX4" s="7"/>
      <c r="DY4" s="26"/>
      <c r="DZ4" s="24"/>
      <c r="EA4" s="24"/>
      <c r="EB4" s="139"/>
      <c r="EC4" s="93" t="s">
        <v>3</v>
      </c>
      <c r="ED4" s="7"/>
      <c r="EE4" s="7"/>
      <c r="EF4" s="7"/>
      <c r="EG4" s="7"/>
      <c r="EH4" s="7"/>
      <c r="EI4" s="26"/>
      <c r="EJ4" s="24"/>
      <c r="EK4" s="24"/>
      <c r="EL4" s="139"/>
      <c r="EM4" s="93" t="s">
        <v>3</v>
      </c>
      <c r="EN4" s="7"/>
      <c r="EO4" s="7"/>
      <c r="EP4" s="7"/>
      <c r="EQ4" s="7"/>
      <c r="ER4" s="7"/>
      <c r="ES4" s="26"/>
      <c r="ET4" s="24"/>
      <c r="EU4" s="24"/>
      <c r="EV4" s="139"/>
      <c r="EW4" s="92" t="s">
        <v>3</v>
      </c>
      <c r="EX4" s="7"/>
      <c r="EY4" s="7"/>
      <c r="EZ4" s="7"/>
      <c r="FA4" s="7"/>
      <c r="FB4" s="7"/>
      <c r="FC4" s="26"/>
      <c r="FD4" s="24"/>
      <c r="FE4" s="24"/>
      <c r="FF4" s="135"/>
      <c r="FP4" s="135"/>
      <c r="FZ4" s="135"/>
      <c r="GJ4" s="135"/>
      <c r="GT4" s="135"/>
      <c r="HD4" s="135"/>
      <c r="HN4" s="135"/>
      <c r="HX4" s="135"/>
      <c r="IH4" s="135"/>
    </row>
    <row xmlns:x14ac="http://schemas.microsoft.com/office/spreadsheetml/2009/9/ac" r="5" s="4" customFormat="true" x14ac:dyDescent="0.25">
      <c r="A5" s="399" t="str">
        <f ca="true">IF(ISBLANK('Data Summary'!A7),"",'Data Summary'!A7)</f>
        <v>NAM_2010_EMIS</v>
      </c>
      <c r="B5" s="123"/>
      <c r="C5" s="92" t="s">
        <v>25</v>
      </c>
      <c r="D5" s="7"/>
      <c r="E5" s="7"/>
      <c r="F5" s="7"/>
      <c r="G5" s="7"/>
      <c r="H5" s="7"/>
      <c r="I5" s="26"/>
      <c r="J5" s="24"/>
      <c r="K5" s="24"/>
      <c r="L5" s="139"/>
      <c r="M5" s="92" t="s">
        <v>25</v>
      </c>
      <c r="N5" s="7"/>
      <c r="O5" s="7"/>
      <c r="P5" s="7"/>
      <c r="Q5" s="7"/>
      <c r="R5" s="7"/>
      <c r="S5" s="26"/>
      <c r="T5" s="24"/>
      <c r="U5" s="24"/>
      <c r="V5" s="139"/>
      <c r="W5" s="92" t="s">
        <v>25</v>
      </c>
      <c r="X5" s="7"/>
      <c r="Y5" s="7"/>
      <c r="Z5" s="7"/>
      <c r="AA5" s="7"/>
      <c r="AB5" s="7"/>
      <c r="AC5" s="26"/>
      <c r="AD5" s="24"/>
      <c r="AE5" s="24"/>
      <c r="AF5" s="139"/>
      <c r="AG5" s="92" t="s">
        <v>25</v>
      </c>
      <c r="AH5" s="7"/>
      <c r="AI5" s="7"/>
      <c r="AJ5" s="7"/>
      <c r="AK5" s="7"/>
      <c r="AL5" s="7"/>
      <c r="AM5" s="26"/>
      <c r="AN5" s="24"/>
      <c r="AO5" s="24"/>
      <c r="AP5" s="139"/>
      <c r="AQ5" s="92" t="s">
        <v>25</v>
      </c>
      <c r="AR5" s="7"/>
      <c r="AS5" s="7"/>
      <c r="AT5" s="7"/>
      <c r="AU5" s="7"/>
      <c r="AV5" s="7"/>
      <c r="AW5" s="26"/>
      <c r="AX5" s="24"/>
      <c r="AY5" s="24"/>
      <c r="AZ5" s="123"/>
      <c r="BA5" s="92" t="s">
        <v>25</v>
      </c>
      <c r="BB5" s="7"/>
      <c r="BC5" s="7"/>
      <c r="BD5" s="7"/>
      <c r="BE5" s="7"/>
      <c r="BF5" s="7"/>
      <c r="BG5" s="26"/>
      <c r="BH5" s="24"/>
      <c r="BI5" s="24"/>
      <c r="BJ5" s="123"/>
      <c r="BK5" s="92" t="s">
        <v>25</v>
      </c>
      <c r="BL5" s="7"/>
      <c r="BM5" s="7"/>
      <c r="BN5" s="7"/>
      <c r="BO5" s="7"/>
      <c r="BP5" s="7"/>
      <c r="BQ5" s="26"/>
      <c r="BR5" s="24"/>
      <c r="BS5" s="24"/>
      <c r="BT5" s="123" t="s">
        <v>174</v>
      </c>
      <c r="BU5" s="92" t="s">
        <v>25</v>
      </c>
      <c r="BV5" s="7">
        <v>43</v>
      </c>
      <c r="BW5" s="7"/>
      <c r="BX5" s="7"/>
      <c r="BY5" s="7"/>
      <c r="BZ5" s="7"/>
      <c r="CA5" s="26"/>
      <c r="CB5" s="24"/>
      <c r="CC5" s="24"/>
      <c r="CD5" s="123"/>
      <c r="CE5" s="93" t="s">
        <v>25</v>
      </c>
      <c r="CF5" s="430"/>
      <c r="CG5" s="430"/>
      <c r="CH5" s="430"/>
      <c r="CI5" s="430"/>
      <c r="CJ5" s="430"/>
      <c r="CK5" s="26"/>
      <c r="CL5" s="423"/>
      <c r="CM5" s="423"/>
      <c r="CN5" s="123"/>
      <c r="CO5" s="93" t="s">
        <v>25</v>
      </c>
      <c r="CP5" s="7"/>
      <c r="CQ5" s="7"/>
      <c r="CR5" s="7"/>
      <c r="CS5" s="7"/>
      <c r="CT5" s="7"/>
      <c r="CU5" s="26"/>
      <c r="CV5" s="24"/>
      <c r="CW5" s="24"/>
      <c r="CX5" s="123"/>
      <c r="CY5" s="93" t="s">
        <v>25</v>
      </c>
      <c r="CZ5" s="7"/>
      <c r="DA5" s="7"/>
      <c r="DB5" s="7"/>
      <c r="DC5" s="7"/>
      <c r="DD5" s="7"/>
      <c r="DE5" s="26"/>
      <c r="DF5" s="24"/>
      <c r="DG5" s="24"/>
      <c r="DH5" s="123"/>
      <c r="DI5" s="93" t="s">
        <v>25</v>
      </c>
      <c r="DJ5" s="7"/>
      <c r="DK5" s="7"/>
      <c r="DL5" s="7"/>
      <c r="DM5" s="7"/>
      <c r="DN5" s="7"/>
      <c r="DO5" s="26"/>
      <c r="DP5" s="24"/>
      <c r="DQ5" s="24"/>
      <c r="DR5" s="123"/>
      <c r="DS5" s="93" t="s">
        <v>25</v>
      </c>
      <c r="DT5" s="7"/>
      <c r="DU5" s="7"/>
      <c r="DV5" s="7"/>
      <c r="DW5" s="7"/>
      <c r="DX5" s="7"/>
      <c r="DY5" s="26"/>
      <c r="DZ5" s="24"/>
      <c r="EA5" s="24"/>
      <c r="EB5" s="123"/>
      <c r="EC5" s="93" t="s">
        <v>25</v>
      </c>
      <c r="ED5" s="7"/>
      <c r="EE5" s="7"/>
      <c r="EF5" s="7"/>
      <c r="EG5" s="7"/>
      <c r="EH5" s="7"/>
      <c r="EI5" s="26"/>
      <c r="EJ5" s="24"/>
      <c r="EK5" s="24"/>
      <c r="EL5" s="123"/>
      <c r="EM5" s="93" t="s">
        <v>25</v>
      </c>
      <c r="EN5" s="7"/>
      <c r="EO5" s="7"/>
      <c r="EP5" s="7"/>
      <c r="EQ5" s="7"/>
      <c r="ER5" s="7"/>
      <c r="ES5" s="26"/>
      <c r="ET5" s="24"/>
      <c r="EU5" s="24"/>
      <c r="EV5" s="139"/>
      <c r="EW5" s="92" t="s">
        <v>25</v>
      </c>
      <c r="EX5" s="7"/>
      <c r="EY5" s="7"/>
      <c r="EZ5" s="7"/>
      <c r="FA5" s="7"/>
      <c r="FB5" s="7"/>
      <c r="FC5" s="26"/>
      <c r="FD5" s="24"/>
      <c r="FE5" s="24"/>
      <c r="FF5" s="135"/>
      <c r="FP5" s="135"/>
      <c r="FZ5" s="135"/>
      <c r="GJ5" s="135"/>
      <c r="GT5" s="135"/>
      <c r="HD5" s="135"/>
      <c r="HN5" s="135"/>
      <c r="HX5" s="135"/>
      <c r="IH5" s="135"/>
    </row>
    <row xmlns:x14ac="http://schemas.microsoft.com/office/spreadsheetml/2009/9/ac" r="6" s="4" customFormat="true" ht="15.6" customHeight="true" x14ac:dyDescent="0.25">
      <c r="A6" s="399" t="str">
        <f ca="true">IF(ISBLANK('Data Summary'!A8),"",'Data Summary'!A8)</f>
        <v>NAM_2010_UIS</v>
      </c>
      <c r="B6" s="139"/>
      <c r="C6" s="93" t="s">
        <v>26</v>
      </c>
      <c r="D6" s="19"/>
      <c r="E6" s="7"/>
      <c r="F6" s="7"/>
      <c r="G6" s="7"/>
      <c r="H6" s="7"/>
      <c r="I6" s="26"/>
      <c r="J6" s="24"/>
      <c r="K6" s="24"/>
      <c r="L6" s="139"/>
      <c r="M6" s="93" t="s">
        <v>26</v>
      </c>
      <c r="N6" s="19"/>
      <c r="O6" s="7"/>
      <c r="P6" s="7"/>
      <c r="Q6" s="7"/>
      <c r="R6" s="7"/>
      <c r="S6" s="26"/>
      <c r="T6" s="24"/>
      <c r="U6" s="24"/>
      <c r="V6" s="139"/>
      <c r="W6" s="93" t="s">
        <v>26</v>
      </c>
      <c r="X6" s="19"/>
      <c r="Y6" s="7"/>
      <c r="Z6" s="7"/>
      <c r="AA6" s="7"/>
      <c r="AB6" s="7"/>
      <c r="AC6" s="26"/>
      <c r="AD6" s="24"/>
      <c r="AE6" s="24"/>
      <c r="AF6" s="139"/>
      <c r="AG6" s="93" t="s">
        <v>26</v>
      </c>
      <c r="AH6" s="19"/>
      <c r="AI6" s="7"/>
      <c r="AJ6" s="7"/>
      <c r="AK6" s="7"/>
      <c r="AL6" s="7"/>
      <c r="AM6" s="26"/>
      <c r="AN6" s="24"/>
      <c r="AO6" s="24"/>
      <c r="AP6" s="139"/>
      <c r="AQ6" s="93" t="s">
        <v>26</v>
      </c>
      <c r="AR6" s="19"/>
      <c r="AS6" s="7"/>
      <c r="AT6" s="7"/>
      <c r="AU6" s="7"/>
      <c r="AV6" s="7"/>
      <c r="AW6" s="26"/>
      <c r="AX6" s="24"/>
      <c r="AY6" s="24"/>
      <c r="AZ6" s="139"/>
      <c r="BA6" s="93" t="s">
        <v>26</v>
      </c>
      <c r="BB6" s="19"/>
      <c r="BC6" s="7"/>
      <c r="BD6" s="7"/>
      <c r="BE6" s="7"/>
      <c r="BF6" s="7"/>
      <c r="BG6" s="26"/>
      <c r="BH6" s="24"/>
      <c r="BI6" s="24"/>
      <c r="BJ6" s="139"/>
      <c r="BK6" s="93" t="s">
        <v>26</v>
      </c>
      <c r="BL6" s="19"/>
      <c r="BM6" s="7"/>
      <c r="BN6" s="7"/>
      <c r="BO6" s="7"/>
      <c r="BP6" s="7"/>
      <c r="BQ6" s="26"/>
      <c r="BR6" s="24"/>
      <c r="BS6" s="24"/>
      <c r="BT6" s="139"/>
      <c r="BU6" s="93" t="s">
        <v>26</v>
      </c>
      <c r="BV6" s="19"/>
      <c r="BW6" s="7"/>
      <c r="BX6" s="7"/>
      <c r="BY6" s="7"/>
      <c r="BZ6" s="7"/>
      <c r="CA6" s="26"/>
      <c r="CB6" s="24"/>
      <c r="CC6" s="24"/>
      <c r="CD6" s="139"/>
      <c r="CE6" s="93" t="s">
        <v>26</v>
      </c>
      <c r="CF6" s="431"/>
      <c r="CG6" s="430"/>
      <c r="CH6" s="430"/>
      <c r="CI6" s="430"/>
      <c r="CJ6" s="430"/>
      <c r="CK6" s="26"/>
      <c r="CL6" s="423"/>
      <c r="CM6" s="423"/>
      <c r="CN6" s="139"/>
      <c r="CO6" s="93" t="s">
        <v>26</v>
      </c>
      <c r="CP6" s="19"/>
      <c r="CQ6" s="7"/>
      <c r="CR6" s="7"/>
      <c r="CS6" s="7"/>
      <c r="CT6" s="7"/>
      <c r="CU6" s="26"/>
      <c r="CV6" s="24"/>
      <c r="CW6" s="24"/>
      <c r="CX6" s="139"/>
      <c r="CY6" s="93" t="s">
        <v>26</v>
      </c>
      <c r="CZ6" s="19"/>
      <c r="DA6" s="7"/>
      <c r="DB6" s="7"/>
      <c r="DC6" s="7"/>
      <c r="DD6" s="7"/>
      <c r="DE6" s="26"/>
      <c r="DF6" s="24"/>
      <c r="DG6" s="24"/>
      <c r="DH6" s="139"/>
      <c r="DI6" s="93" t="s">
        <v>26</v>
      </c>
      <c r="DJ6" s="19"/>
      <c r="DK6" s="7"/>
      <c r="DL6" s="7"/>
      <c r="DM6" s="7"/>
      <c r="DN6" s="7"/>
      <c r="DO6" s="26"/>
      <c r="DP6" s="24"/>
      <c r="DQ6" s="24"/>
      <c r="DR6" s="139"/>
      <c r="DS6" s="93" t="s">
        <v>26</v>
      </c>
      <c r="DT6" s="19"/>
      <c r="DU6" s="7"/>
      <c r="DV6" s="7"/>
      <c r="DW6" s="7"/>
      <c r="DX6" s="7"/>
      <c r="DY6" s="26"/>
      <c r="DZ6" s="24"/>
      <c r="EA6" s="24"/>
      <c r="EB6" s="139"/>
      <c r="EC6" s="93" t="s">
        <v>26</v>
      </c>
      <c r="ED6" s="19"/>
      <c r="EE6" s="7"/>
      <c r="EF6" s="7"/>
      <c r="EG6" s="7"/>
      <c r="EH6" s="7"/>
      <c r="EI6" s="26"/>
      <c r="EJ6" s="24"/>
      <c r="EK6" s="24"/>
      <c r="EL6" s="139"/>
      <c r="EM6" s="93" t="s">
        <v>26</v>
      </c>
      <c r="EN6" s="19"/>
      <c r="EO6" s="7"/>
      <c r="EP6" s="7"/>
      <c r="EQ6" s="7"/>
      <c r="ER6" s="7"/>
      <c r="ES6" s="26"/>
      <c r="ET6" s="24"/>
      <c r="EU6" s="24"/>
      <c r="EV6" s="139"/>
      <c r="EW6" s="93" t="s">
        <v>26</v>
      </c>
      <c r="EX6" s="19"/>
      <c r="EY6" s="7"/>
      <c r="EZ6" s="7"/>
      <c r="FA6" s="7"/>
      <c r="FB6" s="7"/>
      <c r="FC6" s="26"/>
      <c r="FD6" s="24"/>
      <c r="FE6" s="24"/>
      <c r="FF6" s="135"/>
      <c r="FP6" s="135"/>
      <c r="FZ6" s="135"/>
      <c r="GJ6" s="135"/>
      <c r="GT6" s="135"/>
      <c r="HD6" s="135"/>
      <c r="HN6" s="135"/>
      <c r="HX6" s="135"/>
      <c r="IH6" s="135"/>
    </row>
    <row xmlns:x14ac="http://schemas.microsoft.com/office/spreadsheetml/2009/9/ac" r="7" s="4" customFormat="true" x14ac:dyDescent="0.25">
      <c r="A7" s="399" t="str">
        <f ca="true">IF(ISBLANK('Data Summary'!A9),"",'Data Summary'!A9)</f>
        <v>NAM_2011_EMIS</v>
      </c>
      <c r="B7" s="123"/>
      <c r="C7" s="93" t="s">
        <v>141</v>
      </c>
      <c r="D7" s="79"/>
      <c r="E7" s="7"/>
      <c r="F7" s="7"/>
      <c r="G7" s="7"/>
      <c r="H7" s="7"/>
      <c r="I7" s="26"/>
      <c r="J7" s="24"/>
      <c r="K7" s="24"/>
      <c r="L7" s="123"/>
      <c r="M7" s="93" t="s">
        <v>141</v>
      </c>
      <c r="N7" s="79"/>
      <c r="O7" s="7"/>
      <c r="P7" s="7"/>
      <c r="Q7" s="7"/>
      <c r="R7" s="7"/>
      <c r="S7" s="26"/>
      <c r="T7" s="24"/>
      <c r="U7" s="24"/>
      <c r="V7" s="123"/>
      <c r="W7" s="93" t="s">
        <v>141</v>
      </c>
      <c r="X7" s="79"/>
      <c r="Y7" s="7"/>
      <c r="Z7" s="7"/>
      <c r="AA7" s="7"/>
      <c r="AB7" s="7"/>
      <c r="AC7" s="26"/>
      <c r="AD7" s="24"/>
      <c r="AE7" s="24"/>
      <c r="AF7" s="123"/>
      <c r="AG7" s="93" t="s">
        <v>141</v>
      </c>
      <c r="AH7" s="79"/>
      <c r="AI7" s="7"/>
      <c r="AJ7" s="7"/>
      <c r="AK7" s="7"/>
      <c r="AL7" s="7"/>
      <c r="AM7" s="26"/>
      <c r="AN7" s="24"/>
      <c r="AO7" s="24"/>
      <c r="AP7" s="123"/>
      <c r="AQ7" s="93" t="s">
        <v>141</v>
      </c>
      <c r="AR7" s="79"/>
      <c r="AS7" s="7"/>
      <c r="AT7" s="7"/>
      <c r="AU7" s="7"/>
      <c r="AV7" s="7"/>
      <c r="AW7" s="26"/>
      <c r="AX7" s="24"/>
      <c r="AY7" s="24"/>
      <c r="AZ7" s="123"/>
      <c r="BA7" s="93" t="s">
        <v>141</v>
      </c>
      <c r="BB7" s="79"/>
      <c r="BC7" s="7"/>
      <c r="BD7" s="7"/>
      <c r="BE7" s="7"/>
      <c r="BF7" s="7"/>
      <c r="BG7" s="26"/>
      <c r="BH7" s="24"/>
      <c r="BI7" s="24"/>
      <c r="BJ7" s="123"/>
      <c r="BK7" s="93" t="s">
        <v>141</v>
      </c>
      <c r="BL7" s="79"/>
      <c r="BM7" s="7"/>
      <c r="BN7" s="7"/>
      <c r="BO7" s="7"/>
      <c r="BP7" s="7"/>
      <c r="BQ7" s="26"/>
      <c r="BR7" s="24"/>
      <c r="BS7" s="24"/>
      <c r="BT7" s="123" t="s">
        <v>175</v>
      </c>
      <c r="BU7" s="93" t="s">
        <v>141</v>
      </c>
      <c r="BV7" s="79">
        <f>(213+27)/674*100</f>
        <v>35.60830860534125</v>
      </c>
      <c r="BW7" s="7"/>
      <c r="BX7" s="7"/>
      <c r="BY7" s="7"/>
      <c r="BZ7" s="7"/>
      <c r="CA7" s="26"/>
      <c r="CB7" s="24"/>
      <c r="CC7" s="24"/>
      <c r="CD7" s="123"/>
      <c r="CE7" s="93" t="s">
        <v>141</v>
      </c>
      <c r="CF7" s="447"/>
      <c r="CG7" s="430"/>
      <c r="CH7" s="430"/>
      <c r="CI7" s="430"/>
      <c r="CJ7" s="430"/>
      <c r="CK7" s="26"/>
      <c r="CL7" s="423"/>
      <c r="CM7" s="423"/>
      <c r="CN7" s="123"/>
      <c r="CO7" s="93" t="s">
        <v>141</v>
      </c>
      <c r="CP7" s="79"/>
      <c r="CQ7" s="7"/>
      <c r="CR7" s="7"/>
      <c r="CS7" s="7"/>
      <c r="CT7" s="7"/>
      <c r="CU7" s="26"/>
      <c r="CV7" s="24"/>
      <c r="CW7" s="24"/>
      <c r="CX7" s="123"/>
      <c r="CY7" s="93" t="s">
        <v>141</v>
      </c>
      <c r="CZ7" s="79"/>
      <c r="DA7" s="7"/>
      <c r="DB7" s="7"/>
      <c r="DC7" s="7"/>
      <c r="DD7" s="7"/>
      <c r="DE7" s="26"/>
      <c r="DF7" s="24"/>
      <c r="DG7" s="24"/>
      <c r="DH7" s="123"/>
      <c r="DI7" s="93" t="s">
        <v>141</v>
      </c>
      <c r="DJ7" s="79"/>
      <c r="DK7" s="7"/>
      <c r="DL7" s="7"/>
      <c r="DM7" s="7"/>
      <c r="DN7" s="7"/>
      <c r="DO7" s="26"/>
      <c r="DP7" s="24"/>
      <c r="DQ7" s="24"/>
      <c r="DR7" s="123"/>
      <c r="DS7" s="93" t="s">
        <v>141</v>
      </c>
      <c r="DT7" s="79"/>
      <c r="DU7" s="7"/>
      <c r="DV7" s="7"/>
      <c r="DW7" s="7"/>
      <c r="DX7" s="7"/>
      <c r="DY7" s="26"/>
      <c r="DZ7" s="24"/>
      <c r="EA7" s="24"/>
      <c r="EB7" s="123"/>
      <c r="EC7" s="93" t="s">
        <v>141</v>
      </c>
      <c r="ED7" s="79"/>
      <c r="EE7" s="7"/>
      <c r="EF7" s="7"/>
      <c r="EG7" s="7"/>
      <c r="EH7" s="7"/>
      <c r="EI7" s="26"/>
      <c r="EJ7" s="24"/>
      <c r="EK7" s="24"/>
      <c r="EL7" s="123"/>
      <c r="EM7" s="93" t="s">
        <v>141</v>
      </c>
      <c r="EN7" s="79"/>
      <c r="EO7" s="7"/>
      <c r="EP7" s="7"/>
      <c r="EQ7" s="7"/>
      <c r="ER7" s="7"/>
      <c r="ES7" s="26"/>
      <c r="ET7" s="24"/>
      <c r="EU7" s="24"/>
      <c r="EV7" s="123"/>
      <c r="EW7" s="93" t="s">
        <v>141</v>
      </c>
      <c r="EX7" s="79"/>
      <c r="EY7" s="7"/>
      <c r="EZ7" s="7"/>
      <c r="FA7" s="7"/>
      <c r="FB7" s="7"/>
      <c r="FC7" s="26"/>
      <c r="FD7" s="24"/>
      <c r="FE7" s="24"/>
      <c r="FF7" s="135"/>
      <c r="FP7" s="135"/>
      <c r="FZ7" s="135"/>
      <c r="GJ7" s="135"/>
      <c r="GT7" s="135"/>
      <c r="HD7" s="135"/>
      <c r="HN7" s="135"/>
      <c r="HX7" s="135"/>
      <c r="IH7" s="135"/>
    </row>
    <row xmlns:x14ac="http://schemas.microsoft.com/office/spreadsheetml/2009/9/ac" r="8" s="4" customFormat="true" x14ac:dyDescent="0.25">
      <c r="A8" s="399" t="str">
        <f ca="true">IF(ISBLANK('Data Summary'!A10),"",'Data Summary'!A10)</f>
        <v>NAM_2012_UIS</v>
      </c>
      <c r="B8" s="139"/>
      <c r="C8" s="93" t="s">
        <v>142</v>
      </c>
      <c r="D8" s="19"/>
      <c r="E8" s="7"/>
      <c r="F8" s="7"/>
      <c r="G8" s="7"/>
      <c r="H8" s="7"/>
      <c r="I8" s="26"/>
      <c r="J8" s="24"/>
      <c r="K8" s="24"/>
      <c r="L8" s="139"/>
      <c r="M8" s="93" t="s">
        <v>142</v>
      </c>
      <c r="N8" s="19"/>
      <c r="O8" s="7"/>
      <c r="P8" s="7"/>
      <c r="Q8" s="7"/>
      <c r="R8" s="7"/>
      <c r="S8" s="26"/>
      <c r="T8" s="24"/>
      <c r="U8" s="24"/>
      <c r="V8" s="139"/>
      <c r="W8" s="93" t="s">
        <v>142</v>
      </c>
      <c r="X8" s="19"/>
      <c r="Y8" s="7"/>
      <c r="Z8" s="7"/>
      <c r="AA8" s="7"/>
      <c r="AB8" s="7"/>
      <c r="AC8" s="26"/>
      <c r="AD8" s="24"/>
      <c r="AE8" s="24"/>
      <c r="AF8" s="139"/>
      <c r="AG8" s="93" t="s">
        <v>142</v>
      </c>
      <c r="AH8" s="19"/>
      <c r="AI8" s="7"/>
      <c r="AJ8" s="7"/>
      <c r="AK8" s="7"/>
      <c r="AL8" s="7"/>
      <c r="AM8" s="26"/>
      <c r="AN8" s="24"/>
      <c r="AO8" s="24"/>
      <c r="AP8" s="139"/>
      <c r="AQ8" s="93" t="s">
        <v>142</v>
      </c>
      <c r="AR8" s="19"/>
      <c r="AS8" s="7"/>
      <c r="AT8" s="7"/>
      <c r="AU8" s="7"/>
      <c r="AV8" s="7"/>
      <c r="AW8" s="26"/>
      <c r="AX8" s="24"/>
      <c r="AY8" s="24"/>
      <c r="AZ8" s="123"/>
      <c r="BA8" s="93" t="s">
        <v>142</v>
      </c>
      <c r="BB8" s="19"/>
      <c r="BC8" s="7"/>
      <c r="BD8" s="7"/>
      <c r="BE8" s="7"/>
      <c r="BF8" s="7"/>
      <c r="BG8" s="26"/>
      <c r="BH8" s="24"/>
      <c r="BI8" s="24"/>
      <c r="BJ8" s="123"/>
      <c r="BK8" s="93" t="s">
        <v>142</v>
      </c>
      <c r="BL8" s="19"/>
      <c r="BM8" s="7"/>
      <c r="BN8" s="7"/>
      <c r="BO8" s="7"/>
      <c r="BP8" s="7"/>
      <c r="BQ8" s="26"/>
      <c r="BR8" s="24"/>
      <c r="BS8" s="24"/>
      <c r="BT8" s="123" t="s">
        <v>176</v>
      </c>
      <c r="BU8" s="93" t="s">
        <v>142</v>
      </c>
      <c r="BV8" s="19">
        <f>(108+27)/674*100</f>
        <v>20.029673590504451</v>
      </c>
      <c r="BW8" s="7"/>
      <c r="BX8" s="7"/>
      <c r="BY8" s="7"/>
      <c r="BZ8" s="7"/>
      <c r="CA8" s="26"/>
      <c r="CB8" s="24"/>
      <c r="CC8" s="24"/>
      <c r="CD8" s="123"/>
      <c r="CE8" s="93" t="s">
        <v>142</v>
      </c>
      <c r="CF8" s="431"/>
      <c r="CG8" s="430"/>
      <c r="CH8" s="430"/>
      <c r="CI8" s="430"/>
      <c r="CJ8" s="430"/>
      <c r="CK8" s="26"/>
      <c r="CL8" s="423"/>
      <c r="CM8" s="423"/>
      <c r="CN8" s="123"/>
      <c r="CO8" s="93" t="s">
        <v>142</v>
      </c>
      <c r="CP8" s="19"/>
      <c r="CQ8" s="7"/>
      <c r="CR8" s="7"/>
      <c r="CS8" s="7"/>
      <c r="CT8" s="7"/>
      <c r="CU8" s="26"/>
      <c r="CV8" s="24"/>
      <c r="CW8" s="24"/>
      <c r="CX8" s="123"/>
      <c r="CY8" s="93" t="s">
        <v>142</v>
      </c>
      <c r="CZ8" s="19"/>
      <c r="DA8" s="7"/>
      <c r="DB8" s="7"/>
      <c r="DC8" s="7"/>
      <c r="DD8" s="7"/>
      <c r="DE8" s="26"/>
      <c r="DF8" s="24"/>
      <c r="DG8" s="24"/>
      <c r="DH8" s="123"/>
      <c r="DI8" s="93" t="s">
        <v>142</v>
      </c>
      <c r="DJ8" s="19"/>
      <c r="DK8" s="7"/>
      <c r="DL8" s="7"/>
      <c r="DM8" s="7"/>
      <c r="DN8" s="7"/>
      <c r="DO8" s="26"/>
      <c r="DP8" s="24"/>
      <c r="DQ8" s="24"/>
      <c r="DR8" s="123"/>
      <c r="DS8" s="93" t="s">
        <v>142</v>
      </c>
      <c r="DT8" s="19"/>
      <c r="DU8" s="7"/>
      <c r="DV8" s="7"/>
      <c r="DW8" s="7"/>
      <c r="DX8" s="7"/>
      <c r="DY8" s="26"/>
      <c r="DZ8" s="24"/>
      <c r="EA8" s="24"/>
      <c r="EB8" s="123"/>
      <c r="EC8" s="93" t="s">
        <v>142</v>
      </c>
      <c r="ED8" s="19"/>
      <c r="EE8" s="7"/>
      <c r="EF8" s="7"/>
      <c r="EG8" s="7"/>
      <c r="EH8" s="7"/>
      <c r="EI8" s="26"/>
      <c r="EJ8" s="24"/>
      <c r="EK8" s="24"/>
      <c r="EL8" s="123"/>
      <c r="EM8" s="93" t="s">
        <v>142</v>
      </c>
      <c r="EN8" s="19"/>
      <c r="EO8" s="7"/>
      <c r="EP8" s="7"/>
      <c r="EQ8" s="7"/>
      <c r="ER8" s="7"/>
      <c r="ES8" s="26"/>
      <c r="ET8" s="24"/>
      <c r="EU8" s="24"/>
      <c r="EV8" s="139"/>
      <c r="EW8" s="93" t="s">
        <v>142</v>
      </c>
      <c r="EX8" s="19"/>
      <c r="EY8" s="7"/>
      <c r="EZ8" s="7"/>
      <c r="FA8" s="7"/>
      <c r="FB8" s="7"/>
      <c r="FC8" s="26"/>
      <c r="FD8" s="24"/>
      <c r="FE8" s="24"/>
      <c r="FF8" s="135"/>
      <c r="FP8" s="135"/>
      <c r="FZ8" s="135"/>
      <c r="GJ8" s="135"/>
      <c r="GT8" s="135"/>
      <c r="HD8" s="135"/>
      <c r="HN8" s="135"/>
      <c r="HX8" s="135"/>
      <c r="IH8" s="135"/>
    </row>
    <row xmlns:x14ac="http://schemas.microsoft.com/office/spreadsheetml/2009/9/ac" r="9" s="4" customFormat="true" x14ac:dyDescent="0.25">
      <c r="A9" s="399" t="str">
        <f ca="true">IF(ISBLANK('Data Summary'!A11),"",'Data Summary'!A11)</f>
        <v>NAM_2012_EMIS</v>
      </c>
      <c r="B9" s="123"/>
      <c r="C9" s="93" t="s">
        <v>189</v>
      </c>
      <c r="D9" s="19"/>
      <c r="E9" s="7"/>
      <c r="F9" s="7"/>
      <c r="G9" s="7"/>
      <c r="H9" s="7"/>
      <c r="I9" s="26"/>
      <c r="J9" s="24"/>
      <c r="K9" s="24"/>
      <c r="L9" s="139"/>
      <c r="M9" s="93" t="s">
        <v>189</v>
      </c>
      <c r="N9" s="19"/>
      <c r="O9" s="7"/>
      <c r="P9" s="7"/>
      <c r="Q9" s="7"/>
      <c r="R9" s="7"/>
      <c r="S9" s="26"/>
      <c r="T9" s="24"/>
      <c r="U9" s="24"/>
      <c r="V9" s="139"/>
      <c r="W9" s="93" t="s">
        <v>189</v>
      </c>
      <c r="X9" s="19"/>
      <c r="Y9" s="7"/>
      <c r="Z9" s="7"/>
      <c r="AA9" s="7"/>
      <c r="AB9" s="7"/>
      <c r="AC9" s="26"/>
      <c r="AD9" s="24"/>
      <c r="AE9" s="24"/>
      <c r="AF9" s="139"/>
      <c r="AG9" s="93" t="s">
        <v>189</v>
      </c>
      <c r="AH9" s="19"/>
      <c r="AI9" s="7"/>
      <c r="AJ9" s="7"/>
      <c r="AK9" s="7"/>
      <c r="AL9" s="7"/>
      <c r="AM9" s="26"/>
      <c r="AN9" s="24"/>
      <c r="AO9" s="24"/>
      <c r="AP9" s="139"/>
      <c r="AQ9" s="93" t="s">
        <v>189</v>
      </c>
      <c r="AR9" s="19"/>
      <c r="AS9" s="7"/>
      <c r="AT9" s="7"/>
      <c r="AU9" s="7"/>
      <c r="AV9" s="7"/>
      <c r="AW9" s="26"/>
      <c r="AX9" s="24"/>
      <c r="AY9" s="24"/>
      <c r="AZ9" s="123"/>
      <c r="BA9" s="93" t="s">
        <v>189</v>
      </c>
      <c r="BB9" s="19"/>
      <c r="BC9" s="7"/>
      <c r="BD9" s="7"/>
      <c r="BE9" s="7"/>
      <c r="BF9" s="7"/>
      <c r="BG9" s="26"/>
      <c r="BH9" s="24"/>
      <c r="BI9" s="24"/>
      <c r="BJ9" s="123"/>
      <c r="BK9" s="93" t="s">
        <v>189</v>
      </c>
      <c r="BL9" s="19"/>
      <c r="BM9" s="7"/>
      <c r="BN9" s="7"/>
      <c r="BO9" s="7"/>
      <c r="BP9" s="7"/>
      <c r="BQ9" s="26"/>
      <c r="BR9" s="24"/>
      <c r="BS9" s="24"/>
      <c r="BT9" s="123" t="s">
        <v>178</v>
      </c>
      <c r="BU9" s="93" t="s">
        <v>189</v>
      </c>
      <c r="BV9" s="19">
        <v>20</v>
      </c>
      <c r="BW9" s="7"/>
      <c r="BX9" s="7"/>
      <c r="BY9" s="7"/>
      <c r="BZ9" s="7"/>
      <c r="CA9" s="26"/>
      <c r="CB9" s="24"/>
      <c r="CC9" s="24"/>
      <c r="CD9" s="123"/>
      <c r="CE9" s="93" t="s">
        <v>189</v>
      </c>
      <c r="CF9" s="431"/>
      <c r="CG9" s="430"/>
      <c r="CH9" s="430"/>
      <c r="CI9" s="430"/>
      <c r="CJ9" s="430"/>
      <c r="CK9" s="26"/>
      <c r="CL9" s="423"/>
      <c r="CM9" s="423"/>
      <c r="CN9" s="123"/>
      <c r="CO9" s="93" t="s">
        <v>189</v>
      </c>
      <c r="CP9" s="19"/>
      <c r="CQ9" s="7"/>
      <c r="CR9" s="7"/>
      <c r="CS9" s="7"/>
      <c r="CT9" s="7"/>
      <c r="CU9" s="26"/>
      <c r="CV9" s="24"/>
      <c r="CW9" s="24"/>
      <c r="CX9" s="123"/>
      <c r="CY9" s="93" t="s">
        <v>189</v>
      </c>
      <c r="CZ9" s="19"/>
      <c r="DA9" s="7"/>
      <c r="DB9" s="7"/>
      <c r="DC9" s="7"/>
      <c r="DD9" s="7"/>
      <c r="DE9" s="26"/>
      <c r="DF9" s="24"/>
      <c r="DG9" s="24"/>
      <c r="DH9" s="123"/>
      <c r="DI9" s="93" t="s">
        <v>189</v>
      </c>
      <c r="DJ9" s="19"/>
      <c r="DK9" s="7"/>
      <c r="DL9" s="7"/>
      <c r="DM9" s="7"/>
      <c r="DN9" s="7"/>
      <c r="DO9" s="26"/>
      <c r="DP9" s="24"/>
      <c r="DQ9" s="24"/>
      <c r="DR9" s="123"/>
      <c r="DS9" s="93" t="s">
        <v>189</v>
      </c>
      <c r="DT9" s="19"/>
      <c r="DU9" s="7"/>
      <c r="DV9" s="7"/>
      <c r="DW9" s="7"/>
      <c r="DX9" s="7"/>
      <c r="DY9" s="26"/>
      <c r="DZ9" s="24"/>
      <c r="EA9" s="24"/>
      <c r="EB9" s="123"/>
      <c r="EC9" s="93" t="s">
        <v>189</v>
      </c>
      <c r="ED9" s="19"/>
      <c r="EE9" s="7"/>
      <c r="EF9" s="7"/>
      <c r="EG9" s="7"/>
      <c r="EH9" s="7"/>
      <c r="EI9" s="26"/>
      <c r="EJ9" s="24"/>
      <c r="EK9" s="24"/>
      <c r="EL9" s="123"/>
      <c r="EM9" s="93" t="s">
        <v>189</v>
      </c>
      <c r="EN9" s="19"/>
      <c r="EO9" s="7"/>
      <c r="EP9" s="7"/>
      <c r="EQ9" s="7"/>
      <c r="ER9" s="7"/>
      <c r="ES9" s="26"/>
      <c r="ET9" s="24"/>
      <c r="EU9" s="24"/>
      <c r="EV9" s="139"/>
      <c r="EW9" s="93" t="s">
        <v>189</v>
      </c>
      <c r="EX9" s="19"/>
      <c r="EY9" s="7"/>
      <c r="EZ9" s="7"/>
      <c r="FA9" s="7"/>
      <c r="FB9" s="7"/>
      <c r="FC9" s="26"/>
      <c r="FD9" s="24"/>
      <c r="FE9" s="24"/>
      <c r="FF9" s="135"/>
      <c r="FP9" s="135"/>
      <c r="FZ9" s="135"/>
      <c r="GJ9" s="135"/>
      <c r="GT9" s="135"/>
      <c r="HD9" s="135"/>
      <c r="HN9" s="135"/>
      <c r="HX9" s="135"/>
      <c r="IH9" s="135"/>
    </row>
    <row xmlns:x14ac="http://schemas.microsoft.com/office/spreadsheetml/2009/9/ac" r="10" s="2" customFormat="true" ht="86.45" customHeight="true" x14ac:dyDescent="0.25">
      <c r="A10" s="399" t="str">
        <f ca="true">IF(ISBLANK('Data Summary'!A12),"",'Data Summary'!A12)</f>
        <v>NAM_2013_SACMEQ</v>
      </c>
      <c r="B10" s="127" t="s">
        <v>12</v>
      </c>
      <c r="C10" s="612" t="s">
        <v>171</v>
      </c>
      <c r="D10" s="612"/>
      <c r="E10" s="612"/>
      <c r="F10" s="612"/>
      <c r="G10" s="612"/>
      <c r="H10" s="612"/>
      <c r="I10" s="613"/>
      <c r="J10" s="11"/>
      <c r="K10" s="11"/>
      <c r="L10" s="127" t="s">
        <v>12</v>
      </c>
      <c r="M10" s="612" t="s">
        <v>171</v>
      </c>
      <c r="N10" s="612"/>
      <c r="O10" s="612"/>
      <c r="P10" s="612"/>
      <c r="Q10" s="612"/>
      <c r="R10" s="612"/>
      <c r="S10" s="613"/>
      <c r="T10" s="11"/>
      <c r="U10" s="11"/>
      <c r="V10" s="127" t="s">
        <v>12</v>
      </c>
      <c r="W10" s="612" t="s">
        <v>171</v>
      </c>
      <c r="X10" s="612"/>
      <c r="Y10" s="612"/>
      <c r="Z10" s="612"/>
      <c r="AA10" s="612"/>
      <c r="AB10" s="612"/>
      <c r="AC10" s="613"/>
      <c r="AD10" s="11"/>
      <c r="AE10" s="11"/>
      <c r="AF10" s="127" t="s">
        <v>12</v>
      </c>
      <c r="AG10" s="612" t="s">
        <v>230</v>
      </c>
      <c r="AH10" s="612"/>
      <c r="AI10" s="612"/>
      <c r="AJ10" s="612"/>
      <c r="AK10" s="612"/>
      <c r="AL10" s="612"/>
      <c r="AM10" s="613"/>
      <c r="AN10" s="11"/>
      <c r="AO10" s="11"/>
      <c r="AP10" s="127" t="s">
        <v>12</v>
      </c>
      <c r="AQ10" s="612" t="s">
        <v>171</v>
      </c>
      <c r="AR10" s="612"/>
      <c r="AS10" s="612"/>
      <c r="AT10" s="612"/>
      <c r="AU10" s="612"/>
      <c r="AV10" s="612"/>
      <c r="AW10" s="613"/>
      <c r="AX10" s="11"/>
      <c r="AY10" s="11"/>
      <c r="AZ10" s="127" t="s">
        <v>12</v>
      </c>
      <c r="BA10" s="612" t="s">
        <v>233</v>
      </c>
      <c r="BB10" s="612"/>
      <c r="BC10" s="612"/>
      <c r="BD10" s="612"/>
      <c r="BE10" s="612"/>
      <c r="BF10" s="612"/>
      <c r="BG10" s="613"/>
      <c r="BH10" s="11"/>
      <c r="BI10" s="11"/>
      <c r="BJ10" s="127" t="s">
        <v>12</v>
      </c>
      <c r="BK10" s="612" t="s">
        <v>294</v>
      </c>
      <c r="BL10" s="612"/>
      <c r="BM10" s="612"/>
      <c r="BN10" s="612"/>
      <c r="BO10" s="612"/>
      <c r="BP10" s="612"/>
      <c r="BQ10" s="613"/>
      <c r="BR10" s="11"/>
      <c r="BS10" s="11"/>
      <c r="BT10" s="127" t="s">
        <v>12</v>
      </c>
      <c r="BU10" s="611" t="s">
        <v>177</v>
      </c>
      <c r="BV10" s="612"/>
      <c r="BW10" s="612"/>
      <c r="BX10" s="612"/>
      <c r="BY10" s="612"/>
      <c r="BZ10" s="612"/>
      <c r="CA10" s="613"/>
      <c r="CB10" s="11"/>
      <c r="CC10" s="11"/>
      <c r="CD10" s="127" t="s">
        <v>12</v>
      </c>
      <c r="CE10" s="611" t="s">
        <v>180</v>
      </c>
      <c r="CF10" s="612"/>
      <c r="CG10" s="612"/>
      <c r="CH10" s="612"/>
      <c r="CI10" s="612"/>
      <c r="CJ10" s="612"/>
      <c r="CK10" s="613"/>
      <c r="CL10" s="424"/>
      <c r="CM10" s="424"/>
      <c r="CN10" s="127" t="s">
        <v>12</v>
      </c>
      <c r="CO10" s="611" t="s">
        <v>180</v>
      </c>
      <c r="CP10" s="612"/>
      <c r="CQ10" s="612"/>
      <c r="CR10" s="612"/>
      <c r="CS10" s="612"/>
      <c r="CT10" s="612"/>
      <c r="CU10" s="613"/>
      <c r="CV10" s="11"/>
      <c r="CW10" s="11"/>
      <c r="CX10" s="127" t="s">
        <v>12</v>
      </c>
      <c r="CY10" s="611" t="s">
        <v>180</v>
      </c>
      <c r="CZ10" s="612"/>
      <c r="DA10" s="612"/>
      <c r="DB10" s="612"/>
      <c r="DC10" s="612"/>
      <c r="DD10" s="612"/>
      <c r="DE10" s="613"/>
      <c r="DF10" s="11"/>
      <c r="DG10" s="11"/>
      <c r="DH10" s="127" t="s">
        <v>12</v>
      </c>
      <c r="DI10" s="611" t="s">
        <v>180</v>
      </c>
      <c r="DJ10" s="612"/>
      <c r="DK10" s="612"/>
      <c r="DL10" s="612"/>
      <c r="DM10" s="612"/>
      <c r="DN10" s="612"/>
      <c r="DO10" s="613"/>
      <c r="DP10" s="11"/>
      <c r="DQ10" s="11"/>
      <c r="DR10" s="127" t="s">
        <v>12</v>
      </c>
      <c r="DS10" s="611" t="s">
        <v>180</v>
      </c>
      <c r="DT10" s="612"/>
      <c r="DU10" s="612"/>
      <c r="DV10" s="612"/>
      <c r="DW10" s="612"/>
      <c r="DX10" s="612"/>
      <c r="DY10" s="613"/>
      <c r="DZ10" s="11"/>
      <c r="EA10" s="11"/>
      <c r="EB10" s="127" t="s">
        <v>12</v>
      </c>
      <c r="EC10" s="611" t="s">
        <v>180</v>
      </c>
      <c r="ED10" s="612"/>
      <c r="EE10" s="612"/>
      <c r="EF10" s="612"/>
      <c r="EG10" s="612"/>
      <c r="EH10" s="612"/>
      <c r="EI10" s="613"/>
      <c r="EJ10" s="11"/>
      <c r="EK10" s="11"/>
      <c r="EL10" s="127" t="s">
        <v>12</v>
      </c>
      <c r="EM10" s="611" t="s">
        <v>180</v>
      </c>
      <c r="EN10" s="612"/>
      <c r="EO10" s="612"/>
      <c r="EP10" s="612"/>
      <c r="EQ10" s="612"/>
      <c r="ER10" s="612"/>
      <c r="ES10" s="613"/>
      <c r="ET10" s="11"/>
      <c r="EU10" s="11"/>
      <c r="EV10" s="127" t="s">
        <v>12</v>
      </c>
      <c r="EW10" s="612" t="s">
        <v>171</v>
      </c>
      <c r="EX10" s="612"/>
      <c r="EY10" s="612"/>
      <c r="EZ10" s="612"/>
      <c r="FA10" s="612"/>
      <c r="FB10" s="612"/>
      <c r="FC10" s="613"/>
      <c r="FD10" s="11"/>
      <c r="FE10" s="11"/>
      <c r="FF10" s="138"/>
      <c r="FP10" s="138"/>
      <c r="FZ10" s="138"/>
      <c r="GJ10" s="138"/>
      <c r="GT10" s="138"/>
      <c r="HD10" s="138"/>
      <c r="HN10" s="138"/>
      <c r="HX10" s="138"/>
      <c r="IH10" s="138"/>
    </row>
    <row xmlns:x14ac="http://schemas.microsoft.com/office/spreadsheetml/2009/9/ac" r="11" s="2" customFormat="true" ht="15.6" customHeight="true" x14ac:dyDescent="0.25">
      <c r="A11" s="399" t="str">
        <f ca="true">IF(ISBLANK('Data Summary'!A13),"",'Data Summary'!A13)</f>
        <v>NAM_2013_CEN</v>
      </c>
      <c r="B11" s="127"/>
      <c r="C11" s="103" t="s">
        <v>120</v>
      </c>
      <c r="D11" s="53"/>
      <c r="E11" s="53"/>
      <c r="F11" s="53"/>
      <c r="G11" s="53"/>
      <c r="H11" s="53"/>
      <c r="I11" s="102"/>
      <c r="J11" s="11"/>
      <c r="K11" s="11"/>
      <c r="L11" s="127"/>
      <c r="M11" s="103" t="s">
        <v>120</v>
      </c>
      <c r="N11" s="101"/>
      <c r="O11" s="101"/>
      <c r="P11" s="101"/>
      <c r="Q11" s="101"/>
      <c r="R11" s="101"/>
      <c r="S11" s="102"/>
      <c r="T11" s="11"/>
      <c r="U11" s="11"/>
      <c r="V11" s="127"/>
      <c r="W11" s="103" t="s">
        <v>120</v>
      </c>
      <c r="X11" s="101"/>
      <c r="Y11" s="101"/>
      <c r="Z11" s="101"/>
      <c r="AA11" s="101"/>
      <c r="AB11" s="101"/>
      <c r="AC11" s="102"/>
      <c r="AD11" s="11"/>
      <c r="AE11" s="11"/>
      <c r="AF11" s="127"/>
      <c r="AG11" s="103" t="s">
        <v>120</v>
      </c>
      <c r="AH11" s="101"/>
      <c r="AI11" s="101"/>
      <c r="AJ11" s="101"/>
      <c r="AK11" s="101"/>
      <c r="AL11" s="101"/>
      <c r="AM11" s="102"/>
      <c r="AN11" s="11"/>
      <c r="AO11" s="11"/>
      <c r="AP11" s="127"/>
      <c r="AQ11" s="103" t="s">
        <v>120</v>
      </c>
      <c r="AR11" s="193"/>
      <c r="AS11" s="193"/>
      <c r="AT11" s="193"/>
      <c r="AU11" s="193"/>
      <c r="AV11" s="193"/>
      <c r="AW11" s="194"/>
      <c r="AX11" s="11"/>
      <c r="AY11" s="11"/>
      <c r="AZ11" s="127"/>
      <c r="BA11" s="103" t="s">
        <v>120</v>
      </c>
      <c r="BB11" s="53"/>
      <c r="BC11" s="193"/>
      <c r="BD11" s="193"/>
      <c r="BE11" s="193"/>
      <c r="BF11" s="193"/>
      <c r="BG11" s="194"/>
      <c r="BH11" s="11"/>
      <c r="BI11" s="11"/>
      <c r="BJ11" s="127"/>
      <c r="BK11" s="103" t="s">
        <v>120</v>
      </c>
      <c r="BL11" s="53"/>
      <c r="BM11" s="392"/>
      <c r="BN11" s="392"/>
      <c r="BO11" s="392"/>
      <c r="BP11" s="392"/>
      <c r="BQ11" s="393"/>
      <c r="BR11" s="11"/>
      <c r="BS11" s="11"/>
      <c r="BT11" s="127"/>
      <c r="BU11" s="103" t="s">
        <v>120</v>
      </c>
      <c r="BV11" s="53" t="s">
        <v>166</v>
      </c>
      <c r="BW11" s="193"/>
      <c r="BX11" s="193"/>
      <c r="BY11" s="193"/>
      <c r="BZ11" s="193"/>
      <c r="CA11" s="194"/>
      <c r="CB11" s="11"/>
      <c r="CC11" s="11"/>
      <c r="CD11" s="127"/>
      <c r="CE11" s="103" t="s">
        <v>120</v>
      </c>
      <c r="CF11" s="449"/>
      <c r="CG11" s="449"/>
      <c r="CH11" s="449"/>
      <c r="CI11" s="449"/>
      <c r="CJ11" s="449"/>
      <c r="CK11" s="100"/>
      <c r="CL11" s="424"/>
      <c r="CM11" s="424"/>
      <c r="CN11" s="127"/>
      <c r="CO11" s="103" t="s">
        <v>120</v>
      </c>
      <c r="CP11" s="53"/>
      <c r="CQ11" s="53"/>
      <c r="CR11" s="53"/>
      <c r="CS11" s="53"/>
      <c r="CT11" s="53"/>
      <c r="CU11" s="100"/>
      <c r="CV11" s="11"/>
      <c r="CW11" s="11"/>
      <c r="CX11" s="127"/>
      <c r="CY11" s="103" t="s">
        <v>120</v>
      </c>
      <c r="CZ11" s="53"/>
      <c r="DA11" s="53"/>
      <c r="DB11" s="53"/>
      <c r="DC11" s="53"/>
      <c r="DD11" s="53"/>
      <c r="DE11" s="100"/>
      <c r="DF11" s="11"/>
      <c r="DG11" s="11"/>
      <c r="DH11" s="127"/>
      <c r="DI11" s="103" t="s">
        <v>120</v>
      </c>
      <c r="DJ11" s="53"/>
      <c r="DK11" s="53"/>
      <c r="DL11" s="53"/>
      <c r="DM11" s="53"/>
      <c r="DN11" s="53"/>
      <c r="DO11" s="100"/>
      <c r="DP11" s="11"/>
      <c r="DQ11" s="11"/>
      <c r="DR11" s="127"/>
      <c r="DS11" s="103" t="s">
        <v>120</v>
      </c>
      <c r="DT11" s="53"/>
      <c r="DU11" s="53"/>
      <c r="DV11" s="53"/>
      <c r="DW11" s="53"/>
      <c r="DX11" s="53"/>
      <c r="DY11" s="100"/>
      <c r="DZ11" s="11"/>
      <c r="EA11" s="11"/>
      <c r="EB11" s="127"/>
      <c r="EC11" s="103" t="s">
        <v>120</v>
      </c>
      <c r="ED11" s="53"/>
      <c r="EE11" s="53"/>
      <c r="EF11" s="53"/>
      <c r="EG11" s="53"/>
      <c r="EH11" s="53"/>
      <c r="EI11" s="100"/>
      <c r="EJ11" s="11"/>
      <c r="EK11" s="11"/>
      <c r="EL11" s="127"/>
      <c r="EM11" s="103" t="s">
        <v>120</v>
      </c>
      <c r="EN11" s="53"/>
      <c r="EO11" s="53"/>
      <c r="EP11" s="53"/>
      <c r="EQ11" s="53"/>
      <c r="ER11" s="53"/>
      <c r="ES11" s="100"/>
      <c r="ET11" s="11"/>
      <c r="EU11" s="11"/>
      <c r="EV11" s="127"/>
      <c r="EW11" s="103" t="s">
        <v>120</v>
      </c>
      <c r="EX11" s="420"/>
      <c r="EY11" s="420"/>
      <c r="EZ11" s="420"/>
      <c r="FA11" s="420"/>
      <c r="FB11" s="420"/>
      <c r="FC11" s="421"/>
      <c r="FD11" s="11"/>
      <c r="FE11" s="11"/>
      <c r="FF11" s="138"/>
      <c r="FP11" s="138"/>
      <c r="FZ11" s="138"/>
      <c r="GJ11" s="138"/>
      <c r="GT11" s="138"/>
      <c r="HD11" s="138"/>
      <c r="HN11" s="138"/>
      <c r="HX11" s="138"/>
      <c r="IH11" s="138"/>
    </row>
    <row xmlns:x14ac="http://schemas.microsoft.com/office/spreadsheetml/2009/9/ac" r="12" s="2" customFormat="true" ht="15" customHeight="true" x14ac:dyDescent="0.25">
      <c r="A12" s="399" t="str">
        <f ca="true">IF(ISBLANK('Data Summary'!A14),"",'Data Summary'!A14)</f>
        <v>NAM_2013_EMIS</v>
      </c>
      <c r="B12" s="127"/>
      <c r="C12" s="103" t="s">
        <v>126</v>
      </c>
      <c r="D12" s="53"/>
      <c r="E12" s="53"/>
      <c r="F12" s="53"/>
      <c r="G12" s="53"/>
      <c r="H12" s="53"/>
      <c r="I12" s="100"/>
      <c r="J12" s="11"/>
      <c r="K12" s="11"/>
      <c r="L12" s="127"/>
      <c r="M12" s="103" t="s">
        <v>126</v>
      </c>
      <c r="N12" s="53"/>
      <c r="O12" s="53"/>
      <c r="P12" s="53"/>
      <c r="Q12" s="53"/>
      <c r="R12" s="53"/>
      <c r="S12" s="100"/>
      <c r="T12" s="11"/>
      <c r="U12" s="11"/>
      <c r="V12" s="127"/>
      <c r="W12" s="103" t="s">
        <v>126</v>
      </c>
      <c r="X12" s="53"/>
      <c r="Y12" s="53"/>
      <c r="Z12" s="53"/>
      <c r="AA12" s="53"/>
      <c r="AB12" s="53"/>
      <c r="AC12" s="100"/>
      <c r="AD12" s="11"/>
      <c r="AE12" s="11"/>
      <c r="AF12" s="127"/>
      <c r="AG12" s="103" t="s">
        <v>126</v>
      </c>
      <c r="AH12" s="53"/>
      <c r="AI12" s="53"/>
      <c r="AJ12" s="53"/>
      <c r="AK12" s="53"/>
      <c r="AL12" s="53"/>
      <c r="AM12" s="100"/>
      <c r="AN12" s="11"/>
      <c r="AO12" s="11"/>
      <c r="AP12" s="127"/>
      <c r="AQ12" s="103" t="s">
        <v>126</v>
      </c>
      <c r="AR12" s="53"/>
      <c r="AS12" s="53"/>
      <c r="AT12" s="53"/>
      <c r="AU12" s="53"/>
      <c r="AV12" s="53"/>
      <c r="AW12" s="100"/>
      <c r="AX12" s="11"/>
      <c r="AY12" s="11"/>
      <c r="AZ12" s="127"/>
      <c r="BA12" s="103" t="s">
        <v>126</v>
      </c>
      <c r="BB12" s="53"/>
      <c r="BC12" s="53"/>
      <c r="BD12" s="53"/>
      <c r="BE12" s="53"/>
      <c r="BF12" s="53"/>
      <c r="BG12" s="100"/>
      <c r="BH12" s="11"/>
      <c r="BI12" s="11"/>
      <c r="BJ12" s="127"/>
      <c r="BK12" s="103" t="s">
        <v>126</v>
      </c>
      <c r="BL12" s="53"/>
      <c r="BM12" s="53"/>
      <c r="BN12" s="53"/>
      <c r="BO12" s="53"/>
      <c r="BP12" s="53"/>
      <c r="BQ12" s="100"/>
      <c r="BR12" s="11"/>
      <c r="BS12" s="11"/>
      <c r="BT12" s="127"/>
      <c r="BU12" s="103" t="s">
        <v>126</v>
      </c>
      <c r="BV12" s="53" t="s">
        <v>166</v>
      </c>
      <c r="BW12" s="53"/>
      <c r="BX12" s="53"/>
      <c r="BY12" s="53"/>
      <c r="BZ12" s="53"/>
      <c r="CA12" s="100"/>
      <c r="CB12" s="11"/>
      <c r="CC12" s="11"/>
      <c r="CD12" s="127"/>
      <c r="CE12" s="103" t="s">
        <v>126</v>
      </c>
      <c r="CF12" s="449"/>
      <c r="CG12" s="449"/>
      <c r="CH12" s="449"/>
      <c r="CI12" s="449"/>
      <c r="CJ12" s="449"/>
      <c r="CK12" s="100"/>
      <c r="CL12" s="424"/>
      <c r="CM12" s="424"/>
      <c r="CN12" s="127"/>
      <c r="CO12" s="103" t="s">
        <v>126</v>
      </c>
      <c r="CP12" s="53"/>
      <c r="CQ12" s="53"/>
      <c r="CR12" s="53"/>
      <c r="CS12" s="53"/>
      <c r="CT12" s="53"/>
      <c r="CU12" s="100"/>
      <c r="CV12" s="11"/>
      <c r="CW12" s="11"/>
      <c r="CX12" s="127"/>
      <c r="CY12" s="103" t="s">
        <v>126</v>
      </c>
      <c r="CZ12" s="53"/>
      <c r="DA12" s="53"/>
      <c r="DB12" s="53"/>
      <c r="DC12" s="53"/>
      <c r="DD12" s="53"/>
      <c r="DE12" s="100"/>
      <c r="DF12" s="11"/>
      <c r="DG12" s="11"/>
      <c r="DH12" s="127"/>
      <c r="DI12" s="103" t="s">
        <v>126</v>
      </c>
      <c r="DJ12" s="53"/>
      <c r="DK12" s="53"/>
      <c r="DL12" s="53"/>
      <c r="DM12" s="53"/>
      <c r="DN12" s="53"/>
      <c r="DO12" s="100"/>
      <c r="DP12" s="11"/>
      <c r="DQ12" s="11"/>
      <c r="DR12" s="127"/>
      <c r="DS12" s="103" t="s">
        <v>126</v>
      </c>
      <c r="DT12" s="53"/>
      <c r="DU12" s="53"/>
      <c r="DV12" s="53"/>
      <c r="DW12" s="53"/>
      <c r="DX12" s="53"/>
      <c r="DY12" s="100"/>
      <c r="DZ12" s="11"/>
      <c r="EA12" s="11"/>
      <c r="EB12" s="127"/>
      <c r="EC12" s="103" t="s">
        <v>126</v>
      </c>
      <c r="ED12" s="53"/>
      <c r="EE12" s="53"/>
      <c r="EF12" s="53"/>
      <c r="EG12" s="53"/>
      <c r="EH12" s="53"/>
      <c r="EI12" s="100"/>
      <c r="EJ12" s="11"/>
      <c r="EK12" s="11"/>
      <c r="EL12" s="127"/>
      <c r="EM12" s="103" t="s">
        <v>126</v>
      </c>
      <c r="EN12" s="53"/>
      <c r="EO12" s="53"/>
      <c r="EP12" s="53"/>
      <c r="EQ12" s="53"/>
      <c r="ER12" s="53"/>
      <c r="ES12" s="100"/>
      <c r="ET12" s="11"/>
      <c r="EU12" s="11"/>
      <c r="EV12" s="127"/>
      <c r="EW12" s="103" t="s">
        <v>126</v>
      </c>
      <c r="EX12" s="53"/>
      <c r="EY12" s="53"/>
      <c r="EZ12" s="53"/>
      <c r="FA12" s="53"/>
      <c r="FB12" s="53"/>
      <c r="FC12" s="100"/>
      <c r="FD12" s="11"/>
      <c r="FE12" s="11"/>
      <c r="FF12" s="138"/>
      <c r="FP12" s="138"/>
      <c r="FZ12" s="138"/>
      <c r="GJ12" s="138"/>
      <c r="GT12" s="138"/>
      <c r="HD12" s="138"/>
      <c r="HN12" s="138"/>
      <c r="HX12" s="138"/>
      <c r="IH12" s="138"/>
    </row>
    <row xmlns:x14ac="http://schemas.microsoft.com/office/spreadsheetml/2009/9/ac" r="13" s="2" customFormat="true" ht="15" customHeight="true" x14ac:dyDescent="0.25">
      <c r="A13" s="399" t="str">
        <f ca="true">IF(ISBLANK('Data Summary'!A15),"",'Data Summary'!A15)</f>
        <v>NAM_2014_EMIS</v>
      </c>
      <c r="B13" s="127"/>
      <c r="C13" s="103" t="s">
        <v>103</v>
      </c>
      <c r="D13" s="53"/>
      <c r="E13" s="53"/>
      <c r="F13" s="53"/>
      <c r="G13" s="53"/>
      <c r="H13" s="53"/>
      <c r="I13" s="100"/>
      <c r="J13" s="11"/>
      <c r="K13" s="11"/>
      <c r="L13" s="127"/>
      <c r="M13" s="103" t="s">
        <v>103</v>
      </c>
      <c r="N13" s="53"/>
      <c r="O13" s="53"/>
      <c r="P13" s="53"/>
      <c r="Q13" s="53"/>
      <c r="R13" s="53"/>
      <c r="S13" s="100"/>
      <c r="T13" s="11"/>
      <c r="U13" s="11"/>
      <c r="V13" s="127"/>
      <c r="W13" s="103" t="s">
        <v>103</v>
      </c>
      <c r="X13" s="53"/>
      <c r="Y13" s="53"/>
      <c r="Z13" s="53"/>
      <c r="AA13" s="53"/>
      <c r="AB13" s="53"/>
      <c r="AC13" s="100"/>
      <c r="AD13" s="11"/>
      <c r="AE13" s="11"/>
      <c r="AF13" s="127"/>
      <c r="AG13" s="103" t="s">
        <v>103</v>
      </c>
      <c r="AH13" s="53"/>
      <c r="AI13" s="53"/>
      <c r="AJ13" s="53"/>
      <c r="AK13" s="53"/>
      <c r="AL13" s="53"/>
      <c r="AM13" s="100"/>
      <c r="AN13" s="11"/>
      <c r="AO13" s="11"/>
      <c r="AP13" s="127"/>
      <c r="AQ13" s="103" t="s">
        <v>103</v>
      </c>
      <c r="AR13" s="53"/>
      <c r="AS13" s="53"/>
      <c r="AT13" s="53"/>
      <c r="AU13" s="53"/>
      <c r="AV13" s="53"/>
      <c r="AW13" s="100"/>
      <c r="AX13" s="11"/>
      <c r="AY13" s="11"/>
      <c r="AZ13" s="127"/>
      <c r="BA13" s="103" t="s">
        <v>103</v>
      </c>
      <c r="BB13" s="53"/>
      <c r="BC13" s="53"/>
      <c r="BD13" s="53"/>
      <c r="BE13" s="53"/>
      <c r="BF13" s="53"/>
      <c r="BG13" s="100"/>
      <c r="BH13" s="11"/>
      <c r="BI13" s="11"/>
      <c r="BJ13" s="127"/>
      <c r="BK13" s="103" t="s">
        <v>103</v>
      </c>
      <c r="BL13" s="53"/>
      <c r="BM13" s="53"/>
      <c r="BN13" s="53"/>
      <c r="BO13" s="53"/>
      <c r="BP13" s="53"/>
      <c r="BQ13" s="100"/>
      <c r="BR13" s="11"/>
      <c r="BS13" s="11"/>
      <c r="BT13" s="127"/>
      <c r="BU13" s="103" t="s">
        <v>103</v>
      </c>
      <c r="BV13" s="53" t="s">
        <v>166</v>
      </c>
      <c r="BW13" s="53"/>
      <c r="BX13" s="53"/>
      <c r="BY13" s="53"/>
      <c r="BZ13" s="53"/>
      <c r="CA13" s="100"/>
      <c r="CB13" s="11"/>
      <c r="CC13" s="11"/>
      <c r="CD13" s="127"/>
      <c r="CE13" s="103" t="s">
        <v>103</v>
      </c>
      <c r="CF13" s="449"/>
      <c r="CG13" s="449"/>
      <c r="CH13" s="449"/>
      <c r="CI13" s="449"/>
      <c r="CJ13" s="449"/>
      <c r="CK13" s="100"/>
      <c r="CL13" s="424"/>
      <c r="CM13" s="424"/>
      <c r="CN13" s="127"/>
      <c r="CO13" s="103" t="s">
        <v>103</v>
      </c>
      <c r="CP13" s="53"/>
      <c r="CQ13" s="53"/>
      <c r="CR13" s="53"/>
      <c r="CS13" s="53"/>
      <c r="CT13" s="53"/>
      <c r="CU13" s="100"/>
      <c r="CV13" s="11"/>
      <c r="CW13" s="11"/>
      <c r="CX13" s="127"/>
      <c r="CY13" s="103" t="s">
        <v>103</v>
      </c>
      <c r="CZ13" s="53"/>
      <c r="DA13" s="53"/>
      <c r="DB13" s="53"/>
      <c r="DC13" s="53"/>
      <c r="DD13" s="53"/>
      <c r="DE13" s="100"/>
      <c r="DF13" s="11"/>
      <c r="DG13" s="11"/>
      <c r="DH13" s="127"/>
      <c r="DI13" s="103" t="s">
        <v>103</v>
      </c>
      <c r="DJ13" s="53"/>
      <c r="DK13" s="53"/>
      <c r="DL13" s="53"/>
      <c r="DM13" s="53"/>
      <c r="DN13" s="53"/>
      <c r="DO13" s="100"/>
      <c r="DP13" s="11"/>
      <c r="DQ13" s="11"/>
      <c r="DR13" s="127"/>
      <c r="DS13" s="103" t="s">
        <v>103</v>
      </c>
      <c r="DT13" s="53"/>
      <c r="DU13" s="53"/>
      <c r="DV13" s="53"/>
      <c r="DW13" s="53"/>
      <c r="DX13" s="53"/>
      <c r="DY13" s="100"/>
      <c r="DZ13" s="11"/>
      <c r="EA13" s="11"/>
      <c r="EB13" s="127"/>
      <c r="EC13" s="103" t="s">
        <v>103</v>
      </c>
      <c r="ED13" s="53"/>
      <c r="EE13" s="53"/>
      <c r="EF13" s="53"/>
      <c r="EG13" s="53"/>
      <c r="EH13" s="53"/>
      <c r="EI13" s="100"/>
      <c r="EJ13" s="11"/>
      <c r="EK13" s="11"/>
      <c r="EL13" s="127"/>
      <c r="EM13" s="103" t="s">
        <v>103</v>
      </c>
      <c r="EN13" s="53"/>
      <c r="EO13" s="53"/>
      <c r="EP13" s="53"/>
      <c r="EQ13" s="53"/>
      <c r="ER13" s="53"/>
      <c r="ES13" s="100"/>
      <c r="ET13" s="11"/>
      <c r="EU13" s="11"/>
      <c r="EV13" s="127"/>
      <c r="EW13" s="103" t="s">
        <v>103</v>
      </c>
      <c r="EX13" s="53"/>
      <c r="EY13" s="53"/>
      <c r="EZ13" s="53"/>
      <c r="FA13" s="53"/>
      <c r="FB13" s="53"/>
      <c r="FC13" s="100"/>
      <c r="FD13" s="11"/>
      <c r="FE13" s="11"/>
      <c r="FF13" s="138"/>
      <c r="FP13" s="138"/>
      <c r="FZ13" s="138"/>
      <c r="GJ13" s="138"/>
      <c r="GT13" s="138"/>
      <c r="HD13" s="138"/>
      <c r="HN13" s="138"/>
      <c r="HX13" s="138"/>
      <c r="IH13" s="138"/>
    </row>
    <row xmlns:x14ac="http://schemas.microsoft.com/office/spreadsheetml/2009/9/ac" r="14" ht="15.75" customHeight="true" x14ac:dyDescent="0.25">
      <c r="A14" s="399" t="str">
        <f ca="true">IF(ISBLANK('Data Summary'!A16),"",'Data Summary'!A16)</f>
        <v>NAM_2015_EMIS</v>
      </c>
      <c r="B14" s="128"/>
      <c r="C14" s="94" t="s">
        <v>23</v>
      </c>
      <c r="D14" s="10"/>
      <c r="E14" s="10"/>
      <c r="F14" s="10"/>
      <c r="G14" s="72"/>
      <c r="H14" s="73"/>
      <c r="I14" s="74"/>
      <c r="J14" s="11"/>
      <c r="K14" s="11"/>
      <c r="L14" s="128"/>
      <c r="M14" s="94" t="s">
        <v>23</v>
      </c>
      <c r="N14" s="10"/>
      <c r="O14" s="10"/>
      <c r="P14" s="10"/>
      <c r="Q14" s="72"/>
      <c r="R14" s="73"/>
      <c r="S14" s="74"/>
      <c r="T14" s="11"/>
      <c r="U14" s="11"/>
      <c r="V14" s="128"/>
      <c r="W14" s="94" t="s">
        <v>23</v>
      </c>
      <c r="X14" s="10"/>
      <c r="Y14" s="10"/>
      <c r="Z14" s="10"/>
      <c r="AA14" s="72"/>
      <c r="AB14" s="73"/>
      <c r="AC14" s="74"/>
      <c r="AD14" s="11"/>
      <c r="AE14" s="11"/>
      <c r="AF14" s="128"/>
      <c r="AG14" s="94" t="s">
        <v>23</v>
      </c>
      <c r="AH14" s="10"/>
      <c r="AI14" s="10"/>
      <c r="AJ14" s="10"/>
      <c r="AK14" s="72"/>
      <c r="AL14" s="73"/>
      <c r="AM14" s="74"/>
      <c r="AN14" s="11"/>
      <c r="AO14" s="11"/>
      <c r="AP14" s="128"/>
      <c r="AQ14" s="94" t="s">
        <v>23</v>
      </c>
      <c r="AR14" s="10"/>
      <c r="AS14" s="10"/>
      <c r="AT14" s="10"/>
      <c r="AU14" s="72"/>
      <c r="AV14" s="73"/>
      <c r="AW14" s="74"/>
      <c r="AX14" s="11"/>
      <c r="AY14" s="11"/>
      <c r="AZ14" s="128"/>
      <c r="BA14" s="94" t="s">
        <v>23</v>
      </c>
      <c r="BB14" s="71"/>
      <c r="BC14" s="71"/>
      <c r="BD14" s="71"/>
      <c r="BE14" s="72"/>
      <c r="BF14" s="73"/>
      <c r="BG14" s="74"/>
      <c r="BH14" s="11"/>
      <c r="BI14" s="11"/>
      <c r="BJ14" s="128"/>
      <c r="BK14" s="94" t="s">
        <v>23</v>
      </c>
      <c r="BL14" s="71"/>
      <c r="BM14" s="71"/>
      <c r="BN14" s="71"/>
      <c r="BO14" s="72"/>
      <c r="BP14" s="73"/>
      <c r="BQ14" s="74"/>
      <c r="BR14" s="11"/>
      <c r="BS14" s="11"/>
      <c r="BT14" s="128"/>
      <c r="BU14" s="94" t="s">
        <v>23</v>
      </c>
      <c r="BV14" s="71">
        <v>1703</v>
      </c>
      <c r="BW14" s="71"/>
      <c r="BX14" s="71"/>
      <c r="BY14" s="72"/>
      <c r="BZ14" s="73"/>
      <c r="CA14" s="74"/>
      <c r="CB14" s="11"/>
      <c r="CC14" s="11"/>
      <c r="CD14" s="128"/>
      <c r="CE14" s="103" t="s">
        <v>23</v>
      </c>
      <c r="CF14" s="435"/>
      <c r="CG14" s="435"/>
      <c r="CH14" s="435"/>
      <c r="CI14" s="436"/>
      <c r="CJ14" s="437"/>
      <c r="CK14" s="74"/>
      <c r="CL14" s="424"/>
      <c r="CM14" s="424"/>
      <c r="CN14" s="128"/>
      <c r="CO14" s="94" t="s">
        <v>23</v>
      </c>
      <c r="CP14" s="71"/>
      <c r="CQ14" s="71"/>
      <c r="CR14" s="71"/>
      <c r="CS14" s="72"/>
      <c r="CT14" s="73"/>
      <c r="CU14" s="74"/>
      <c r="CV14" s="11"/>
      <c r="CW14" s="11"/>
      <c r="CX14" s="128"/>
      <c r="CY14" s="94" t="s">
        <v>23</v>
      </c>
      <c r="CZ14" s="71"/>
      <c r="DA14" s="71"/>
      <c r="DB14" s="71"/>
      <c r="DC14" s="72"/>
      <c r="DD14" s="73"/>
      <c r="DE14" s="74"/>
      <c r="DF14" s="11"/>
      <c r="DG14" s="11"/>
      <c r="DH14" s="128"/>
      <c r="DI14" s="94" t="s">
        <v>23</v>
      </c>
      <c r="DJ14" s="71"/>
      <c r="DK14" s="71"/>
      <c r="DL14" s="71"/>
      <c r="DM14" s="72"/>
      <c r="DN14" s="73"/>
      <c r="DO14" s="74"/>
      <c r="DP14" s="11"/>
      <c r="DQ14" s="11"/>
      <c r="DR14" s="128"/>
      <c r="DS14" s="94" t="s">
        <v>23</v>
      </c>
      <c r="DT14" s="71"/>
      <c r="DU14" s="71"/>
      <c r="DV14" s="71"/>
      <c r="DW14" s="72"/>
      <c r="DX14" s="73"/>
      <c r="DY14" s="74"/>
      <c r="DZ14" s="11"/>
      <c r="EA14" s="11"/>
      <c r="EB14" s="128"/>
      <c r="EC14" s="94" t="s">
        <v>23</v>
      </c>
      <c r="ED14" s="71">
        <v>1885</v>
      </c>
      <c r="EE14" s="71" t="s">
        <v>279</v>
      </c>
      <c r="EF14" s="71" t="s">
        <v>279</v>
      </c>
      <c r="EG14" s="72" t="s">
        <v>279</v>
      </c>
      <c r="EH14" s="73">
        <v>1635</v>
      </c>
      <c r="EI14" s="74">
        <v>814</v>
      </c>
      <c r="EJ14" s="11"/>
      <c r="EK14" s="11"/>
      <c r="EL14" s="128"/>
      <c r="EM14" s="94" t="s">
        <v>23</v>
      </c>
      <c r="EN14" s="71">
        <v>1894</v>
      </c>
      <c r="EO14" s="71" t="s">
        <v>279</v>
      </c>
      <c r="EP14" s="71" t="s">
        <v>279</v>
      </c>
      <c r="EQ14" s="72" t="s">
        <v>279</v>
      </c>
      <c r="ER14" s="73">
        <v>1660</v>
      </c>
      <c r="ES14" s="74">
        <v>845</v>
      </c>
      <c r="ET14" s="11"/>
      <c r="EU14" s="11"/>
      <c r="EV14" s="128"/>
      <c r="EW14" s="94" t="s">
        <v>23</v>
      </c>
      <c r="EX14" s="10"/>
      <c r="EY14" s="10"/>
      <c r="EZ14" s="10"/>
      <c r="FA14" s="72"/>
      <c r="FB14" s="73"/>
      <c r="FC14" s="74"/>
      <c r="FD14" s="11"/>
      <c r="FE14" s="11"/>
    </row>
    <row xmlns:x14ac="http://schemas.microsoft.com/office/spreadsheetml/2009/9/ac" r="15" ht="15.75" customHeight="true" thickBot="true" x14ac:dyDescent="0.3">
      <c r="A15" s="399" t="str">
        <f ca="true">IF(ISBLANK('Data Summary'!A17),"",'Data Summary'!A17)</f>
        <v>NAM_2016_EMIS</v>
      </c>
      <c r="B15" s="129"/>
      <c r="C15" s="95" t="s">
        <v>20</v>
      </c>
      <c r="D15" s="76"/>
      <c r="E15" s="76"/>
      <c r="F15" s="76"/>
      <c r="G15" s="76"/>
      <c r="H15" s="76"/>
      <c r="I15" s="77"/>
      <c r="J15" s="25"/>
      <c r="K15" s="25"/>
      <c r="L15" s="129"/>
      <c r="M15" s="95" t="s">
        <v>20</v>
      </c>
      <c r="N15" s="76"/>
      <c r="O15" s="81"/>
      <c r="P15" s="81"/>
      <c r="Q15" s="82"/>
      <c r="R15" s="81"/>
      <c r="S15" s="83"/>
      <c r="T15" s="25"/>
      <c r="U15" s="25"/>
      <c r="V15" s="129"/>
      <c r="W15" s="95" t="s">
        <v>20</v>
      </c>
      <c r="X15" s="76"/>
      <c r="Y15" s="81"/>
      <c r="Z15" s="81"/>
      <c r="AA15" s="82"/>
      <c r="AB15" s="81"/>
      <c r="AC15" s="83"/>
      <c r="AD15" s="25"/>
      <c r="AE15" s="25"/>
      <c r="AF15" s="129"/>
      <c r="AG15" s="95" t="s">
        <v>20</v>
      </c>
      <c r="AH15" s="76"/>
      <c r="AI15" s="81"/>
      <c r="AJ15" s="81"/>
      <c r="AK15" s="82"/>
      <c r="AL15" s="81"/>
      <c r="AM15" s="83"/>
      <c r="AN15" s="25"/>
      <c r="AO15" s="25"/>
      <c r="AP15" s="129"/>
      <c r="AQ15" s="95" t="s">
        <v>20</v>
      </c>
      <c r="AR15" s="76"/>
      <c r="AS15" s="81"/>
      <c r="AT15" s="81"/>
      <c r="AU15" s="82"/>
      <c r="AV15" s="81"/>
      <c r="AW15" s="83"/>
      <c r="AX15" s="25"/>
      <c r="AY15" s="25"/>
      <c r="AZ15" s="129"/>
      <c r="BA15" s="95" t="s">
        <v>20</v>
      </c>
      <c r="BB15" s="76">
        <v>1723</v>
      </c>
      <c r="BC15" s="76"/>
      <c r="BD15" s="76"/>
      <c r="BE15" s="76"/>
      <c r="BF15" s="76">
        <f>48+43+40+12+38+7+30+11+255+54+52+14+41+12+115+109+30+4+140+105+64+50+117+66+48+11</f>
        <v>1516</v>
      </c>
      <c r="BG15" s="77">
        <f>43+11+12+14+7+9+11+8+54+14+14+28+12+6+109+18+4+8+105+28+50+22+66+17+11+13</f>
        <v>694</v>
      </c>
      <c r="BH15" s="25"/>
      <c r="BI15" s="25"/>
      <c r="BJ15" s="129"/>
      <c r="BK15" s="95" t="s">
        <v>20</v>
      </c>
      <c r="BL15" s="76"/>
      <c r="BM15" s="76"/>
      <c r="BN15" s="76"/>
      <c r="BO15" s="76"/>
      <c r="BP15" s="76"/>
      <c r="BQ15" s="77"/>
      <c r="BR15" s="25"/>
      <c r="BS15" s="25"/>
      <c r="BT15" s="129"/>
      <c r="BU15" s="95" t="s">
        <v>20</v>
      </c>
      <c r="BV15" s="76">
        <v>674</v>
      </c>
      <c r="BW15" s="76">
        <v>95</v>
      </c>
      <c r="BX15" s="76">
        <v>578</v>
      </c>
      <c r="BY15" s="82"/>
      <c r="BZ15" s="81"/>
      <c r="CA15" s="83"/>
      <c r="CB15" s="25"/>
      <c r="CC15" s="25"/>
      <c r="CD15" s="129"/>
      <c r="CE15" s="450" t="s">
        <v>20</v>
      </c>
      <c r="CF15" s="439"/>
      <c r="CG15" s="439"/>
      <c r="CH15" s="439"/>
      <c r="CI15" s="82"/>
      <c r="CJ15" s="81"/>
      <c r="CK15" s="83"/>
      <c r="CL15" s="25"/>
      <c r="CM15" s="25"/>
      <c r="CN15" s="129"/>
      <c r="CO15" s="95" t="s">
        <v>20</v>
      </c>
      <c r="CP15" s="76"/>
      <c r="CQ15" s="76"/>
      <c r="CR15" s="76"/>
      <c r="CS15" s="82"/>
      <c r="CT15" s="81"/>
      <c r="CU15" s="83"/>
      <c r="CV15" s="25"/>
      <c r="CW15" s="25"/>
      <c r="CX15" s="129"/>
      <c r="CY15" s="95" t="s">
        <v>20</v>
      </c>
      <c r="CZ15" s="76"/>
      <c r="DA15" s="76"/>
      <c r="DB15" s="76"/>
      <c r="DC15" s="82"/>
      <c r="DD15" s="81"/>
      <c r="DE15" s="83"/>
      <c r="DF15" s="25"/>
      <c r="DG15" s="25"/>
      <c r="DH15" s="129"/>
      <c r="DI15" s="95" t="s">
        <v>20</v>
      </c>
      <c r="DJ15" s="76"/>
      <c r="DK15" s="76"/>
      <c r="DL15" s="76"/>
      <c r="DM15" s="82"/>
      <c r="DN15" s="81"/>
      <c r="DO15" s="83"/>
      <c r="DP15" s="25"/>
      <c r="DQ15" s="25"/>
      <c r="DR15" s="129"/>
      <c r="DS15" s="95" t="s">
        <v>20</v>
      </c>
      <c r="DT15" s="76"/>
      <c r="DU15" s="76"/>
      <c r="DV15" s="76"/>
      <c r="DW15" s="82"/>
      <c r="DX15" s="81"/>
      <c r="DY15" s="83"/>
      <c r="DZ15" s="25"/>
      <c r="EA15" s="25"/>
      <c r="EB15" s="129"/>
      <c r="EC15" s="95" t="s">
        <v>20</v>
      </c>
      <c r="ED15" s="76">
        <v>1885</v>
      </c>
      <c r="EE15" s="76" t="s">
        <v>279</v>
      </c>
      <c r="EF15" s="76" t="s">
        <v>279</v>
      </c>
      <c r="EG15" s="82" t="s">
        <v>279</v>
      </c>
      <c r="EH15" s="81">
        <v>1635</v>
      </c>
      <c r="EI15" s="83">
        <v>814</v>
      </c>
      <c r="EJ15" s="25"/>
      <c r="EK15" s="25"/>
      <c r="EL15" s="129"/>
      <c r="EM15" s="95" t="s">
        <v>20</v>
      </c>
      <c r="EN15" s="76">
        <v>1894</v>
      </c>
      <c r="EO15" s="76" t="s">
        <v>279</v>
      </c>
      <c r="EP15" s="76" t="s">
        <v>279</v>
      </c>
      <c r="EQ15" s="82" t="s">
        <v>279</v>
      </c>
      <c r="ER15" s="81">
        <v>1660</v>
      </c>
      <c r="ES15" s="83">
        <v>845</v>
      </c>
      <c r="ET15" s="25"/>
      <c r="EU15" s="25"/>
      <c r="EV15" s="129"/>
      <c r="EW15" s="95" t="s">
        <v>20</v>
      </c>
      <c r="EX15" s="76"/>
      <c r="EY15" s="81"/>
      <c r="EZ15" s="81"/>
      <c r="FA15" s="82"/>
      <c r="FB15" s="81"/>
      <c r="FC15" s="83"/>
      <c r="FD15" s="25"/>
      <c r="FE15" s="25"/>
    </row>
    <row xmlns:x14ac="http://schemas.microsoft.com/office/spreadsheetml/2009/9/ac" r="16" s="3" customFormat="true" x14ac:dyDescent="0.25">
      <c r="A16" s="399" t="str">
        <f ca="true">IF(ISBLANK('Data Summary'!A18),"",'Data Summary'!A18)</f>
        <v>NAM_2017_EMIS</v>
      </c>
      <c r="B16" s="130"/>
      <c r="L16" s="130"/>
      <c r="V16" s="130"/>
      <c r="AF16" s="130"/>
      <c r="AP16" s="130"/>
      <c r="AZ16" s="130"/>
      <c r="BA16" s="130"/>
      <c r="BB16" s="130"/>
      <c r="BC16" s="130"/>
      <c r="BD16" s="130"/>
      <c r="BE16" s="130"/>
      <c r="BF16" s="130"/>
      <c r="BG16" s="130"/>
      <c r="BJ16" s="130"/>
      <c r="BK16" s="130"/>
      <c r="BL16" s="130"/>
      <c r="BM16" s="130"/>
      <c r="BN16" s="130"/>
      <c r="BO16" s="130"/>
      <c r="BP16" s="130"/>
      <c r="BQ16" s="130"/>
      <c r="BT16" s="130"/>
      <c r="CD16" s="441"/>
      <c r="CE16" s="442"/>
      <c r="CF16" s="442"/>
      <c r="CG16" s="442"/>
      <c r="CH16" s="442"/>
      <c r="CI16" s="442"/>
      <c r="CJ16" s="442"/>
      <c r="CK16" s="442"/>
      <c r="CL16" s="442"/>
      <c r="CM16" s="442"/>
      <c r="CN16" s="130"/>
      <c r="CX16" s="130"/>
      <c r="DH16" s="130"/>
      <c r="DR16" s="130"/>
      <c r="EB16" s="130"/>
      <c r="EL16" s="130"/>
      <c r="EV16" s="130"/>
      <c r="FF16" s="130"/>
      <c r="FP16" s="130"/>
      <c r="FZ16" s="130"/>
      <c r="GJ16" s="130"/>
      <c r="GT16" s="130"/>
      <c r="HD16" s="130"/>
      <c r="HN16" s="130"/>
      <c r="HX16" s="130"/>
      <c r="IH16" s="130"/>
    </row>
    <row xmlns:x14ac="http://schemas.microsoft.com/office/spreadsheetml/2009/9/ac" r="17" s="3" customFormat="true" x14ac:dyDescent="0.25">
      <c r="A17" s="399" t="str">
        <f ca="true">IF(ISBLANK('Data Summary'!A19),"",'Data Summary'!A19)</f>
        <v>NAM_2018_EMIS</v>
      </c>
      <c r="B17" s="130"/>
      <c r="L17" s="130"/>
      <c r="V17" s="130"/>
      <c r="AF17" s="130"/>
      <c r="AP17" s="130"/>
      <c r="AZ17" s="130"/>
      <c r="BA17" s="130"/>
      <c r="BB17" s="130"/>
      <c r="BC17" s="130"/>
      <c r="BD17" s="130"/>
      <c r="BE17" s="130"/>
      <c r="BF17" s="130"/>
      <c r="BG17" s="130"/>
      <c r="BJ17" s="130"/>
      <c r="BK17" s="130"/>
      <c r="BL17" s="130"/>
      <c r="BM17" s="130"/>
      <c r="BN17" s="130"/>
      <c r="BO17" s="130"/>
      <c r="BP17" s="130"/>
      <c r="BQ17" s="130"/>
      <c r="BT17" s="130"/>
      <c r="CD17" s="441"/>
      <c r="CE17" s="442"/>
      <c r="CF17" s="442"/>
      <c r="CG17" s="442"/>
      <c r="CH17" s="442"/>
      <c r="CI17" s="442"/>
      <c r="CJ17" s="442"/>
      <c r="CK17" s="442"/>
      <c r="CL17" s="442"/>
      <c r="CM17" s="442"/>
      <c r="CN17" s="130"/>
      <c r="CX17" s="130"/>
      <c r="DH17" s="130"/>
      <c r="DR17" s="130"/>
      <c r="EB17" s="130"/>
      <c r="EL17" s="130"/>
      <c r="EV17" s="130"/>
      <c r="FF17" s="130"/>
      <c r="FP17" s="130"/>
      <c r="FZ17" s="130"/>
      <c r="GJ17" s="130"/>
      <c r="GT17" s="130"/>
      <c r="HD17" s="130"/>
      <c r="HN17" s="130"/>
      <c r="HX17" s="130"/>
      <c r="IH17" s="130"/>
    </row>
    <row xmlns:x14ac="http://schemas.microsoft.com/office/spreadsheetml/2009/9/ac" r="18" s="3" customFormat="true" x14ac:dyDescent="0.25">
      <c r="A18" s="399" t="str">
        <f ca="true">IF(ISBLANK('Data Summary'!A20),"",'Data Summary'!A20)</f>
        <v>NAM_2019_EMIS</v>
      </c>
      <c r="B18" s="130"/>
      <c r="L18" s="130"/>
      <c r="V18" s="130"/>
      <c r="AF18" s="130"/>
      <c r="AP18" s="130"/>
      <c r="AZ18" s="130"/>
      <c r="BA18" s="130"/>
      <c r="BB18" s="130"/>
      <c r="BC18" s="130"/>
      <c r="BD18" s="130"/>
      <c r="BE18" s="130"/>
      <c r="BF18" s="130"/>
      <c r="BG18" s="130"/>
      <c r="BJ18" s="130"/>
      <c r="BK18" s="130"/>
      <c r="BL18" s="130"/>
      <c r="BM18" s="130"/>
      <c r="BN18" s="130"/>
      <c r="BO18" s="130"/>
      <c r="BP18" s="130"/>
      <c r="BQ18" s="130"/>
      <c r="BT18" s="130"/>
      <c r="CD18" s="441"/>
      <c r="CE18" s="442"/>
      <c r="CF18" s="442"/>
      <c r="CG18" s="442"/>
      <c r="CH18" s="442"/>
      <c r="CI18" s="442"/>
      <c r="CJ18" s="442"/>
      <c r="CK18" s="442"/>
      <c r="CL18" s="442"/>
      <c r="CM18" s="442"/>
      <c r="CN18" s="130"/>
      <c r="CX18" s="130"/>
      <c r="DH18" s="130"/>
      <c r="DR18" s="130"/>
      <c r="EB18" s="130"/>
      <c r="EL18" s="130"/>
      <c r="EV18" s="130"/>
      <c r="FF18" s="130"/>
      <c r="FP18" s="130"/>
      <c r="FZ18" s="130"/>
      <c r="GJ18" s="130"/>
      <c r="GT18" s="130"/>
      <c r="HD18" s="130"/>
      <c r="HN18" s="130"/>
      <c r="HX18" s="130"/>
      <c r="IH18" s="130"/>
    </row>
    <row xmlns:x14ac="http://schemas.microsoft.com/office/spreadsheetml/2009/9/ac" r="19" s="3" customFormat="true" x14ac:dyDescent="0.25">
      <c r="A19" s="399" t="str">
        <f ca="true">IF(ISBLANK('Data Summary'!A21),"",'Data Summary'!A21)</f>
        <v>NAM_2022_UIS</v>
      </c>
      <c r="B19" s="130"/>
      <c r="L19" s="130"/>
      <c r="V19" s="130"/>
      <c r="AF19" s="130"/>
      <c r="AP19" s="130"/>
      <c r="AZ19" s="130"/>
      <c r="BA19" s="130"/>
      <c r="BB19" s="130"/>
      <c r="BC19" s="130"/>
      <c r="BD19" s="130"/>
      <c r="BE19" s="130"/>
      <c r="BF19" s="130"/>
      <c r="BG19" s="130"/>
      <c r="BJ19" s="130"/>
      <c r="BK19" s="130"/>
      <c r="BL19" s="130"/>
      <c r="BM19" s="130"/>
      <c r="BN19" s="130"/>
      <c r="BO19" s="130"/>
      <c r="BP19" s="130"/>
      <c r="BQ19" s="130"/>
      <c r="BT19" s="130"/>
      <c r="CD19" s="441"/>
      <c r="CE19" s="442"/>
      <c r="CF19" s="442"/>
      <c r="CG19" s="442"/>
      <c r="CH19" s="442"/>
      <c r="CI19" s="442"/>
      <c r="CJ19" s="442"/>
      <c r="CK19" s="442"/>
      <c r="CL19" s="442"/>
      <c r="CM19" s="442"/>
      <c r="CN19" s="130"/>
      <c r="CX19" s="130"/>
      <c r="DH19" s="130"/>
      <c r="DR19" s="130"/>
      <c r="EB19" s="130"/>
      <c r="EL19" s="130"/>
      <c r="EV19" s="130"/>
      <c r="FF19" s="130"/>
      <c r="FP19" s="130"/>
      <c r="FZ19" s="130"/>
      <c r="GJ19" s="130"/>
      <c r="GT19" s="130"/>
      <c r="HD19" s="130"/>
      <c r="HN19" s="130"/>
      <c r="HX19" s="130"/>
      <c r="IH19" s="130"/>
    </row>
    <row xmlns:x14ac="http://schemas.microsoft.com/office/spreadsheetml/2009/9/ac" r="20" s="3" customFormat="true" x14ac:dyDescent="0.25">
      <c r="A20" s="400" t="str">
        <f ca="true">IF(ISBLANK('Data Summary'!A22),"",'Data Summary'!A22)</f>
        <v/>
      </c>
      <c r="B20" s="130"/>
      <c r="L20" s="130"/>
      <c r="V20" s="130"/>
      <c r="AF20" s="130"/>
      <c r="AP20" s="130"/>
      <c r="AZ20" s="130"/>
      <c r="BA20" s="130"/>
      <c r="BB20" s="130"/>
      <c r="BC20" s="130"/>
      <c r="BD20" s="130"/>
      <c r="BE20" s="130"/>
      <c r="BF20" s="130"/>
      <c r="BG20" s="130"/>
      <c r="BJ20" s="130"/>
      <c r="BK20" s="130"/>
      <c r="BL20" s="130"/>
      <c r="BM20" s="130"/>
      <c r="BN20" s="130"/>
      <c r="BO20" s="130"/>
      <c r="BP20" s="130"/>
      <c r="BQ20" s="130"/>
      <c r="BT20" s="130"/>
      <c r="CD20" s="441"/>
      <c r="CE20" s="442"/>
      <c r="CF20" s="442"/>
      <c r="CG20" s="442"/>
      <c r="CH20" s="442"/>
      <c r="CI20" s="442"/>
      <c r="CJ20" s="442"/>
      <c r="CK20" s="442"/>
      <c r="CL20" s="442"/>
      <c r="CM20" s="442"/>
      <c r="CN20" s="130"/>
      <c r="CX20" s="130"/>
      <c r="DH20" s="130"/>
      <c r="DR20" s="130"/>
      <c r="EB20" s="130"/>
      <c r="EL20" s="130"/>
      <c r="EV20" s="130"/>
      <c r="FF20" s="130"/>
      <c r="FP20" s="130"/>
      <c r="FZ20" s="130"/>
      <c r="GJ20" s="130"/>
      <c r="GT20" s="130"/>
      <c r="HD20" s="130"/>
      <c r="HN20" s="130"/>
      <c r="HX20" s="130"/>
      <c r="IH20" s="130"/>
    </row>
    <row xmlns:x14ac="http://schemas.microsoft.com/office/spreadsheetml/2009/9/ac" r="21" s="3" customFormat="true" x14ac:dyDescent="0.25">
      <c r="A21" s="400" t="str">
        <f ca="true">IF(ISBLANK('Data Summary'!A23),"",'Data Summary'!A23)</f>
        <v/>
      </c>
      <c r="B21" s="130"/>
      <c r="L21" s="130"/>
      <c r="V21" s="130"/>
      <c r="AF21" s="130"/>
      <c r="AP21" s="130"/>
      <c r="AZ21" s="130"/>
      <c r="BA21" s="130"/>
      <c r="BB21" s="130"/>
      <c r="BC21" s="130"/>
      <c r="BD21" s="130"/>
      <c r="BE21" s="130"/>
      <c r="BF21" s="130"/>
      <c r="BG21" s="130"/>
      <c r="BJ21" s="130"/>
      <c r="BK21" s="130"/>
      <c r="BL21" s="130"/>
      <c r="BM21" s="130"/>
      <c r="BN21" s="130"/>
      <c r="BO21" s="130"/>
      <c r="BP21" s="130"/>
      <c r="BQ21" s="130"/>
      <c r="BT21" s="130"/>
      <c r="CD21" s="441"/>
      <c r="CE21" s="442"/>
      <c r="CF21" s="442"/>
      <c r="CG21" s="442"/>
      <c r="CH21" s="442"/>
      <c r="CI21" s="442"/>
      <c r="CJ21" s="442"/>
      <c r="CK21" s="442"/>
      <c r="CL21" s="442"/>
      <c r="CM21" s="442"/>
      <c r="CN21" s="130"/>
      <c r="CX21" s="130"/>
      <c r="DH21" s="130"/>
      <c r="DR21" s="130"/>
      <c r="EB21" s="130"/>
      <c r="EL21" s="130"/>
      <c r="EV21" s="130"/>
      <c r="FF21" s="130"/>
      <c r="FP21" s="130"/>
      <c r="FZ21" s="130"/>
      <c r="GJ21" s="130"/>
      <c r="GT21" s="130"/>
      <c r="HD21" s="130"/>
      <c r="HN21" s="130"/>
      <c r="HX21" s="130"/>
      <c r="IH21" s="130"/>
    </row>
    <row xmlns:x14ac="http://schemas.microsoft.com/office/spreadsheetml/2009/9/ac" r="22" s="3" customFormat="true" x14ac:dyDescent="0.25">
      <c r="A22" s="400" t="str">
        <f ca="true">IF(ISBLANK('Data Summary'!A24),"",'Data Summary'!A24)</f>
        <v/>
      </c>
      <c r="B22" s="130"/>
      <c r="L22" s="130"/>
      <c r="V22" s="130"/>
      <c r="AF22" s="130"/>
      <c r="AP22" s="130"/>
      <c r="AZ22" s="130"/>
      <c r="BA22" s="130"/>
      <c r="BB22" s="130"/>
      <c r="BC22" s="130"/>
      <c r="BD22" s="130"/>
      <c r="BE22" s="130"/>
      <c r="BF22" s="130"/>
      <c r="BG22" s="130"/>
      <c r="BJ22" s="130"/>
      <c r="BK22" s="130"/>
      <c r="BL22" s="130"/>
      <c r="BM22" s="130"/>
      <c r="BN22" s="130"/>
      <c r="BO22" s="130"/>
      <c r="BP22" s="130"/>
      <c r="BQ22" s="130"/>
      <c r="BT22" s="130"/>
      <c r="CD22" s="441"/>
      <c r="CE22" s="442"/>
      <c r="CF22" s="442"/>
      <c r="CG22" s="442"/>
      <c r="CH22" s="442"/>
      <c r="CI22" s="442"/>
      <c r="CJ22" s="442"/>
      <c r="CK22" s="442"/>
      <c r="CL22" s="442"/>
      <c r="CM22" s="442"/>
      <c r="CN22" s="130"/>
      <c r="CX22" s="130"/>
      <c r="DH22" s="130"/>
      <c r="DR22" s="130"/>
      <c r="EB22" s="130"/>
      <c r="EL22" s="130"/>
      <c r="EV22" s="130"/>
      <c r="FF22" s="130"/>
      <c r="FP22" s="130"/>
      <c r="FZ22" s="130"/>
      <c r="GJ22" s="130"/>
      <c r="GT22" s="130"/>
      <c r="HD22" s="130"/>
      <c r="HN22" s="130"/>
      <c r="HX22" s="130"/>
      <c r="IH22" s="130"/>
    </row>
    <row xmlns:x14ac="http://schemas.microsoft.com/office/spreadsheetml/2009/9/ac" r="23" s="3" customFormat="true" x14ac:dyDescent="0.25">
      <c r="A23" s="400" t="str">
        <f ca="true">IF(ISBLANK('Data Summary'!A25),"",'Data Summary'!A25)</f>
        <v/>
      </c>
      <c r="B23" s="130"/>
      <c r="L23" s="130"/>
      <c r="V23" s="130"/>
      <c r="AF23" s="130"/>
      <c r="AP23" s="130"/>
      <c r="AZ23" s="130"/>
      <c r="BA23" s="130"/>
      <c r="BB23" s="130"/>
      <c r="BC23" s="130"/>
      <c r="BD23" s="130"/>
      <c r="BE23" s="130"/>
      <c r="BF23" s="130"/>
      <c r="BG23" s="130"/>
      <c r="BJ23" s="130"/>
      <c r="BK23" s="130"/>
      <c r="BL23" s="130"/>
      <c r="BM23" s="130"/>
      <c r="BN23" s="130"/>
      <c r="BO23" s="130"/>
      <c r="BP23" s="130"/>
      <c r="BQ23" s="130"/>
      <c r="BT23" s="130"/>
      <c r="CD23" s="441"/>
      <c r="CE23" s="442"/>
      <c r="CF23" s="442"/>
      <c r="CG23" s="442"/>
      <c r="CH23" s="442"/>
      <c r="CI23" s="442"/>
      <c r="CJ23" s="442"/>
      <c r="CK23" s="442"/>
      <c r="CL23" s="442"/>
      <c r="CM23" s="442"/>
      <c r="CN23" s="130"/>
      <c r="CX23" s="130"/>
      <c r="DH23" s="130"/>
      <c r="DR23" s="130"/>
      <c r="EB23" s="130"/>
      <c r="EL23" s="130"/>
      <c r="EV23" s="130"/>
      <c r="FF23" s="130"/>
      <c r="FP23" s="130"/>
      <c r="FZ23" s="130"/>
      <c r="GJ23" s="130"/>
      <c r="GT23" s="130"/>
      <c r="HD23" s="130"/>
      <c r="HN23" s="130"/>
      <c r="HX23" s="130"/>
      <c r="IH23" s="130"/>
    </row>
    <row xmlns:x14ac="http://schemas.microsoft.com/office/spreadsheetml/2009/9/ac" r="24" s="3" customFormat="true" x14ac:dyDescent="0.25">
      <c r="A24" s="400" t="str">
        <f ca="true">IF(ISBLANK('Data Summary'!A26),"",'Data Summary'!A26)</f>
        <v/>
      </c>
      <c r="B24" s="130"/>
      <c r="L24" s="130"/>
      <c r="V24" s="130"/>
      <c r="AF24" s="130"/>
      <c r="AP24" s="130"/>
      <c r="AZ24" s="130"/>
      <c r="BA24" s="130"/>
      <c r="BB24" s="130"/>
      <c r="BC24" s="130"/>
      <c r="BD24" s="130"/>
      <c r="BE24" s="130"/>
      <c r="BF24" s="130"/>
      <c r="BG24" s="130"/>
      <c r="BJ24" s="130"/>
      <c r="BK24" s="130"/>
      <c r="BL24" s="130"/>
      <c r="BM24" s="130"/>
      <c r="BN24" s="130"/>
      <c r="BO24" s="130"/>
      <c r="BP24" s="130"/>
      <c r="BQ24" s="130"/>
      <c r="BT24" s="130"/>
      <c r="CD24" s="441"/>
      <c r="CE24" s="442"/>
      <c r="CF24" s="442"/>
      <c r="CG24" s="442"/>
      <c r="CH24" s="442"/>
      <c r="CI24" s="442"/>
      <c r="CJ24" s="442"/>
      <c r="CK24" s="442"/>
      <c r="CL24" s="442"/>
      <c r="CM24" s="442"/>
      <c r="CN24" s="130"/>
      <c r="CX24" s="130"/>
      <c r="DH24" s="130"/>
      <c r="DR24" s="130"/>
      <c r="EB24" s="130"/>
      <c r="EL24" s="130"/>
      <c r="EV24" s="130"/>
      <c r="FF24" s="130"/>
      <c r="FP24" s="130"/>
      <c r="FZ24" s="130"/>
      <c r="GJ24" s="130"/>
      <c r="GT24" s="130"/>
      <c r="HD24" s="130"/>
      <c r="HN24" s="130"/>
      <c r="HX24" s="130"/>
      <c r="IH24" s="130"/>
    </row>
    <row xmlns:x14ac="http://schemas.microsoft.com/office/spreadsheetml/2009/9/ac" r="25" s="3" customFormat="true" x14ac:dyDescent="0.25">
      <c r="A25" s="400" t="str">
        <f ca="true">IF(ISBLANK('Data Summary'!A27),"",'Data Summary'!A27)</f>
        <v/>
      </c>
      <c r="B25" s="130"/>
      <c r="L25" s="130"/>
      <c r="V25" s="130"/>
      <c r="AF25" s="130"/>
      <c r="AP25" s="130"/>
      <c r="AZ25" s="130"/>
      <c r="BA25" s="130"/>
      <c r="BB25" s="130"/>
      <c r="BC25" s="130"/>
      <c r="BD25" s="130"/>
      <c r="BE25" s="130"/>
      <c r="BF25" s="130"/>
      <c r="BG25" s="130"/>
      <c r="BJ25" s="130"/>
      <c r="BK25" s="130"/>
      <c r="BL25" s="130"/>
      <c r="BM25" s="130"/>
      <c r="BN25" s="130"/>
      <c r="BO25" s="130"/>
      <c r="BP25" s="130"/>
      <c r="BQ25" s="130"/>
      <c r="BT25" s="130"/>
      <c r="CD25" s="441"/>
      <c r="CE25" s="442"/>
      <c r="CF25" s="442"/>
      <c r="CG25" s="442"/>
      <c r="CH25" s="442"/>
      <c r="CI25" s="442"/>
      <c r="CJ25" s="442"/>
      <c r="CK25" s="442"/>
      <c r="CL25" s="442"/>
      <c r="CM25" s="442"/>
      <c r="CN25" s="130"/>
      <c r="CX25" s="130"/>
      <c r="DH25" s="130"/>
      <c r="DR25" s="130"/>
      <c r="EB25" s="130"/>
      <c r="EL25" s="130"/>
      <c r="EV25" s="130"/>
      <c r="FF25" s="130"/>
      <c r="FP25" s="130"/>
      <c r="FZ25" s="130"/>
      <c r="GJ25" s="130"/>
      <c r="GT25" s="130"/>
      <c r="HD25" s="130"/>
      <c r="HN25" s="130"/>
      <c r="HX25" s="130"/>
      <c r="IH25" s="130"/>
    </row>
    <row xmlns:x14ac="http://schemas.microsoft.com/office/spreadsheetml/2009/9/ac" r="26" s="3" customFormat="true" x14ac:dyDescent="0.25">
      <c r="A26" s="400" t="str">
        <f ca="true">IF(ISBLANK('Data Summary'!A28),"",'Data Summary'!A28)</f>
        <v/>
      </c>
      <c r="B26" s="130"/>
      <c r="L26" s="130"/>
      <c r="V26" s="130"/>
      <c r="AF26" s="130"/>
      <c r="AP26" s="130"/>
      <c r="AZ26" s="130"/>
      <c r="BA26" s="130"/>
      <c r="BB26" s="130"/>
      <c r="BC26" s="130"/>
      <c r="BD26" s="130"/>
      <c r="BE26" s="130"/>
      <c r="BF26" s="130"/>
      <c r="BG26" s="130"/>
      <c r="BJ26" s="130"/>
      <c r="BK26" s="130"/>
      <c r="BL26" s="130"/>
      <c r="BM26" s="130"/>
      <c r="BN26" s="130"/>
      <c r="BO26" s="130"/>
      <c r="BP26" s="130"/>
      <c r="BQ26" s="130"/>
      <c r="BT26" s="130"/>
      <c r="CD26" s="441"/>
      <c r="CE26" s="442"/>
      <c r="CF26" s="442"/>
      <c r="CG26" s="442"/>
      <c r="CH26" s="442"/>
      <c r="CI26" s="442"/>
      <c r="CJ26" s="442"/>
      <c r="CK26" s="442"/>
      <c r="CL26" s="442"/>
      <c r="CM26" s="442"/>
      <c r="CN26" s="130"/>
      <c r="CX26" s="130"/>
      <c r="DH26" s="130"/>
      <c r="DR26" s="130"/>
      <c r="EB26" s="130"/>
      <c r="EL26" s="130"/>
      <c r="EV26" s="130"/>
      <c r="FF26" s="130"/>
      <c r="FP26" s="130"/>
      <c r="FZ26" s="130"/>
      <c r="GJ26" s="130"/>
      <c r="GT26" s="130"/>
      <c r="HD26" s="130"/>
      <c r="HN26" s="130"/>
      <c r="HX26" s="130"/>
      <c r="IH26" s="130"/>
    </row>
    <row xmlns:x14ac="http://schemas.microsoft.com/office/spreadsheetml/2009/9/ac" r="27" s="3" customFormat="true" x14ac:dyDescent="0.25">
      <c r="A27" s="400" t="str">
        <f ca="true">IF(ISBLANK('Data Summary'!A29),"",'Data Summary'!A29)</f>
        <v/>
      </c>
      <c r="B27" s="130"/>
      <c r="L27" s="130"/>
      <c r="V27" s="130"/>
      <c r="AF27" s="130"/>
      <c r="AP27" s="130"/>
      <c r="AZ27" s="130"/>
      <c r="BA27" s="130"/>
      <c r="BB27" s="130"/>
      <c r="BC27" s="130"/>
      <c r="BD27" s="130"/>
      <c r="BE27" s="130"/>
      <c r="BF27" s="130"/>
      <c r="BG27" s="130"/>
      <c r="BJ27" s="130"/>
      <c r="BK27" s="130"/>
      <c r="BL27" s="130"/>
      <c r="BM27" s="130"/>
      <c r="BN27" s="130"/>
      <c r="BO27" s="130"/>
      <c r="BP27" s="130"/>
      <c r="BQ27" s="130"/>
      <c r="BT27" s="130"/>
      <c r="CD27" s="441"/>
      <c r="CE27" s="442"/>
      <c r="CF27" s="442"/>
      <c r="CG27" s="442"/>
      <c r="CH27" s="442"/>
      <c r="CI27" s="442"/>
      <c r="CJ27" s="442"/>
      <c r="CK27" s="442"/>
      <c r="CL27" s="442"/>
      <c r="CM27" s="442"/>
      <c r="CN27" s="130"/>
      <c r="CX27" s="130"/>
      <c r="DH27" s="130"/>
      <c r="DR27" s="130"/>
      <c r="EB27" s="130"/>
      <c r="EL27" s="130"/>
      <c r="EV27" s="130"/>
      <c r="FF27" s="130"/>
      <c r="FP27" s="130"/>
      <c r="FZ27" s="130"/>
      <c r="GJ27" s="130"/>
      <c r="GT27" s="130"/>
      <c r="HD27" s="130"/>
      <c r="HN27" s="130"/>
      <c r="HX27" s="130"/>
      <c r="IH27" s="130"/>
    </row>
    <row xmlns:x14ac="http://schemas.microsoft.com/office/spreadsheetml/2009/9/ac" r="28" s="3" customFormat="true" x14ac:dyDescent="0.25">
      <c r="A28" s="400" t="str">
        <f ca="true">IF(ISBLANK('Data Summary'!A30),"",'Data Summary'!A30)</f>
        <v/>
      </c>
      <c r="B28" s="130"/>
      <c r="L28" s="130"/>
      <c r="V28" s="130"/>
      <c r="AF28" s="130"/>
      <c r="AP28" s="130"/>
      <c r="AZ28" s="130"/>
      <c r="BA28" s="130"/>
      <c r="BB28" s="130"/>
      <c r="BC28" s="130"/>
      <c r="BD28" s="130"/>
      <c r="BE28" s="130"/>
      <c r="BF28" s="130"/>
      <c r="BG28" s="130"/>
      <c r="BJ28" s="130"/>
      <c r="BK28" s="130"/>
      <c r="BL28" s="130"/>
      <c r="BM28" s="130"/>
      <c r="BN28" s="130"/>
      <c r="BO28" s="130"/>
      <c r="BP28" s="130"/>
      <c r="BQ28" s="130"/>
      <c r="BT28" s="130"/>
      <c r="CD28" s="441"/>
      <c r="CE28" s="442"/>
      <c r="CF28" s="442"/>
      <c r="CG28" s="442"/>
      <c r="CH28" s="442"/>
      <c r="CI28" s="442"/>
      <c r="CJ28" s="442"/>
      <c r="CK28" s="442"/>
      <c r="CL28" s="442"/>
      <c r="CM28" s="442"/>
      <c r="CN28" s="130"/>
      <c r="CX28" s="130"/>
      <c r="DH28" s="130"/>
      <c r="DR28" s="130"/>
      <c r="EB28" s="130"/>
      <c r="EL28" s="130"/>
      <c r="EV28" s="130"/>
      <c r="FF28" s="130"/>
      <c r="FP28" s="130"/>
      <c r="FZ28" s="130"/>
      <c r="GJ28" s="130"/>
      <c r="GT28" s="130"/>
      <c r="HD28" s="130"/>
      <c r="HN28" s="130"/>
      <c r="HX28" s="130"/>
      <c r="IH28" s="130"/>
    </row>
    <row xmlns:x14ac="http://schemas.microsoft.com/office/spreadsheetml/2009/9/ac" r="29" s="3" customFormat="true" x14ac:dyDescent="0.25">
      <c r="A29" s="400" t="str">
        <f ca="true">IF(ISBLANK('Data Summary'!A31),"",'Data Summary'!A31)</f>
        <v/>
      </c>
      <c r="B29" s="130"/>
      <c r="L29" s="130"/>
      <c r="V29" s="130"/>
      <c r="AF29" s="130"/>
      <c r="AP29" s="130"/>
      <c r="AZ29" s="130"/>
      <c r="BA29" s="130"/>
      <c r="BB29" s="130"/>
      <c r="BC29" s="130"/>
      <c r="BD29" s="130"/>
      <c r="BE29" s="130"/>
      <c r="BF29" s="130"/>
      <c r="BG29" s="130"/>
      <c r="BJ29" s="130"/>
      <c r="BK29" s="130"/>
      <c r="BL29" s="130"/>
      <c r="BM29" s="130"/>
      <c r="BN29" s="130"/>
      <c r="BO29" s="130"/>
      <c r="BP29" s="130"/>
      <c r="BQ29" s="130"/>
      <c r="BT29" s="130"/>
      <c r="CD29" s="441"/>
      <c r="CE29" s="442"/>
      <c r="CF29" s="442"/>
      <c r="CG29" s="442"/>
      <c r="CH29" s="442"/>
      <c r="CI29" s="442"/>
      <c r="CJ29" s="442"/>
      <c r="CK29" s="442"/>
      <c r="CL29" s="442"/>
      <c r="CM29" s="442"/>
      <c r="CN29" s="130"/>
      <c r="CX29" s="130"/>
      <c r="DH29" s="130"/>
      <c r="DR29" s="130"/>
      <c r="EB29" s="130"/>
      <c r="EL29" s="130"/>
      <c r="EV29" s="130"/>
      <c r="FF29" s="130"/>
      <c r="FP29" s="130"/>
      <c r="FZ29" s="130"/>
      <c r="GJ29" s="130"/>
      <c r="GT29" s="130"/>
      <c r="HD29" s="130"/>
      <c r="HN29" s="130"/>
      <c r="HX29" s="130"/>
      <c r="IH29" s="130"/>
    </row>
    <row xmlns:x14ac="http://schemas.microsoft.com/office/spreadsheetml/2009/9/ac" r="30" s="3" customFormat="true" x14ac:dyDescent="0.25">
      <c r="A30" s="400" t="str">
        <f ca="true">IF(ISBLANK('Data Summary'!A32),"",'Data Summary'!A32)</f>
        <v/>
      </c>
      <c r="B30" s="130"/>
      <c r="L30" s="130"/>
      <c r="V30" s="130"/>
      <c r="AF30" s="130"/>
      <c r="AP30" s="130"/>
      <c r="AZ30" s="130"/>
      <c r="BA30" s="130"/>
      <c r="BB30" s="130"/>
      <c r="BC30" s="130"/>
      <c r="BD30" s="130"/>
      <c r="BE30" s="130"/>
      <c r="BF30" s="130"/>
      <c r="BG30" s="130"/>
      <c r="BJ30" s="130"/>
      <c r="BK30" s="130"/>
      <c r="BL30" s="130"/>
      <c r="BM30" s="130"/>
      <c r="BN30" s="130"/>
      <c r="BO30" s="130"/>
      <c r="BP30" s="130"/>
      <c r="BQ30" s="130"/>
      <c r="BT30" s="130"/>
      <c r="CD30" s="441"/>
      <c r="CE30" s="442"/>
      <c r="CF30" s="442"/>
      <c r="CG30" s="442"/>
      <c r="CH30" s="442"/>
      <c r="CI30" s="442"/>
      <c r="CJ30" s="442"/>
      <c r="CK30" s="442"/>
      <c r="CL30" s="442"/>
      <c r="CM30" s="442"/>
      <c r="CN30" s="130"/>
      <c r="CX30" s="130"/>
      <c r="DH30" s="130"/>
      <c r="DR30" s="130"/>
      <c r="EB30" s="130"/>
      <c r="EL30" s="130"/>
      <c r="EV30" s="130"/>
      <c r="FF30" s="130"/>
      <c r="FP30" s="130"/>
      <c r="FZ30" s="130"/>
      <c r="GJ30" s="130"/>
      <c r="GT30" s="130"/>
      <c r="HD30" s="130"/>
      <c r="HN30" s="130"/>
      <c r="HX30" s="130"/>
      <c r="IH30" s="130"/>
    </row>
    <row xmlns:x14ac="http://schemas.microsoft.com/office/spreadsheetml/2009/9/ac" r="31" s="3" customFormat="true" x14ac:dyDescent="0.25">
      <c r="A31" s="400" t="str">
        <f ca="true">IF(ISBLANK('Data Summary'!A33),"",'Data Summary'!A33)</f>
        <v/>
      </c>
      <c r="B31" s="130"/>
      <c r="L31" s="130"/>
      <c r="V31" s="130"/>
      <c r="AF31" s="130"/>
      <c r="AP31" s="130"/>
      <c r="AZ31" s="130"/>
      <c r="BA31" s="130"/>
      <c r="BB31" s="130"/>
      <c r="BC31" s="130"/>
      <c r="BD31" s="130"/>
      <c r="BE31" s="130"/>
      <c r="BF31" s="130"/>
      <c r="BG31" s="130"/>
      <c r="BJ31" s="130"/>
      <c r="BK31" s="130"/>
      <c r="BL31" s="130"/>
      <c r="BM31" s="130"/>
      <c r="BN31" s="130"/>
      <c r="BO31" s="130"/>
      <c r="BP31" s="130"/>
      <c r="BQ31" s="130"/>
      <c r="BT31" s="130"/>
      <c r="CD31" s="441"/>
      <c r="CE31" s="442"/>
      <c r="CF31" s="442"/>
      <c r="CG31" s="442"/>
      <c r="CH31" s="442"/>
      <c r="CI31" s="442"/>
      <c r="CJ31" s="442"/>
      <c r="CK31" s="442"/>
      <c r="CL31" s="442"/>
      <c r="CM31" s="442"/>
      <c r="CN31" s="130"/>
      <c r="CX31" s="130"/>
      <c r="DH31" s="130"/>
      <c r="DR31" s="130"/>
      <c r="EB31" s="130"/>
      <c r="EL31" s="130"/>
      <c r="EV31" s="130"/>
      <c r="FF31" s="130"/>
      <c r="FP31" s="130"/>
      <c r="FZ31" s="130"/>
      <c r="GJ31" s="130"/>
      <c r="GT31" s="130"/>
      <c r="HD31" s="130"/>
      <c r="HN31" s="130"/>
      <c r="HX31" s="130"/>
      <c r="IH31" s="130"/>
    </row>
    <row xmlns:x14ac="http://schemas.microsoft.com/office/spreadsheetml/2009/9/ac" r="32" s="3" customFormat="true" x14ac:dyDescent="0.25">
      <c r="A32" s="400" t="str">
        <f ca="true">IF(ISBLANK('Data Summary'!A34),"",'Data Summary'!A34)</f>
        <v/>
      </c>
      <c r="B32" s="130"/>
      <c r="L32" s="130"/>
      <c r="V32" s="130"/>
      <c r="AF32" s="130"/>
      <c r="AP32" s="130"/>
      <c r="AZ32" s="130"/>
      <c r="BA32" s="130"/>
      <c r="BB32" s="130"/>
      <c r="BC32" s="130"/>
      <c r="BD32" s="130"/>
      <c r="BE32" s="130"/>
      <c r="BF32" s="130"/>
      <c r="BG32" s="130"/>
      <c r="BJ32" s="130"/>
      <c r="BK32" s="130"/>
      <c r="BL32" s="130"/>
      <c r="BM32" s="130"/>
      <c r="BN32" s="130"/>
      <c r="BO32" s="130"/>
      <c r="BP32" s="130"/>
      <c r="BQ32" s="130"/>
      <c r="BT32" s="130"/>
      <c r="CD32" s="441"/>
      <c r="CE32" s="442"/>
      <c r="CF32" s="442"/>
      <c r="CG32" s="442"/>
      <c r="CH32" s="442"/>
      <c r="CI32" s="442"/>
      <c r="CJ32" s="442"/>
      <c r="CK32" s="442"/>
      <c r="CL32" s="442"/>
      <c r="CM32" s="442"/>
      <c r="CN32" s="130"/>
      <c r="CX32" s="130"/>
      <c r="DH32" s="130"/>
      <c r="DR32" s="130"/>
      <c r="EB32" s="130"/>
      <c r="EL32" s="130"/>
      <c r="EV32" s="130"/>
      <c r="FF32" s="130"/>
      <c r="FP32" s="130"/>
      <c r="FZ32" s="130"/>
      <c r="GJ32" s="130"/>
      <c r="GT32" s="130"/>
      <c r="HD32" s="130"/>
      <c r="HN32" s="130"/>
      <c r="HX32" s="130"/>
      <c r="IH32" s="130"/>
    </row>
    <row xmlns:x14ac="http://schemas.microsoft.com/office/spreadsheetml/2009/9/ac" r="33" s="3" customFormat="true" x14ac:dyDescent="0.25">
      <c r="A33" s="400" t="str">
        <f ca="true">IF(ISBLANK('Data Summary'!A35),"",'Data Summary'!A35)</f>
        <v/>
      </c>
      <c r="B33" s="130"/>
      <c r="L33" s="130"/>
      <c r="V33" s="130"/>
      <c r="AF33" s="130"/>
      <c r="AP33" s="130"/>
      <c r="AZ33" s="130"/>
      <c r="BA33" s="130"/>
      <c r="BB33" s="130"/>
      <c r="BC33" s="130"/>
      <c r="BD33" s="130"/>
      <c r="BE33" s="130"/>
      <c r="BF33" s="130"/>
      <c r="BG33" s="130"/>
      <c r="BJ33" s="130"/>
      <c r="BK33" s="130"/>
      <c r="BL33" s="130"/>
      <c r="BM33" s="130"/>
      <c r="BN33" s="130"/>
      <c r="BO33" s="130"/>
      <c r="BP33" s="130"/>
      <c r="BQ33" s="130"/>
      <c r="BT33" s="130"/>
      <c r="CD33" s="441"/>
      <c r="CE33" s="442"/>
      <c r="CF33" s="442"/>
      <c r="CG33" s="442"/>
      <c r="CH33" s="442"/>
      <c r="CI33" s="442"/>
      <c r="CJ33" s="442"/>
      <c r="CK33" s="442"/>
      <c r="CL33" s="442"/>
      <c r="CM33" s="442"/>
      <c r="CN33" s="130"/>
      <c r="CX33" s="130"/>
      <c r="DH33" s="130"/>
      <c r="DR33" s="130"/>
      <c r="EB33" s="130"/>
      <c r="EL33" s="130"/>
      <c r="EV33" s="130"/>
      <c r="FF33" s="130"/>
      <c r="FP33" s="130"/>
      <c r="FZ33" s="130"/>
      <c r="GJ33" s="130"/>
      <c r="GT33" s="130"/>
      <c r="HD33" s="130"/>
      <c r="HN33" s="130"/>
      <c r="HX33" s="130"/>
      <c r="IH33" s="130"/>
    </row>
    <row xmlns:x14ac="http://schemas.microsoft.com/office/spreadsheetml/2009/9/ac" r="34" s="3" customFormat="true" x14ac:dyDescent="0.25">
      <c r="A34" s="400" t="str">
        <f ca="true">IF(ISBLANK('Data Summary'!A36),"",'Data Summary'!A36)</f>
        <v/>
      </c>
      <c r="B34" s="130"/>
      <c r="L34" s="130"/>
      <c r="V34" s="130"/>
      <c r="AF34" s="130"/>
      <c r="AP34" s="130"/>
      <c r="AZ34" s="130"/>
      <c r="BA34" s="130"/>
      <c r="BB34" s="130"/>
      <c r="BC34" s="130"/>
      <c r="BD34" s="130"/>
      <c r="BE34" s="130"/>
      <c r="BF34" s="130"/>
      <c r="BG34" s="130"/>
      <c r="BJ34" s="130"/>
      <c r="BK34" s="130"/>
      <c r="BL34" s="130"/>
      <c r="BM34" s="130"/>
      <c r="BN34" s="130"/>
      <c r="BO34" s="130"/>
      <c r="BP34" s="130"/>
      <c r="BQ34" s="130"/>
      <c r="BT34" s="130"/>
      <c r="CD34" s="441"/>
      <c r="CE34" s="442"/>
      <c r="CF34" s="442"/>
      <c r="CG34" s="442"/>
      <c r="CH34" s="442"/>
      <c r="CI34" s="442"/>
      <c r="CJ34" s="442"/>
      <c r="CK34" s="442"/>
      <c r="CL34" s="442"/>
      <c r="CM34" s="442"/>
      <c r="CN34" s="130"/>
      <c r="CX34" s="130"/>
      <c r="DH34" s="130"/>
      <c r="DR34" s="130"/>
      <c r="EB34" s="130"/>
      <c r="EL34" s="130"/>
      <c r="EV34" s="130"/>
      <c r="FF34" s="130"/>
      <c r="FP34" s="130"/>
      <c r="FZ34" s="130"/>
      <c r="GJ34" s="130"/>
      <c r="GT34" s="130"/>
      <c r="HD34" s="130"/>
      <c r="HN34" s="130"/>
      <c r="HX34" s="130"/>
      <c r="IH34" s="130"/>
    </row>
    <row xmlns:x14ac="http://schemas.microsoft.com/office/spreadsheetml/2009/9/ac" r="35" s="3" customFormat="true" x14ac:dyDescent="0.25">
      <c r="A35" s="400" t="str">
        <f ca="true">IF(ISBLANK('Data Summary'!A37),"",'Data Summary'!A37)</f>
        <v/>
      </c>
      <c r="B35" s="130"/>
      <c r="L35" s="130"/>
      <c r="V35" s="130"/>
      <c r="AF35" s="130"/>
      <c r="AP35" s="130"/>
      <c r="AZ35" s="130"/>
      <c r="BA35" s="130"/>
      <c r="BB35" s="130"/>
      <c r="BC35" s="130"/>
      <c r="BD35" s="130"/>
      <c r="BE35" s="130"/>
      <c r="BF35" s="130"/>
      <c r="BG35" s="130"/>
      <c r="BJ35" s="130"/>
      <c r="BK35" s="130"/>
      <c r="BL35" s="130"/>
      <c r="BM35" s="130"/>
      <c r="BN35" s="130"/>
      <c r="BO35" s="130"/>
      <c r="BP35" s="130"/>
      <c r="BQ35" s="130"/>
      <c r="BT35" s="130"/>
      <c r="CD35" s="441"/>
      <c r="CE35" s="442"/>
      <c r="CF35" s="442"/>
      <c r="CG35" s="442"/>
      <c r="CH35" s="442"/>
      <c r="CI35" s="442"/>
      <c r="CJ35" s="442"/>
      <c r="CK35" s="442"/>
      <c r="CL35" s="442"/>
      <c r="CM35" s="442"/>
      <c r="CN35" s="130"/>
      <c r="CX35" s="130"/>
      <c r="DH35" s="130"/>
      <c r="DR35" s="130"/>
      <c r="EB35" s="130"/>
      <c r="EL35" s="130"/>
      <c r="EV35" s="130"/>
      <c r="FF35" s="130"/>
      <c r="FP35" s="130"/>
      <c r="FZ35" s="130"/>
      <c r="GJ35" s="130"/>
      <c r="GT35" s="130"/>
      <c r="HD35" s="130"/>
      <c r="HN35" s="130"/>
      <c r="HX35" s="130"/>
      <c r="IH35" s="130"/>
    </row>
    <row xmlns:x14ac="http://schemas.microsoft.com/office/spreadsheetml/2009/9/ac" r="36" s="3" customFormat="true" x14ac:dyDescent="0.25">
      <c r="A36" s="400" t="str">
        <f ca="true">IF(ISBLANK('Data Summary'!A38),"",'Data Summary'!A38)</f>
        <v/>
      </c>
      <c r="B36" s="130"/>
      <c r="L36" s="130"/>
      <c r="V36" s="130"/>
      <c r="AF36" s="130"/>
      <c r="AP36" s="130"/>
      <c r="AZ36" s="130"/>
      <c r="BA36" s="130"/>
      <c r="BB36" s="130"/>
      <c r="BC36" s="130"/>
      <c r="BD36" s="130"/>
      <c r="BE36" s="130"/>
      <c r="BF36" s="130"/>
      <c r="BG36" s="130"/>
      <c r="BJ36" s="130"/>
      <c r="BK36" s="130"/>
      <c r="BL36" s="130"/>
      <c r="BM36" s="130"/>
      <c r="BN36" s="130"/>
      <c r="BO36" s="130"/>
      <c r="BP36" s="130"/>
      <c r="BQ36" s="130"/>
      <c r="BT36" s="130"/>
      <c r="CD36" s="441"/>
      <c r="CE36" s="442"/>
      <c r="CF36" s="442"/>
      <c r="CG36" s="442"/>
      <c r="CH36" s="442"/>
      <c r="CI36" s="442"/>
      <c r="CJ36" s="442"/>
      <c r="CK36" s="442"/>
      <c r="CL36" s="442"/>
      <c r="CM36" s="442"/>
      <c r="CN36" s="130"/>
      <c r="CX36" s="130"/>
      <c r="DH36" s="130"/>
      <c r="DR36" s="130"/>
      <c r="EB36" s="130"/>
      <c r="EL36" s="130"/>
      <c r="EV36" s="130"/>
      <c r="FF36" s="130"/>
      <c r="FP36" s="130"/>
      <c r="FZ36" s="130"/>
      <c r="GJ36" s="130"/>
      <c r="GT36" s="130"/>
      <c r="HD36" s="130"/>
      <c r="HN36" s="130"/>
      <c r="HX36" s="130"/>
      <c r="IH36" s="130"/>
    </row>
    <row xmlns:x14ac="http://schemas.microsoft.com/office/spreadsheetml/2009/9/ac" r="37" s="3" customFormat="true" x14ac:dyDescent="0.25">
      <c r="A37" s="400" t="str">
        <f ca="true">IF(ISBLANK('Data Summary'!A39),"",'Data Summary'!A39)</f>
        <v/>
      </c>
      <c r="B37" s="130"/>
      <c r="L37" s="130"/>
      <c r="V37" s="130"/>
      <c r="AF37" s="130"/>
      <c r="AP37" s="130"/>
      <c r="AZ37" s="130"/>
      <c r="BA37" s="130"/>
      <c r="BB37" s="130"/>
      <c r="BC37" s="130"/>
      <c r="BD37" s="130"/>
      <c r="BE37" s="130"/>
      <c r="BF37" s="130"/>
      <c r="BG37" s="130"/>
      <c r="BJ37" s="130"/>
      <c r="BK37" s="130"/>
      <c r="BL37" s="130"/>
      <c r="BM37" s="130"/>
      <c r="BN37" s="130"/>
      <c r="BO37" s="130"/>
      <c r="BP37" s="130"/>
      <c r="BQ37" s="130"/>
      <c r="BT37" s="130"/>
      <c r="CD37" s="441"/>
      <c r="CE37" s="442"/>
      <c r="CF37" s="442"/>
      <c r="CG37" s="442"/>
      <c r="CH37" s="442"/>
      <c r="CI37" s="442"/>
      <c r="CJ37" s="442"/>
      <c r="CK37" s="442"/>
      <c r="CL37" s="442"/>
      <c r="CM37" s="442"/>
      <c r="CN37" s="130"/>
      <c r="CX37" s="130"/>
      <c r="DH37" s="130"/>
      <c r="DR37" s="130"/>
      <c r="EB37" s="130"/>
      <c r="EL37" s="130"/>
      <c r="EV37" s="130"/>
      <c r="FF37" s="130"/>
      <c r="FP37" s="130"/>
      <c r="FZ37" s="130"/>
      <c r="GJ37" s="130"/>
      <c r="GT37" s="130"/>
      <c r="HD37" s="130"/>
      <c r="HN37" s="130"/>
      <c r="HX37" s="130"/>
      <c r="IH37" s="130"/>
    </row>
    <row xmlns:x14ac="http://schemas.microsoft.com/office/spreadsheetml/2009/9/ac" r="38" s="3" customFormat="true" x14ac:dyDescent="0.25">
      <c r="A38" s="400" t="str">
        <f ca="true">IF(ISBLANK('Data Summary'!A40),"",'Data Summary'!A40)</f>
        <v/>
      </c>
      <c r="B38" s="130"/>
      <c r="L38" s="130"/>
      <c r="V38" s="130"/>
      <c r="AF38" s="130"/>
      <c r="AP38" s="130"/>
      <c r="AZ38" s="130"/>
      <c r="BA38" s="130"/>
      <c r="BB38" s="130"/>
      <c r="BC38" s="130"/>
      <c r="BD38" s="130"/>
      <c r="BE38" s="130"/>
      <c r="BF38" s="130"/>
      <c r="BG38" s="130"/>
      <c r="BJ38" s="130"/>
      <c r="BK38" s="130"/>
      <c r="BL38" s="130"/>
      <c r="BM38" s="130"/>
      <c r="BN38" s="130"/>
      <c r="BO38" s="130"/>
      <c r="BP38" s="130"/>
      <c r="BQ38" s="130"/>
      <c r="BT38" s="130"/>
      <c r="CD38" s="441"/>
      <c r="CE38" s="442"/>
      <c r="CF38" s="442"/>
      <c r="CG38" s="442"/>
      <c r="CH38" s="442"/>
      <c r="CI38" s="442"/>
      <c r="CJ38" s="442"/>
      <c r="CK38" s="442"/>
      <c r="CL38" s="442"/>
      <c r="CM38" s="442"/>
      <c r="CN38" s="130"/>
      <c r="CX38" s="130"/>
      <c r="DH38" s="130"/>
      <c r="DR38" s="130"/>
      <c r="EB38" s="130"/>
      <c r="EL38" s="130"/>
      <c r="EV38" s="130"/>
      <c r="FF38" s="130"/>
      <c r="FP38" s="130"/>
      <c r="FZ38" s="130"/>
      <c r="GJ38" s="130"/>
      <c r="GT38" s="130"/>
      <c r="HD38" s="130"/>
      <c r="HN38" s="130"/>
      <c r="HX38" s="130"/>
      <c r="IH38" s="130"/>
    </row>
    <row xmlns:x14ac="http://schemas.microsoft.com/office/spreadsheetml/2009/9/ac" r="39" s="3" customFormat="true" x14ac:dyDescent="0.25">
      <c r="A39" s="400" t="str">
        <f ca="true">IF(ISBLANK('Data Summary'!A41),"",'Data Summary'!A41)</f>
        <v/>
      </c>
      <c r="B39" s="130"/>
      <c r="L39" s="130"/>
      <c r="V39" s="130"/>
      <c r="AF39" s="130"/>
      <c r="AP39" s="130"/>
      <c r="AZ39" s="130"/>
      <c r="BA39" s="130"/>
      <c r="BB39" s="130"/>
      <c r="BC39" s="130"/>
      <c r="BD39" s="130"/>
      <c r="BE39" s="130"/>
      <c r="BF39" s="130"/>
      <c r="BG39" s="130"/>
      <c r="BJ39" s="130"/>
      <c r="BK39" s="130"/>
      <c r="BL39" s="130"/>
      <c r="BM39" s="130"/>
      <c r="BN39" s="130"/>
      <c r="BO39" s="130"/>
      <c r="BP39" s="130"/>
      <c r="BQ39" s="130"/>
      <c r="BT39" s="130"/>
      <c r="CD39" s="441"/>
      <c r="CE39" s="442"/>
      <c r="CF39" s="442"/>
      <c r="CG39" s="442"/>
      <c r="CH39" s="442"/>
      <c r="CI39" s="442"/>
      <c r="CJ39" s="442"/>
      <c r="CK39" s="442"/>
      <c r="CL39" s="442"/>
      <c r="CM39" s="442"/>
      <c r="CN39" s="130"/>
      <c r="CX39" s="130"/>
      <c r="DH39" s="130"/>
      <c r="DR39" s="130"/>
      <c r="EB39" s="130"/>
      <c r="EL39" s="130"/>
      <c r="EV39" s="130"/>
      <c r="FF39" s="130"/>
      <c r="FP39" s="130"/>
      <c r="FZ39" s="130"/>
      <c r="GJ39" s="130"/>
      <c r="GT39" s="130"/>
      <c r="HD39" s="130"/>
      <c r="HN39" s="130"/>
      <c r="HX39" s="130"/>
      <c r="IH39" s="130"/>
    </row>
    <row xmlns:x14ac="http://schemas.microsoft.com/office/spreadsheetml/2009/9/ac" r="40" s="3" customFormat="true" x14ac:dyDescent="0.25">
      <c r="A40" s="400" t="str">
        <f ca="true">IF(ISBLANK('Data Summary'!A42),"",'Data Summary'!A42)</f>
        <v/>
      </c>
      <c r="B40" s="130"/>
      <c r="L40" s="130"/>
      <c r="V40" s="130"/>
      <c r="AF40" s="130"/>
      <c r="AP40" s="130"/>
      <c r="AZ40" s="130"/>
      <c r="BA40" s="130"/>
      <c r="BB40" s="130"/>
      <c r="BC40" s="130"/>
      <c r="BD40" s="130"/>
      <c r="BE40" s="130"/>
      <c r="BF40" s="130"/>
      <c r="BG40" s="130"/>
      <c r="BJ40" s="130"/>
      <c r="BK40" s="130"/>
      <c r="BL40" s="130"/>
      <c r="BM40" s="130"/>
      <c r="BN40" s="130"/>
      <c r="BO40" s="130"/>
      <c r="BP40" s="130"/>
      <c r="BQ40" s="130"/>
      <c r="BT40" s="130"/>
      <c r="CD40" s="441"/>
      <c r="CE40" s="442"/>
      <c r="CF40" s="442"/>
      <c r="CG40" s="442"/>
      <c r="CH40" s="442"/>
      <c r="CI40" s="442"/>
      <c r="CJ40" s="442"/>
      <c r="CK40" s="442"/>
      <c r="CL40" s="442"/>
      <c r="CM40" s="442"/>
      <c r="CN40" s="130"/>
      <c r="CX40" s="130"/>
      <c r="DH40" s="130"/>
      <c r="DR40" s="130"/>
      <c r="EB40" s="130"/>
      <c r="EL40" s="130"/>
      <c r="EV40" s="130"/>
      <c r="FF40" s="130"/>
      <c r="FP40" s="130"/>
      <c r="FZ40" s="130"/>
      <c r="GJ40" s="130"/>
      <c r="GT40" s="130"/>
      <c r="HD40" s="130"/>
      <c r="HN40" s="130"/>
      <c r="HX40" s="130"/>
      <c r="IH40" s="130"/>
    </row>
    <row xmlns:x14ac="http://schemas.microsoft.com/office/spreadsheetml/2009/9/ac" r="41" s="3" customFormat="true" x14ac:dyDescent="0.25">
      <c r="A41" s="400" t="str">
        <f ca="true">IF(ISBLANK('Data Summary'!A43),"",'Data Summary'!A43)</f>
        <v/>
      </c>
      <c r="B41" s="130"/>
      <c r="L41" s="130"/>
      <c r="V41" s="130"/>
      <c r="AF41" s="130"/>
      <c r="AP41" s="130"/>
      <c r="AZ41" s="130"/>
      <c r="BA41" s="130"/>
      <c r="BB41" s="130"/>
      <c r="BC41" s="130"/>
      <c r="BD41" s="130"/>
      <c r="BE41" s="130"/>
      <c r="BF41" s="130"/>
      <c r="BG41" s="130"/>
      <c r="BJ41" s="130"/>
      <c r="BK41" s="130"/>
      <c r="BL41" s="130"/>
      <c r="BM41" s="130"/>
      <c r="BN41" s="130"/>
      <c r="BO41" s="130"/>
      <c r="BP41" s="130"/>
      <c r="BQ41" s="130"/>
      <c r="BT41" s="130"/>
      <c r="CD41" s="441"/>
      <c r="CE41" s="442"/>
      <c r="CF41" s="442"/>
      <c r="CG41" s="442"/>
      <c r="CH41" s="442"/>
      <c r="CI41" s="442"/>
      <c r="CJ41" s="442"/>
      <c r="CK41" s="442"/>
      <c r="CL41" s="442"/>
      <c r="CM41" s="442"/>
      <c r="CN41" s="130"/>
      <c r="CX41" s="130"/>
      <c r="DH41" s="130"/>
      <c r="DR41" s="130"/>
      <c r="EB41" s="130"/>
      <c r="EL41" s="130"/>
      <c r="EV41" s="130"/>
      <c r="FF41" s="130"/>
      <c r="FP41" s="130"/>
      <c r="FZ41" s="130"/>
      <c r="GJ41" s="130"/>
      <c r="GT41" s="130"/>
      <c r="HD41" s="130"/>
      <c r="HN41" s="130"/>
      <c r="HX41" s="130"/>
      <c r="IH41" s="130"/>
    </row>
    <row xmlns:x14ac="http://schemas.microsoft.com/office/spreadsheetml/2009/9/ac" r="42" s="3" customFormat="true" x14ac:dyDescent="0.25">
      <c r="A42" s="400" t="str">
        <f ca="true">IF(ISBLANK('Data Summary'!A44),"",'Data Summary'!A44)</f>
        <v/>
      </c>
      <c r="B42" s="130"/>
      <c r="L42" s="130"/>
      <c r="V42" s="130"/>
      <c r="AF42" s="130"/>
      <c r="AP42" s="130"/>
      <c r="AZ42" s="130"/>
      <c r="BA42" s="130"/>
      <c r="BB42" s="130"/>
      <c r="BC42" s="130"/>
      <c r="BD42" s="130"/>
      <c r="BE42" s="130"/>
      <c r="BF42" s="130"/>
      <c r="BG42" s="130"/>
      <c r="BJ42" s="130"/>
      <c r="BK42" s="130"/>
      <c r="BL42" s="130"/>
      <c r="BM42" s="130"/>
      <c r="BN42" s="130"/>
      <c r="BO42" s="130"/>
      <c r="BP42" s="130"/>
      <c r="BQ42" s="130"/>
      <c r="BT42" s="130"/>
      <c r="CD42" s="441"/>
      <c r="CE42" s="442"/>
      <c r="CF42" s="442"/>
      <c r="CG42" s="442"/>
      <c r="CH42" s="442"/>
      <c r="CI42" s="442"/>
      <c r="CJ42" s="442"/>
      <c r="CK42" s="442"/>
      <c r="CL42" s="442"/>
      <c r="CM42" s="442"/>
      <c r="CN42" s="130"/>
      <c r="CX42" s="130"/>
      <c r="DH42" s="130"/>
      <c r="DR42" s="130"/>
      <c r="EB42" s="130"/>
      <c r="EL42" s="130"/>
      <c r="EV42" s="130"/>
      <c r="FF42" s="130"/>
      <c r="FP42" s="130"/>
      <c r="FZ42" s="130"/>
      <c r="GJ42" s="130"/>
      <c r="GT42" s="130"/>
      <c r="HD42" s="130"/>
      <c r="HN42" s="130"/>
      <c r="HX42" s="130"/>
      <c r="IH42" s="130"/>
    </row>
    <row xmlns:x14ac="http://schemas.microsoft.com/office/spreadsheetml/2009/9/ac" r="43" s="3" customFormat="true" x14ac:dyDescent="0.25">
      <c r="A43" s="400" t="str">
        <f ca="true">IF(ISBLANK('Data Summary'!A45),"",'Data Summary'!A45)</f>
        <v/>
      </c>
      <c r="B43" s="130"/>
      <c r="L43" s="130"/>
      <c r="V43" s="130"/>
      <c r="AF43" s="130"/>
      <c r="AP43" s="130"/>
      <c r="AZ43" s="130"/>
      <c r="BA43" s="130"/>
      <c r="BB43" s="130"/>
      <c r="BC43" s="130"/>
      <c r="BD43" s="130"/>
      <c r="BE43" s="130"/>
      <c r="BF43" s="130"/>
      <c r="BG43" s="130"/>
      <c r="BJ43" s="130"/>
      <c r="BK43" s="130"/>
      <c r="BL43" s="130"/>
      <c r="BM43" s="130"/>
      <c r="BN43" s="130"/>
      <c r="BO43" s="130"/>
      <c r="BP43" s="130"/>
      <c r="BQ43" s="130"/>
      <c r="BT43" s="130"/>
      <c r="CD43" s="441"/>
      <c r="CE43" s="442"/>
      <c r="CF43" s="442"/>
      <c r="CG43" s="442"/>
      <c r="CH43" s="442"/>
      <c r="CI43" s="442"/>
      <c r="CJ43" s="442"/>
      <c r="CK43" s="442"/>
      <c r="CL43" s="442"/>
      <c r="CM43" s="442"/>
      <c r="CN43" s="130"/>
      <c r="CX43" s="130"/>
      <c r="DH43" s="130"/>
      <c r="DR43" s="130"/>
      <c r="EB43" s="130"/>
      <c r="EL43" s="130"/>
      <c r="EV43" s="130"/>
      <c r="FF43" s="130"/>
      <c r="FP43" s="130"/>
      <c r="FZ43" s="130"/>
      <c r="GJ43" s="130"/>
      <c r="GT43" s="130"/>
      <c r="HD43" s="130"/>
      <c r="HN43" s="130"/>
      <c r="HX43" s="130"/>
      <c r="IH43" s="130"/>
    </row>
    <row xmlns:x14ac="http://schemas.microsoft.com/office/spreadsheetml/2009/9/ac" r="44" s="3" customFormat="true" x14ac:dyDescent="0.25">
      <c r="A44" s="400" t="str">
        <f ca="true">IF(ISBLANK('Data Summary'!A46),"",'Data Summary'!A46)</f>
        <v/>
      </c>
      <c r="B44" s="130"/>
      <c r="L44" s="130"/>
      <c r="V44" s="130"/>
      <c r="AF44" s="130"/>
      <c r="AP44" s="130"/>
      <c r="AZ44" s="130"/>
      <c r="BA44" s="130"/>
      <c r="BB44" s="130"/>
      <c r="BC44" s="130"/>
      <c r="BD44" s="130"/>
      <c r="BE44" s="130"/>
      <c r="BF44" s="130"/>
      <c r="BG44" s="130"/>
      <c r="BJ44" s="130"/>
      <c r="BK44" s="130"/>
      <c r="BL44" s="130"/>
      <c r="BM44" s="130"/>
      <c r="BN44" s="130"/>
      <c r="BO44" s="130"/>
      <c r="BP44" s="130"/>
      <c r="BQ44" s="130"/>
      <c r="BT44" s="130"/>
      <c r="CD44" s="441"/>
      <c r="CE44" s="442"/>
      <c r="CF44" s="442"/>
      <c r="CG44" s="442"/>
      <c r="CH44" s="442"/>
      <c r="CI44" s="442"/>
      <c r="CJ44" s="442"/>
      <c r="CK44" s="442"/>
      <c r="CL44" s="442"/>
      <c r="CM44" s="442"/>
      <c r="CN44" s="130"/>
      <c r="CX44" s="130"/>
      <c r="DH44" s="130"/>
      <c r="DR44" s="130"/>
      <c r="EB44" s="130"/>
      <c r="EL44" s="130"/>
      <c r="EV44" s="130"/>
      <c r="FF44" s="130"/>
      <c r="FP44" s="130"/>
      <c r="FZ44" s="130"/>
      <c r="GJ44" s="130"/>
      <c r="GT44" s="130"/>
      <c r="HD44" s="130"/>
      <c r="HN44" s="130"/>
      <c r="HX44" s="130"/>
      <c r="IH44" s="130"/>
    </row>
    <row xmlns:x14ac="http://schemas.microsoft.com/office/spreadsheetml/2009/9/ac" r="45" s="3" customFormat="true" x14ac:dyDescent="0.25">
      <c r="A45" s="400" t="str">
        <f ca="true">IF(ISBLANK('Data Summary'!A47),"",'Data Summary'!A47)</f>
        <v/>
      </c>
      <c r="B45" s="130"/>
      <c r="L45" s="130"/>
      <c r="V45" s="130"/>
      <c r="AF45" s="130"/>
      <c r="AP45" s="130"/>
      <c r="AZ45" s="130"/>
      <c r="BA45" s="130"/>
      <c r="BB45" s="130"/>
      <c r="BC45" s="130"/>
      <c r="BD45" s="130"/>
      <c r="BE45" s="130"/>
      <c r="BF45" s="130"/>
      <c r="BG45" s="130"/>
      <c r="BJ45" s="130"/>
      <c r="BK45" s="130"/>
      <c r="BL45" s="130"/>
      <c r="BM45" s="130"/>
      <c r="BN45" s="130"/>
      <c r="BO45" s="130"/>
      <c r="BP45" s="130"/>
      <c r="BQ45" s="130"/>
      <c r="BT45" s="130"/>
      <c r="CD45" s="441"/>
      <c r="CE45" s="442"/>
      <c r="CF45" s="442"/>
      <c r="CG45" s="442"/>
      <c r="CH45" s="442"/>
      <c r="CI45" s="442"/>
      <c r="CJ45" s="442"/>
      <c r="CK45" s="442"/>
      <c r="CL45" s="442"/>
      <c r="CM45" s="442"/>
      <c r="CN45" s="130"/>
      <c r="CX45" s="130"/>
      <c r="DH45" s="130"/>
      <c r="DR45" s="130"/>
      <c r="EB45" s="130"/>
      <c r="EL45" s="130"/>
      <c r="EV45" s="130"/>
      <c r="FF45" s="130"/>
      <c r="FP45" s="130"/>
      <c r="FZ45" s="130"/>
      <c r="GJ45" s="130"/>
      <c r="GT45" s="130"/>
      <c r="HD45" s="130"/>
      <c r="HN45" s="130"/>
      <c r="HX45" s="130"/>
      <c r="IH45" s="130"/>
    </row>
    <row xmlns:x14ac="http://schemas.microsoft.com/office/spreadsheetml/2009/9/ac" r="46" s="3" customFormat="true" x14ac:dyDescent="0.25">
      <c r="A46" s="400" t="str">
        <f ca="true">IF(ISBLANK('Data Summary'!A48),"",'Data Summary'!A48)</f>
        <v/>
      </c>
      <c r="B46" s="130"/>
      <c r="L46" s="130"/>
      <c r="V46" s="130"/>
      <c r="AF46" s="130"/>
      <c r="AP46" s="130"/>
      <c r="AZ46" s="130"/>
      <c r="BA46" s="130"/>
      <c r="BB46" s="130"/>
      <c r="BC46" s="130"/>
      <c r="BD46" s="130"/>
      <c r="BE46" s="130"/>
      <c r="BF46" s="130"/>
      <c r="BG46" s="130"/>
      <c r="BJ46" s="130"/>
      <c r="BK46" s="130"/>
      <c r="BL46" s="130"/>
      <c r="BM46" s="130"/>
      <c r="BN46" s="130"/>
      <c r="BO46" s="130"/>
      <c r="BP46" s="130"/>
      <c r="BQ46" s="130"/>
      <c r="BT46" s="130"/>
      <c r="CD46" s="441"/>
      <c r="CE46" s="442"/>
      <c r="CF46" s="442"/>
      <c r="CG46" s="442"/>
      <c r="CH46" s="442"/>
      <c r="CI46" s="442"/>
      <c r="CJ46" s="442"/>
      <c r="CK46" s="442"/>
      <c r="CL46" s="442"/>
      <c r="CM46" s="442"/>
      <c r="CN46" s="130"/>
      <c r="CX46" s="130"/>
      <c r="DH46" s="130"/>
      <c r="DR46" s="130"/>
      <c r="EB46" s="130"/>
      <c r="EL46" s="130"/>
      <c r="EV46" s="130"/>
      <c r="FF46" s="130"/>
      <c r="FP46" s="130"/>
      <c r="FZ46" s="130"/>
      <c r="GJ46" s="130"/>
      <c r="GT46" s="130"/>
      <c r="HD46" s="130"/>
      <c r="HN46" s="130"/>
      <c r="HX46" s="130"/>
      <c r="IH46" s="130"/>
    </row>
    <row xmlns:x14ac="http://schemas.microsoft.com/office/spreadsheetml/2009/9/ac" r="47" s="3" customFormat="true" x14ac:dyDescent="0.25">
      <c r="A47" s="400" t="str">
        <f ca="true">IF(ISBLANK('Data Summary'!A49),"",'Data Summary'!A49)</f>
        <v/>
      </c>
      <c r="B47" s="130"/>
      <c r="L47" s="130"/>
      <c r="V47" s="130"/>
      <c r="AF47" s="130"/>
      <c r="AP47" s="130"/>
      <c r="AZ47" s="130"/>
      <c r="BA47" s="130"/>
      <c r="BB47" s="130"/>
      <c r="BC47" s="130"/>
      <c r="BD47" s="130"/>
      <c r="BE47" s="130"/>
      <c r="BF47" s="130"/>
      <c r="BG47" s="130"/>
      <c r="BJ47" s="130"/>
      <c r="BK47" s="130"/>
      <c r="BL47" s="130"/>
      <c r="BM47" s="130"/>
      <c r="BN47" s="130"/>
      <c r="BO47" s="130"/>
      <c r="BP47" s="130"/>
      <c r="BQ47" s="130"/>
      <c r="BT47" s="130"/>
      <c r="CD47" s="441"/>
      <c r="CE47" s="442"/>
      <c r="CF47" s="442"/>
      <c r="CG47" s="442"/>
      <c r="CH47" s="442"/>
      <c r="CI47" s="442"/>
      <c r="CJ47" s="442"/>
      <c r="CK47" s="442"/>
      <c r="CL47" s="442"/>
      <c r="CM47" s="442"/>
      <c r="CN47" s="130"/>
      <c r="CX47" s="130"/>
      <c r="DH47" s="130"/>
      <c r="DR47" s="130"/>
      <c r="EB47" s="130"/>
      <c r="EL47" s="130"/>
      <c r="EV47" s="130"/>
      <c r="FF47" s="130"/>
      <c r="FP47" s="130"/>
      <c r="FZ47" s="130"/>
      <c r="GJ47" s="130"/>
      <c r="GT47" s="130"/>
      <c r="HD47" s="130"/>
      <c r="HN47" s="130"/>
      <c r="HX47" s="130"/>
      <c r="IH47" s="130"/>
    </row>
    <row xmlns:x14ac="http://schemas.microsoft.com/office/spreadsheetml/2009/9/ac" r="48" s="3" customFormat="true" x14ac:dyDescent="0.25">
      <c r="A48" s="400" t="str">
        <f ca="true">IF(ISBLANK('Data Summary'!A50),"",'Data Summary'!A50)</f>
        <v/>
      </c>
      <c r="B48" s="130"/>
      <c r="L48" s="130"/>
      <c r="V48" s="130"/>
      <c r="AF48" s="130"/>
      <c r="AP48" s="130"/>
      <c r="AZ48" s="130"/>
      <c r="BA48" s="130"/>
      <c r="BB48" s="130"/>
      <c r="BC48" s="130"/>
      <c r="BD48" s="130"/>
      <c r="BE48" s="130"/>
      <c r="BF48" s="130"/>
      <c r="BG48" s="130"/>
      <c r="BJ48" s="130"/>
      <c r="BK48" s="130"/>
      <c r="BL48" s="130"/>
      <c r="BM48" s="130"/>
      <c r="BN48" s="130"/>
      <c r="BO48" s="130"/>
      <c r="BP48" s="130"/>
      <c r="BQ48" s="130"/>
      <c r="BT48" s="130"/>
      <c r="CD48" s="441"/>
      <c r="CE48" s="442"/>
      <c r="CF48" s="442"/>
      <c r="CG48" s="442"/>
      <c r="CH48" s="442"/>
      <c r="CI48" s="442"/>
      <c r="CJ48" s="442"/>
      <c r="CK48" s="442"/>
      <c r="CL48" s="442"/>
      <c r="CM48" s="442"/>
      <c r="CN48" s="130"/>
      <c r="CX48" s="130"/>
      <c r="DH48" s="130"/>
      <c r="DR48" s="130"/>
      <c r="EB48" s="130"/>
      <c r="EL48" s="130"/>
      <c r="EV48" s="130"/>
      <c r="FF48" s="130"/>
      <c r="FP48" s="130"/>
      <c r="FZ48" s="130"/>
      <c r="GJ48" s="130"/>
      <c r="GT48" s="130"/>
      <c r="HD48" s="130"/>
      <c r="HN48" s="130"/>
      <c r="HX48" s="130"/>
      <c r="IH48" s="130"/>
    </row>
    <row xmlns:x14ac="http://schemas.microsoft.com/office/spreadsheetml/2009/9/ac" r="49" s="3" customFormat="true" x14ac:dyDescent="0.25">
      <c r="A49" s="400" t="str">
        <f ca="true">IF(ISBLANK('Data Summary'!A51),"",'Data Summary'!A51)</f>
        <v/>
      </c>
      <c r="B49" s="130"/>
      <c r="L49" s="130"/>
      <c r="V49" s="130"/>
      <c r="AF49" s="130"/>
      <c r="AP49" s="130"/>
      <c r="AZ49" s="130"/>
      <c r="BA49" s="130"/>
      <c r="BB49" s="130"/>
      <c r="BC49" s="130"/>
      <c r="BD49" s="130"/>
      <c r="BE49" s="130"/>
      <c r="BF49" s="130"/>
      <c r="BG49" s="130"/>
      <c r="BJ49" s="130"/>
      <c r="BK49" s="130"/>
      <c r="BL49" s="130"/>
      <c r="BM49" s="130"/>
      <c r="BN49" s="130"/>
      <c r="BO49" s="130"/>
      <c r="BP49" s="130"/>
      <c r="BQ49" s="130"/>
      <c r="BT49" s="130"/>
      <c r="CD49" s="441"/>
      <c r="CE49" s="442"/>
      <c r="CF49" s="442"/>
      <c r="CG49" s="442"/>
      <c r="CH49" s="442"/>
      <c r="CI49" s="442"/>
      <c r="CJ49" s="442"/>
      <c r="CK49" s="442"/>
      <c r="CL49" s="442"/>
      <c r="CM49" s="442"/>
      <c r="CN49" s="130"/>
      <c r="CX49" s="130"/>
      <c r="DH49" s="130"/>
      <c r="DR49" s="130"/>
      <c r="EB49" s="130"/>
      <c r="EL49" s="130"/>
      <c r="EV49" s="130"/>
      <c r="FF49" s="130"/>
      <c r="FP49" s="130"/>
      <c r="FZ49" s="130"/>
      <c r="GJ49" s="130"/>
      <c r="GT49" s="130"/>
      <c r="HD49" s="130"/>
      <c r="HN49" s="130"/>
      <c r="HX49" s="130"/>
      <c r="IH49" s="130"/>
    </row>
    <row xmlns:x14ac="http://schemas.microsoft.com/office/spreadsheetml/2009/9/ac" r="50" s="3" customFormat="true" x14ac:dyDescent="0.25">
      <c r="A50" s="400" t="str">
        <f ca="true">IF(ISBLANK('Data Summary'!A52),"",'Data Summary'!A52)</f>
        <v/>
      </c>
      <c r="B50" s="130"/>
      <c r="L50" s="130"/>
      <c r="V50" s="130"/>
      <c r="AF50" s="130"/>
      <c r="AP50" s="130"/>
      <c r="AZ50" s="130"/>
      <c r="BA50" s="130"/>
      <c r="BB50" s="130"/>
      <c r="BC50" s="130"/>
      <c r="BD50" s="130"/>
      <c r="BE50" s="130"/>
      <c r="BF50" s="130"/>
      <c r="BG50" s="130"/>
      <c r="BJ50" s="130"/>
      <c r="BK50" s="130"/>
      <c r="BL50" s="130"/>
      <c r="BM50" s="130"/>
      <c r="BN50" s="130"/>
      <c r="BO50" s="130"/>
      <c r="BP50" s="130"/>
      <c r="BQ50" s="130"/>
      <c r="BT50" s="130"/>
      <c r="CD50" s="441"/>
      <c r="CE50" s="442"/>
      <c r="CF50" s="442"/>
      <c r="CG50" s="442"/>
      <c r="CH50" s="442"/>
      <c r="CI50" s="442"/>
      <c r="CJ50" s="442"/>
      <c r="CK50" s="442"/>
      <c r="CL50" s="442"/>
      <c r="CM50" s="442"/>
      <c r="CN50" s="130"/>
      <c r="CX50" s="130"/>
      <c r="DH50" s="130"/>
      <c r="DR50" s="130"/>
      <c r="EB50" s="130"/>
      <c r="EL50" s="130"/>
      <c r="EV50" s="130"/>
      <c r="FF50" s="130"/>
      <c r="FP50" s="130"/>
      <c r="FZ50" s="130"/>
      <c r="GJ50" s="130"/>
      <c r="GT50" s="130"/>
      <c r="HD50" s="130"/>
      <c r="HN50" s="130"/>
      <c r="HX50" s="130"/>
      <c r="IH50" s="130"/>
    </row>
    <row xmlns:x14ac="http://schemas.microsoft.com/office/spreadsheetml/2009/9/ac" r="51" s="3" customFormat="true" x14ac:dyDescent="0.25">
      <c r="A51" s="400" t="str">
        <f ca="true">IF(ISBLANK('Data Summary'!A53),"",'Data Summary'!A53)</f>
        <v/>
      </c>
      <c r="B51" s="130"/>
      <c r="L51" s="130"/>
      <c r="V51" s="130"/>
      <c r="AF51" s="130"/>
      <c r="AP51" s="130"/>
      <c r="AZ51" s="130"/>
      <c r="BA51" s="130"/>
      <c r="BB51" s="130"/>
      <c r="BC51" s="130"/>
      <c r="BD51" s="130"/>
      <c r="BE51" s="130"/>
      <c r="BF51" s="130"/>
      <c r="BG51" s="130"/>
      <c r="BJ51" s="130"/>
      <c r="BK51" s="130"/>
      <c r="BL51" s="130"/>
      <c r="BM51" s="130"/>
      <c r="BN51" s="130"/>
      <c r="BO51" s="130"/>
      <c r="BP51" s="130"/>
      <c r="BQ51" s="130"/>
      <c r="BT51" s="130"/>
      <c r="CD51" s="441"/>
      <c r="CE51" s="442"/>
      <c r="CF51" s="442"/>
      <c r="CG51" s="442"/>
      <c r="CH51" s="442"/>
      <c r="CI51" s="442"/>
      <c r="CJ51" s="442"/>
      <c r="CK51" s="442"/>
      <c r="CL51" s="442"/>
      <c r="CM51" s="442"/>
      <c r="CN51" s="130"/>
      <c r="CX51" s="130"/>
      <c r="DH51" s="130"/>
      <c r="DR51" s="130"/>
      <c r="EB51" s="130"/>
      <c r="EL51" s="130"/>
      <c r="EV51" s="130"/>
      <c r="FF51" s="130"/>
      <c r="FP51" s="130"/>
      <c r="FZ51" s="130"/>
      <c r="GJ51" s="130"/>
      <c r="GT51" s="130"/>
      <c r="HD51" s="130"/>
      <c r="HN51" s="130"/>
      <c r="HX51" s="130"/>
      <c r="IH51" s="130"/>
    </row>
    <row xmlns:x14ac="http://schemas.microsoft.com/office/spreadsheetml/2009/9/ac" r="52" s="3" customFormat="true" x14ac:dyDescent="0.25">
      <c r="A52" s="400" t="str">
        <f ca="true">IF(ISBLANK('Data Summary'!A54),"",'Data Summary'!A54)</f>
        <v/>
      </c>
      <c r="B52" s="130"/>
      <c r="L52" s="130"/>
      <c r="V52" s="130"/>
      <c r="AF52" s="130"/>
      <c r="AP52" s="130"/>
      <c r="AZ52" s="130"/>
      <c r="BA52" s="130"/>
      <c r="BB52" s="130"/>
      <c r="BC52" s="130"/>
      <c r="BD52" s="130"/>
      <c r="BE52" s="130"/>
      <c r="BF52" s="130"/>
      <c r="BG52" s="130"/>
      <c r="BJ52" s="130"/>
      <c r="BK52" s="130"/>
      <c r="BL52" s="130"/>
      <c r="BM52" s="130"/>
      <c r="BN52" s="130"/>
      <c r="BO52" s="130"/>
      <c r="BP52" s="130"/>
      <c r="BQ52" s="130"/>
      <c r="BT52" s="130"/>
      <c r="CD52" s="441"/>
      <c r="CE52" s="442"/>
      <c r="CF52" s="442"/>
      <c r="CG52" s="442"/>
      <c r="CH52" s="442"/>
      <c r="CI52" s="442"/>
      <c r="CJ52" s="442"/>
      <c r="CK52" s="442"/>
      <c r="CL52" s="442"/>
      <c r="CM52" s="442"/>
      <c r="CN52" s="130"/>
      <c r="CX52" s="130"/>
      <c r="DH52" s="130"/>
      <c r="DR52" s="130"/>
      <c r="EB52" s="130"/>
      <c r="EL52" s="130"/>
      <c r="EV52" s="130"/>
      <c r="FF52" s="130"/>
      <c r="FP52" s="130"/>
      <c r="FZ52" s="130"/>
      <c r="GJ52" s="130"/>
      <c r="GT52" s="130"/>
      <c r="HD52" s="130"/>
      <c r="HN52" s="130"/>
      <c r="HX52" s="130"/>
      <c r="IH52" s="130"/>
    </row>
    <row xmlns:x14ac="http://schemas.microsoft.com/office/spreadsheetml/2009/9/ac" r="53" s="3" customFormat="true" x14ac:dyDescent="0.25">
      <c r="A53" s="400" t="str">
        <f ca="true">IF(ISBLANK('Data Summary'!A55),"",'Data Summary'!A55)</f>
        <v/>
      </c>
      <c r="B53" s="130"/>
      <c r="L53" s="130"/>
      <c r="V53" s="130"/>
      <c r="AF53" s="130"/>
      <c r="AP53" s="130"/>
      <c r="AZ53" s="130"/>
      <c r="BA53" s="130"/>
      <c r="BB53" s="130"/>
      <c r="BC53" s="130"/>
      <c r="BD53" s="130"/>
      <c r="BE53" s="130"/>
      <c r="BF53" s="130"/>
      <c r="BG53" s="130"/>
      <c r="BJ53" s="130"/>
      <c r="BK53" s="130"/>
      <c r="BL53" s="130"/>
      <c r="BM53" s="130"/>
      <c r="BN53" s="130"/>
      <c r="BO53" s="130"/>
      <c r="BP53" s="130"/>
      <c r="BQ53" s="130"/>
      <c r="BT53" s="130"/>
      <c r="CD53" s="441"/>
      <c r="CE53" s="442"/>
      <c r="CF53" s="442"/>
      <c r="CG53" s="442"/>
      <c r="CH53" s="442"/>
      <c r="CI53" s="442"/>
      <c r="CJ53" s="442"/>
      <c r="CK53" s="442"/>
      <c r="CL53" s="442"/>
      <c r="CM53" s="442"/>
      <c r="CN53" s="130"/>
      <c r="CX53" s="130"/>
      <c r="DH53" s="130"/>
      <c r="DR53" s="130"/>
      <c r="EB53" s="130"/>
      <c r="EL53" s="130"/>
      <c r="EV53" s="130"/>
      <c r="FF53" s="130"/>
      <c r="FP53" s="130"/>
      <c r="FZ53" s="130"/>
      <c r="GJ53" s="130"/>
      <c r="GT53" s="130"/>
      <c r="HD53" s="130"/>
      <c r="HN53" s="130"/>
      <c r="HX53" s="130"/>
      <c r="IH53" s="130"/>
    </row>
    <row xmlns:x14ac="http://schemas.microsoft.com/office/spreadsheetml/2009/9/ac" r="54" s="3" customFormat="true" x14ac:dyDescent="0.25">
      <c r="A54" s="400" t="str">
        <f ca="true">IF(ISBLANK('Data Summary'!A56),"",'Data Summary'!A56)</f>
        <v/>
      </c>
      <c r="B54" s="130"/>
      <c r="L54" s="130"/>
      <c r="V54" s="130"/>
      <c r="AF54" s="130"/>
      <c r="AP54" s="130"/>
      <c r="AZ54" s="130"/>
      <c r="BA54" s="130"/>
      <c r="BB54" s="130"/>
      <c r="BC54" s="130"/>
      <c r="BD54" s="130"/>
      <c r="BE54" s="130"/>
      <c r="BF54" s="130"/>
      <c r="BG54" s="130"/>
      <c r="BJ54" s="130"/>
      <c r="BK54" s="130"/>
      <c r="BL54" s="130"/>
      <c r="BM54" s="130"/>
      <c r="BN54" s="130"/>
      <c r="BO54" s="130"/>
      <c r="BP54" s="130"/>
      <c r="BQ54" s="130"/>
      <c r="BT54" s="130"/>
      <c r="CD54" s="441"/>
      <c r="CE54" s="442"/>
      <c r="CF54" s="442"/>
      <c r="CG54" s="442"/>
      <c r="CH54" s="442"/>
      <c r="CI54" s="442"/>
      <c r="CJ54" s="442"/>
      <c r="CK54" s="442"/>
      <c r="CL54" s="442"/>
      <c r="CM54" s="442"/>
      <c r="CN54" s="130"/>
      <c r="CX54" s="130"/>
      <c r="DH54" s="130"/>
      <c r="DR54" s="130"/>
      <c r="EB54" s="130"/>
      <c r="EL54" s="130"/>
      <c r="EV54" s="130"/>
      <c r="FF54" s="130"/>
      <c r="FP54" s="130"/>
      <c r="FZ54" s="130"/>
      <c r="GJ54" s="130"/>
      <c r="GT54" s="130"/>
      <c r="HD54" s="130"/>
      <c r="HN54" s="130"/>
      <c r="HX54" s="130"/>
      <c r="IH54" s="130"/>
    </row>
    <row xmlns:x14ac="http://schemas.microsoft.com/office/spreadsheetml/2009/9/ac" r="55" s="3" customFormat="true" x14ac:dyDescent="0.25">
      <c r="A55" s="400" t="str">
        <f ca="true">IF(ISBLANK('Data Summary'!A57),"",'Data Summary'!A57)</f>
        <v/>
      </c>
      <c r="B55" s="130"/>
      <c r="L55" s="130"/>
      <c r="V55" s="130"/>
      <c r="AF55" s="130"/>
      <c r="AP55" s="130"/>
      <c r="AZ55" s="130"/>
      <c r="BA55" s="130"/>
      <c r="BB55" s="130"/>
      <c r="BC55" s="130"/>
      <c r="BD55" s="130"/>
      <c r="BE55" s="130"/>
      <c r="BF55" s="130"/>
      <c r="BG55" s="130"/>
      <c r="BJ55" s="130"/>
      <c r="BK55" s="130"/>
      <c r="BL55" s="130"/>
      <c r="BM55" s="130"/>
      <c r="BN55" s="130"/>
      <c r="BO55" s="130"/>
      <c r="BP55" s="130"/>
      <c r="BQ55" s="130"/>
      <c r="BT55" s="130"/>
      <c r="CD55" s="441"/>
      <c r="CE55" s="442"/>
      <c r="CF55" s="442"/>
      <c r="CG55" s="442"/>
      <c r="CH55" s="442"/>
      <c r="CI55" s="442"/>
      <c r="CJ55" s="442"/>
      <c r="CK55" s="442"/>
      <c r="CL55" s="442"/>
      <c r="CM55" s="442"/>
      <c r="CN55" s="130"/>
      <c r="CX55" s="130"/>
      <c r="DH55" s="130"/>
      <c r="DR55" s="130"/>
      <c r="EB55" s="130"/>
      <c r="EL55" s="130"/>
      <c r="EV55" s="130"/>
      <c r="FF55" s="130"/>
      <c r="FP55" s="130"/>
      <c r="FZ55" s="130"/>
      <c r="GJ55" s="130"/>
      <c r="GT55" s="130"/>
      <c r="HD55" s="130"/>
      <c r="HN55" s="130"/>
      <c r="HX55" s="130"/>
      <c r="IH55" s="130"/>
    </row>
    <row xmlns:x14ac="http://schemas.microsoft.com/office/spreadsheetml/2009/9/ac" r="56" s="3" customFormat="true" x14ac:dyDescent="0.25">
      <c r="A56" s="400" t="str">
        <f ca="true">IF(ISBLANK('Data Summary'!A58),"",'Data Summary'!A58)</f>
        <v/>
      </c>
      <c r="B56" s="130"/>
      <c r="L56" s="130"/>
      <c r="V56" s="130"/>
      <c r="AF56" s="130"/>
      <c r="AP56" s="130"/>
      <c r="AZ56" s="130"/>
      <c r="BA56" s="130"/>
      <c r="BB56" s="130"/>
      <c r="BC56" s="130"/>
      <c r="BD56" s="130"/>
      <c r="BE56" s="130"/>
      <c r="BF56" s="130"/>
      <c r="BG56" s="130"/>
      <c r="BJ56" s="130"/>
      <c r="BK56" s="130"/>
      <c r="BL56" s="130"/>
      <c r="BM56" s="130"/>
      <c r="BN56" s="130"/>
      <c r="BO56" s="130"/>
      <c r="BP56" s="130"/>
      <c r="BQ56" s="130"/>
      <c r="BT56" s="130"/>
      <c r="CD56" s="441"/>
      <c r="CE56" s="442"/>
      <c r="CF56" s="442"/>
      <c r="CG56" s="442"/>
      <c r="CH56" s="442"/>
      <c r="CI56" s="442"/>
      <c r="CJ56" s="442"/>
      <c r="CK56" s="442"/>
      <c r="CL56" s="442"/>
      <c r="CM56" s="442"/>
      <c r="CN56" s="130"/>
      <c r="CX56" s="130"/>
      <c r="DH56" s="130"/>
      <c r="DR56" s="130"/>
      <c r="EB56" s="130"/>
      <c r="EL56" s="130"/>
      <c r="EV56" s="130"/>
      <c r="FF56" s="130"/>
      <c r="FP56" s="130"/>
      <c r="FZ56" s="130"/>
      <c r="GJ56" s="130"/>
      <c r="GT56" s="130"/>
      <c r="HD56" s="130"/>
      <c r="HN56" s="130"/>
      <c r="HX56" s="130"/>
      <c r="IH56" s="130"/>
    </row>
    <row xmlns:x14ac="http://schemas.microsoft.com/office/spreadsheetml/2009/9/ac" r="57" s="3" customFormat="true" x14ac:dyDescent="0.25">
      <c r="A57" s="400" t="str">
        <f ca="true">IF(ISBLANK('Data Summary'!A59),"",'Data Summary'!A59)</f>
        <v/>
      </c>
      <c r="B57" s="130"/>
      <c r="L57" s="130"/>
      <c r="V57" s="130"/>
      <c r="AF57" s="130"/>
      <c r="AP57" s="130"/>
      <c r="AZ57" s="130"/>
      <c r="BA57" s="130"/>
      <c r="BB57" s="130"/>
      <c r="BC57" s="130"/>
      <c r="BD57" s="130"/>
      <c r="BE57" s="130"/>
      <c r="BF57" s="130"/>
      <c r="BG57" s="130"/>
      <c r="BJ57" s="130"/>
      <c r="BK57" s="130"/>
      <c r="BL57" s="130"/>
      <c r="BM57" s="130"/>
      <c r="BN57" s="130"/>
      <c r="BO57" s="130"/>
      <c r="BP57" s="130"/>
      <c r="BQ57" s="130"/>
      <c r="BT57" s="130"/>
      <c r="CD57" s="441"/>
      <c r="CE57" s="442"/>
      <c r="CF57" s="442"/>
      <c r="CG57" s="442"/>
      <c r="CH57" s="442"/>
      <c r="CI57" s="442"/>
      <c r="CJ57" s="442"/>
      <c r="CK57" s="442"/>
      <c r="CL57" s="442"/>
      <c r="CM57" s="442"/>
      <c r="CN57" s="130"/>
      <c r="CX57" s="130"/>
      <c r="DH57" s="130"/>
      <c r="DR57" s="130"/>
      <c r="EB57" s="130"/>
      <c r="EL57" s="130"/>
      <c r="EV57" s="130"/>
      <c r="FF57" s="130"/>
      <c r="FP57" s="130"/>
      <c r="FZ57" s="130"/>
      <c r="GJ57" s="130"/>
      <c r="GT57" s="130"/>
      <c r="HD57" s="130"/>
      <c r="HN57" s="130"/>
      <c r="HX57" s="130"/>
      <c r="IH57" s="130"/>
    </row>
    <row xmlns:x14ac="http://schemas.microsoft.com/office/spreadsheetml/2009/9/ac" r="58" s="3" customFormat="true" x14ac:dyDescent="0.25">
      <c r="A58" s="400" t="str">
        <f ca="true">IF(ISBLANK('Data Summary'!A60),"",'Data Summary'!A60)</f>
        <v/>
      </c>
      <c r="B58" s="130"/>
      <c r="L58" s="130"/>
      <c r="V58" s="130"/>
      <c r="AF58" s="130"/>
      <c r="AP58" s="130"/>
      <c r="AZ58" s="130"/>
      <c r="BA58" s="130"/>
      <c r="BB58" s="130"/>
      <c r="BC58" s="130"/>
      <c r="BD58" s="130"/>
      <c r="BE58" s="130"/>
      <c r="BF58" s="130"/>
      <c r="BG58" s="130"/>
      <c r="BJ58" s="130"/>
      <c r="BK58" s="130"/>
      <c r="BL58" s="130"/>
      <c r="BM58" s="130"/>
      <c r="BN58" s="130"/>
      <c r="BO58" s="130"/>
      <c r="BP58" s="130"/>
      <c r="BQ58" s="130"/>
      <c r="BT58" s="130"/>
      <c r="CD58" s="441"/>
      <c r="CE58" s="442"/>
      <c r="CF58" s="442"/>
      <c r="CG58" s="442"/>
      <c r="CH58" s="442"/>
      <c r="CI58" s="442"/>
      <c r="CJ58" s="442"/>
      <c r="CK58" s="442"/>
      <c r="CL58" s="442"/>
      <c r="CM58" s="442"/>
      <c r="CN58" s="130"/>
      <c r="CX58" s="130"/>
      <c r="DH58" s="130"/>
      <c r="DR58" s="130"/>
      <c r="EB58" s="130"/>
      <c r="EL58" s="130"/>
      <c r="EV58" s="130"/>
      <c r="FF58" s="130"/>
      <c r="FP58" s="130"/>
      <c r="FZ58" s="130"/>
      <c r="GJ58" s="130"/>
      <c r="GT58" s="130"/>
      <c r="HD58" s="130"/>
      <c r="HN58" s="130"/>
      <c r="HX58" s="130"/>
      <c r="IH58" s="130"/>
    </row>
    <row xmlns:x14ac="http://schemas.microsoft.com/office/spreadsheetml/2009/9/ac" r="59" s="3" customFormat="true" x14ac:dyDescent="0.25">
      <c r="A59" s="400" t="str">
        <f ca="true">IF(ISBLANK('Data Summary'!A61),"",'Data Summary'!A61)</f>
        <v/>
      </c>
      <c r="B59" s="130"/>
      <c r="L59" s="130"/>
      <c r="V59" s="130"/>
      <c r="AF59" s="130"/>
      <c r="AP59" s="130"/>
      <c r="AZ59" s="130"/>
      <c r="BA59" s="130"/>
      <c r="BB59" s="130"/>
      <c r="BC59" s="130"/>
      <c r="BD59" s="130"/>
      <c r="BE59" s="130"/>
      <c r="BF59" s="130"/>
      <c r="BG59" s="130"/>
      <c r="BJ59" s="130"/>
      <c r="BK59" s="130"/>
      <c r="BL59" s="130"/>
      <c r="BM59" s="130"/>
      <c r="BN59" s="130"/>
      <c r="BO59" s="130"/>
      <c r="BP59" s="130"/>
      <c r="BQ59" s="130"/>
      <c r="BT59" s="130"/>
      <c r="CD59" s="441"/>
      <c r="CE59" s="442"/>
      <c r="CF59" s="442"/>
      <c r="CG59" s="442"/>
      <c r="CH59" s="442"/>
      <c r="CI59" s="442"/>
      <c r="CJ59" s="442"/>
      <c r="CK59" s="442"/>
      <c r="CL59" s="442"/>
      <c r="CM59" s="442"/>
      <c r="CN59" s="130"/>
      <c r="CX59" s="130"/>
      <c r="DH59" s="130"/>
      <c r="DR59" s="130"/>
      <c r="EB59" s="130"/>
      <c r="EL59" s="130"/>
      <c r="EV59" s="130"/>
      <c r="FF59" s="130"/>
      <c r="FP59" s="130"/>
      <c r="FZ59" s="130"/>
      <c r="GJ59" s="130"/>
      <c r="GT59" s="130"/>
      <c r="HD59" s="130"/>
      <c r="HN59" s="130"/>
      <c r="HX59" s="130"/>
      <c r="IH59" s="130"/>
    </row>
    <row xmlns:x14ac="http://schemas.microsoft.com/office/spreadsheetml/2009/9/ac" r="60" s="3" customFormat="true" x14ac:dyDescent="0.25">
      <c r="A60" s="400" t="str">
        <f ca="true">IF(ISBLANK('Data Summary'!A62),"",'Data Summary'!A62)</f>
        <v/>
      </c>
      <c r="B60" s="130"/>
      <c r="L60" s="130"/>
      <c r="V60" s="130"/>
      <c r="AF60" s="130"/>
      <c r="AP60" s="130"/>
      <c r="AZ60" s="130"/>
      <c r="BA60" s="130"/>
      <c r="BB60" s="130"/>
      <c r="BC60" s="130"/>
      <c r="BD60" s="130"/>
      <c r="BE60" s="130"/>
      <c r="BF60" s="130"/>
      <c r="BG60" s="130"/>
      <c r="BJ60" s="130"/>
      <c r="BK60" s="130"/>
      <c r="BL60" s="130"/>
      <c r="BM60" s="130"/>
      <c r="BN60" s="130"/>
      <c r="BO60" s="130"/>
      <c r="BP60" s="130"/>
      <c r="BQ60" s="130"/>
      <c r="BT60" s="130"/>
      <c r="CD60" s="441"/>
      <c r="CE60" s="442"/>
      <c r="CF60" s="442"/>
      <c r="CG60" s="442"/>
      <c r="CH60" s="442"/>
      <c r="CI60" s="442"/>
      <c r="CJ60" s="442"/>
      <c r="CK60" s="442"/>
      <c r="CL60" s="442"/>
      <c r="CM60" s="442"/>
      <c r="CN60" s="130"/>
      <c r="CX60" s="130"/>
      <c r="DH60" s="130"/>
      <c r="DR60" s="130"/>
      <c r="EB60" s="130"/>
      <c r="EL60" s="130"/>
      <c r="EV60" s="130"/>
      <c r="FF60" s="130"/>
      <c r="FP60" s="130"/>
      <c r="FZ60" s="130"/>
      <c r="GJ60" s="130"/>
      <c r="GT60" s="130"/>
      <c r="HD60" s="130"/>
      <c r="HN60" s="130"/>
      <c r="HX60" s="130"/>
      <c r="IH60" s="130"/>
    </row>
    <row xmlns:x14ac="http://schemas.microsoft.com/office/spreadsheetml/2009/9/ac" r="61" s="3" customFormat="true" x14ac:dyDescent="0.25">
      <c r="A61" s="400" t="str">
        <f ca="true">IF(ISBLANK('Data Summary'!A63),"",'Data Summary'!A63)</f>
        <v/>
      </c>
      <c r="B61" s="130"/>
      <c r="L61" s="130"/>
      <c r="V61" s="130"/>
      <c r="AF61" s="130"/>
      <c r="AP61" s="130"/>
      <c r="AZ61" s="130"/>
      <c r="BA61" s="130"/>
      <c r="BB61" s="130"/>
      <c r="BC61" s="130"/>
      <c r="BD61" s="130"/>
      <c r="BE61" s="130"/>
      <c r="BF61" s="130"/>
      <c r="BG61" s="130"/>
      <c r="BJ61" s="130"/>
      <c r="BK61" s="130"/>
      <c r="BL61" s="130"/>
      <c r="BM61" s="130"/>
      <c r="BN61" s="130"/>
      <c r="BO61" s="130"/>
      <c r="BP61" s="130"/>
      <c r="BQ61" s="130"/>
      <c r="BT61" s="130"/>
      <c r="CD61" s="441"/>
      <c r="CE61" s="442"/>
      <c r="CF61" s="442"/>
      <c r="CG61" s="442"/>
      <c r="CH61" s="442"/>
      <c r="CI61" s="442"/>
      <c r="CJ61" s="442"/>
      <c r="CK61" s="442"/>
      <c r="CL61" s="442"/>
      <c r="CM61" s="442"/>
      <c r="CN61" s="130"/>
      <c r="CX61" s="130"/>
      <c r="DH61" s="130"/>
      <c r="DR61" s="130"/>
      <c r="EB61" s="130"/>
      <c r="EL61" s="130"/>
      <c r="EV61" s="130"/>
      <c r="FF61" s="130"/>
      <c r="FP61" s="130"/>
      <c r="FZ61" s="130"/>
      <c r="GJ61" s="130"/>
      <c r="GT61" s="130"/>
      <c r="HD61" s="130"/>
      <c r="HN61" s="130"/>
      <c r="HX61" s="130"/>
      <c r="IH61" s="130"/>
    </row>
    <row xmlns:x14ac="http://schemas.microsoft.com/office/spreadsheetml/2009/9/ac" r="62" s="3" customFormat="true" x14ac:dyDescent="0.25">
      <c r="A62" s="400" t="str">
        <f ca="true">IF(ISBLANK('Data Summary'!A64),"",'Data Summary'!A64)</f>
        <v/>
      </c>
      <c r="B62" s="130"/>
      <c r="L62" s="130"/>
      <c r="V62" s="130"/>
      <c r="AF62" s="130"/>
      <c r="AP62" s="130"/>
      <c r="AZ62" s="130"/>
      <c r="BA62" s="130"/>
      <c r="BB62" s="130"/>
      <c r="BC62" s="130"/>
      <c r="BD62" s="130"/>
      <c r="BE62" s="130"/>
      <c r="BF62" s="130"/>
      <c r="BG62" s="130"/>
      <c r="BJ62" s="130"/>
      <c r="BK62" s="130"/>
      <c r="BL62" s="130"/>
      <c r="BM62" s="130"/>
      <c r="BN62" s="130"/>
      <c r="BO62" s="130"/>
      <c r="BP62" s="130"/>
      <c r="BQ62" s="130"/>
      <c r="BT62" s="130"/>
      <c r="CD62" s="441"/>
      <c r="CE62" s="442"/>
      <c r="CF62" s="442"/>
      <c r="CG62" s="442"/>
      <c r="CH62" s="442"/>
      <c r="CI62" s="442"/>
      <c r="CJ62" s="442"/>
      <c r="CK62" s="442"/>
      <c r="CL62" s="442"/>
      <c r="CM62" s="442"/>
      <c r="CN62" s="130"/>
      <c r="CX62" s="130"/>
      <c r="DH62" s="130"/>
      <c r="DR62" s="130"/>
      <c r="EB62" s="130"/>
      <c r="EL62" s="130"/>
      <c r="EV62" s="130"/>
      <c r="FF62" s="130"/>
      <c r="FP62" s="130"/>
      <c r="FZ62" s="130"/>
      <c r="GJ62" s="130"/>
      <c r="GT62" s="130"/>
      <c r="HD62" s="130"/>
      <c r="HN62" s="130"/>
      <c r="HX62" s="130"/>
      <c r="IH62" s="130"/>
    </row>
    <row xmlns:x14ac="http://schemas.microsoft.com/office/spreadsheetml/2009/9/ac" r="63" s="3" customFormat="true" x14ac:dyDescent="0.25">
      <c r="A63" s="400" t="str">
        <f ca="true">IF(ISBLANK('Data Summary'!A65),"",'Data Summary'!A65)</f>
        <v/>
      </c>
      <c r="B63" s="130"/>
      <c r="L63" s="130"/>
      <c r="V63" s="130"/>
      <c r="AF63" s="130"/>
      <c r="AP63" s="130"/>
      <c r="AZ63" s="130"/>
      <c r="BA63" s="130"/>
      <c r="BB63" s="130"/>
      <c r="BC63" s="130"/>
      <c r="BD63" s="130"/>
      <c r="BE63" s="130"/>
      <c r="BF63" s="130"/>
      <c r="BG63" s="130"/>
      <c r="BJ63" s="130"/>
      <c r="BK63" s="130"/>
      <c r="BL63" s="130"/>
      <c r="BM63" s="130"/>
      <c r="BN63" s="130"/>
      <c r="BO63" s="130"/>
      <c r="BP63" s="130"/>
      <c r="BQ63" s="130"/>
      <c r="BT63" s="130"/>
      <c r="CD63" s="441"/>
      <c r="CE63" s="442"/>
      <c r="CF63" s="442"/>
      <c r="CG63" s="442"/>
      <c r="CH63" s="442"/>
      <c r="CI63" s="442"/>
      <c r="CJ63" s="442"/>
      <c r="CK63" s="442"/>
      <c r="CL63" s="442"/>
      <c r="CM63" s="442"/>
      <c r="CN63" s="130"/>
      <c r="CX63" s="130"/>
      <c r="DH63" s="130"/>
      <c r="DR63" s="130"/>
      <c r="EB63" s="130"/>
      <c r="EL63" s="130"/>
      <c r="EV63" s="130"/>
      <c r="FF63" s="130"/>
      <c r="FP63" s="130"/>
      <c r="FZ63" s="130"/>
      <c r="GJ63" s="130"/>
      <c r="GT63" s="130"/>
      <c r="HD63" s="130"/>
      <c r="HN63" s="130"/>
      <c r="HX63" s="130"/>
      <c r="IH63" s="130"/>
    </row>
    <row xmlns:x14ac="http://schemas.microsoft.com/office/spreadsheetml/2009/9/ac" r="64" s="3" customFormat="true" x14ac:dyDescent="0.25">
      <c r="A64" s="400" t="str">
        <f ca="true">IF(ISBLANK('Data Summary'!A66),"",'Data Summary'!A66)</f>
        <v/>
      </c>
      <c r="B64" s="130"/>
      <c r="L64" s="130"/>
      <c r="V64" s="130"/>
      <c r="AF64" s="130"/>
      <c r="AP64" s="130"/>
      <c r="AZ64" s="130"/>
      <c r="BA64" s="130"/>
      <c r="BB64" s="130"/>
      <c r="BC64" s="130"/>
      <c r="BD64" s="130"/>
      <c r="BE64" s="130"/>
      <c r="BF64" s="130"/>
      <c r="BG64" s="130"/>
      <c r="BJ64" s="130"/>
      <c r="BK64" s="130"/>
      <c r="BL64" s="130"/>
      <c r="BM64" s="130"/>
      <c r="BN64" s="130"/>
      <c r="BO64" s="130"/>
      <c r="BP64" s="130"/>
      <c r="BQ64" s="130"/>
      <c r="BT64" s="130"/>
      <c r="CD64" s="441"/>
      <c r="CE64" s="442"/>
      <c r="CF64" s="442"/>
      <c r="CG64" s="442"/>
      <c r="CH64" s="442"/>
      <c r="CI64" s="442"/>
      <c r="CJ64" s="442"/>
      <c r="CK64" s="442"/>
      <c r="CL64" s="442"/>
      <c r="CM64" s="442"/>
      <c r="CN64" s="130"/>
      <c r="CX64" s="130"/>
      <c r="DH64" s="130"/>
      <c r="DR64" s="130"/>
      <c r="EB64" s="130"/>
      <c r="EL64" s="130"/>
      <c r="EV64" s="130"/>
      <c r="FF64" s="130"/>
      <c r="FP64" s="130"/>
      <c r="FZ64" s="130"/>
      <c r="GJ64" s="130"/>
      <c r="GT64" s="130"/>
      <c r="HD64" s="130"/>
      <c r="HN64" s="130"/>
      <c r="HX64" s="130"/>
      <c r="IH64" s="130"/>
    </row>
    <row xmlns:x14ac="http://schemas.microsoft.com/office/spreadsheetml/2009/9/ac" r="65" s="3" customFormat="true" x14ac:dyDescent="0.25">
      <c r="A65" s="400" t="str">
        <f ca="true">IF(ISBLANK('Data Summary'!A67),"",'Data Summary'!A67)</f>
        <v/>
      </c>
      <c r="B65" s="130"/>
      <c r="L65" s="130"/>
      <c r="V65" s="130"/>
      <c r="AF65" s="130"/>
      <c r="AP65" s="130"/>
      <c r="AZ65" s="130"/>
      <c r="BA65" s="130"/>
      <c r="BB65" s="130"/>
      <c r="BC65" s="130"/>
      <c r="BD65" s="130"/>
      <c r="BE65" s="130"/>
      <c r="BF65" s="130"/>
      <c r="BG65" s="130"/>
      <c r="BJ65" s="130"/>
      <c r="BK65" s="130"/>
      <c r="BL65" s="130"/>
      <c r="BM65" s="130"/>
      <c r="BN65" s="130"/>
      <c r="BO65" s="130"/>
      <c r="BP65" s="130"/>
      <c r="BQ65" s="130"/>
      <c r="BT65" s="130"/>
      <c r="CD65" s="441"/>
      <c r="CE65" s="442"/>
      <c r="CF65" s="442"/>
      <c r="CG65" s="442"/>
      <c r="CH65" s="442"/>
      <c r="CI65" s="442"/>
      <c r="CJ65" s="442"/>
      <c r="CK65" s="442"/>
      <c r="CL65" s="442"/>
      <c r="CM65" s="442"/>
      <c r="CN65" s="130"/>
      <c r="CX65" s="130"/>
      <c r="DH65" s="130"/>
      <c r="DR65" s="130"/>
      <c r="EB65" s="130"/>
      <c r="EL65" s="130"/>
      <c r="EV65" s="130"/>
      <c r="FF65" s="130"/>
      <c r="FP65" s="130"/>
      <c r="FZ65" s="130"/>
      <c r="GJ65" s="130"/>
      <c r="GT65" s="130"/>
      <c r="HD65" s="130"/>
      <c r="HN65" s="130"/>
      <c r="HX65" s="130"/>
      <c r="IH65" s="130"/>
    </row>
    <row xmlns:x14ac="http://schemas.microsoft.com/office/spreadsheetml/2009/9/ac" r="66" s="3" customFormat="true" x14ac:dyDescent="0.25">
      <c r="A66" s="400" t="str">
        <f ca="true">IF(ISBLANK('Data Summary'!A68),"",'Data Summary'!A68)</f>
        <v/>
      </c>
      <c r="B66" s="130"/>
      <c r="L66" s="130"/>
      <c r="V66" s="130"/>
      <c r="AF66" s="130"/>
      <c r="AP66" s="130"/>
      <c r="AZ66" s="130"/>
      <c r="BA66" s="130"/>
      <c r="BB66" s="130"/>
      <c r="BC66" s="130"/>
      <c r="BD66" s="130"/>
      <c r="BE66" s="130"/>
      <c r="BF66" s="130"/>
      <c r="BG66" s="130"/>
      <c r="BJ66" s="130"/>
      <c r="BK66" s="130"/>
      <c r="BL66" s="130"/>
      <c r="BM66" s="130"/>
      <c r="BN66" s="130"/>
      <c r="BO66" s="130"/>
      <c r="BP66" s="130"/>
      <c r="BQ66" s="130"/>
      <c r="BT66" s="130"/>
      <c r="CD66" s="441"/>
      <c r="CE66" s="442"/>
      <c r="CF66" s="442"/>
      <c r="CG66" s="442"/>
      <c r="CH66" s="442"/>
      <c r="CI66" s="442"/>
      <c r="CJ66" s="442"/>
      <c r="CK66" s="442"/>
      <c r="CL66" s="442"/>
      <c r="CM66" s="442"/>
      <c r="CN66" s="130"/>
      <c r="CX66" s="130"/>
      <c r="DH66" s="130"/>
      <c r="DR66" s="130"/>
      <c r="EB66" s="130"/>
      <c r="EL66" s="130"/>
      <c r="EV66" s="130"/>
      <c r="FF66" s="130"/>
      <c r="FP66" s="130"/>
      <c r="FZ66" s="130"/>
      <c r="GJ66" s="130"/>
      <c r="GT66" s="130"/>
      <c r="HD66" s="130"/>
      <c r="HN66" s="130"/>
      <c r="HX66" s="130"/>
      <c r="IH66" s="130"/>
    </row>
    <row xmlns:x14ac="http://schemas.microsoft.com/office/spreadsheetml/2009/9/ac" r="67" s="3" customFormat="true" x14ac:dyDescent="0.25">
      <c r="A67" s="400" t="str">
        <f ca="true">IF(ISBLANK('Data Summary'!A69),"",'Data Summary'!A69)</f>
        <v/>
      </c>
      <c r="B67" s="130"/>
      <c r="L67" s="130"/>
      <c r="V67" s="130"/>
      <c r="AF67" s="130"/>
      <c r="AP67" s="130"/>
      <c r="AZ67" s="130"/>
      <c r="BA67" s="130"/>
      <c r="BB67" s="130"/>
      <c r="BC67" s="130"/>
      <c r="BD67" s="130"/>
      <c r="BE67" s="130"/>
      <c r="BF67" s="130"/>
      <c r="BG67" s="130"/>
      <c r="BJ67" s="130"/>
      <c r="BK67" s="130"/>
      <c r="BL67" s="130"/>
      <c r="BM67" s="130"/>
      <c r="BN67" s="130"/>
      <c r="BO67" s="130"/>
      <c r="BP67" s="130"/>
      <c r="BQ67" s="130"/>
      <c r="BT67" s="130"/>
      <c r="CD67" s="441"/>
      <c r="CE67" s="442"/>
      <c r="CF67" s="442"/>
      <c r="CG67" s="442"/>
      <c r="CH67" s="442"/>
      <c r="CI67" s="442"/>
      <c r="CJ67" s="442"/>
      <c r="CK67" s="442"/>
      <c r="CL67" s="442"/>
      <c r="CM67" s="442"/>
      <c r="CN67" s="130"/>
      <c r="CX67" s="130"/>
      <c r="DH67" s="130"/>
      <c r="DR67" s="130"/>
      <c r="EB67" s="130"/>
      <c r="EL67" s="130"/>
      <c r="EV67" s="130"/>
      <c r="FF67" s="130"/>
      <c r="FP67" s="130"/>
      <c r="FZ67" s="130"/>
      <c r="GJ67" s="130"/>
      <c r="GT67" s="130"/>
      <c r="HD67" s="130"/>
      <c r="HN67" s="130"/>
      <c r="HX67" s="130"/>
      <c r="IH67" s="130"/>
    </row>
    <row xmlns:x14ac="http://schemas.microsoft.com/office/spreadsheetml/2009/9/ac" r="68" s="3" customFormat="true" x14ac:dyDescent="0.25">
      <c r="A68" s="400" t="str">
        <f ca="true">IF(ISBLANK('Data Summary'!A70),"",'Data Summary'!A70)</f>
        <v/>
      </c>
      <c r="B68" s="130"/>
      <c r="L68" s="130"/>
      <c r="V68" s="130"/>
      <c r="AF68" s="130"/>
      <c r="AP68" s="130"/>
      <c r="AZ68" s="130"/>
      <c r="BA68" s="130"/>
      <c r="BB68" s="130"/>
      <c r="BC68" s="130"/>
      <c r="BD68" s="130"/>
      <c r="BE68" s="130"/>
      <c r="BF68" s="130"/>
      <c r="BG68" s="130"/>
      <c r="BJ68" s="130"/>
      <c r="BK68" s="130"/>
      <c r="BL68" s="130"/>
      <c r="BM68" s="130"/>
      <c r="BN68" s="130"/>
      <c r="BO68" s="130"/>
      <c r="BP68" s="130"/>
      <c r="BQ68" s="130"/>
      <c r="BT68" s="130"/>
      <c r="CD68" s="441"/>
      <c r="CE68" s="442"/>
      <c r="CF68" s="442"/>
      <c r="CG68" s="442"/>
      <c r="CH68" s="442"/>
      <c r="CI68" s="442"/>
      <c r="CJ68" s="442"/>
      <c r="CK68" s="442"/>
      <c r="CL68" s="442"/>
      <c r="CM68" s="442"/>
      <c r="CN68" s="130"/>
      <c r="CX68" s="130"/>
      <c r="DH68" s="130"/>
      <c r="DR68" s="130"/>
      <c r="EB68" s="130"/>
      <c r="EL68" s="130"/>
      <c r="EV68" s="130"/>
      <c r="FF68" s="130"/>
      <c r="FP68" s="130"/>
      <c r="FZ68" s="130"/>
      <c r="GJ68" s="130"/>
      <c r="GT68" s="130"/>
      <c r="HD68" s="130"/>
      <c r="HN68" s="130"/>
      <c r="HX68" s="130"/>
      <c r="IH68" s="130"/>
    </row>
    <row xmlns:x14ac="http://schemas.microsoft.com/office/spreadsheetml/2009/9/ac" r="69" s="3" customFormat="true" x14ac:dyDescent="0.25">
      <c r="A69" s="400" t="str">
        <f ca="true">IF(ISBLANK('Data Summary'!A71),"",'Data Summary'!A71)</f>
        <v/>
      </c>
      <c r="B69" s="130"/>
      <c r="L69" s="130"/>
      <c r="V69" s="130"/>
      <c r="AF69" s="130"/>
      <c r="AP69" s="130"/>
      <c r="AZ69" s="130"/>
      <c r="BA69" s="130"/>
      <c r="BB69" s="130"/>
      <c r="BC69" s="130"/>
      <c r="BD69" s="130"/>
      <c r="BE69" s="130"/>
      <c r="BF69" s="130"/>
      <c r="BG69" s="130"/>
      <c r="BJ69" s="130"/>
      <c r="BK69" s="130"/>
      <c r="BL69" s="130"/>
      <c r="BM69" s="130"/>
      <c r="BN69" s="130"/>
      <c r="BO69" s="130"/>
      <c r="BP69" s="130"/>
      <c r="BQ69" s="130"/>
      <c r="BT69" s="130"/>
      <c r="CD69" s="441"/>
      <c r="CE69" s="442"/>
      <c r="CF69" s="442"/>
      <c r="CG69" s="442"/>
      <c r="CH69" s="442"/>
      <c r="CI69" s="442"/>
      <c r="CJ69" s="442"/>
      <c r="CK69" s="442"/>
      <c r="CL69" s="442"/>
      <c r="CM69" s="442"/>
      <c r="CN69" s="130"/>
      <c r="CX69" s="130"/>
      <c r="DH69" s="130"/>
      <c r="DR69" s="130"/>
      <c r="EB69" s="130"/>
      <c r="EL69" s="130"/>
      <c r="EV69" s="130"/>
      <c r="FF69" s="130"/>
      <c r="FP69" s="130"/>
      <c r="FZ69" s="130"/>
      <c r="GJ69" s="130"/>
      <c r="GT69" s="130"/>
      <c r="HD69" s="130"/>
      <c r="HN69" s="130"/>
      <c r="HX69" s="130"/>
      <c r="IH69" s="130"/>
    </row>
    <row xmlns:x14ac="http://schemas.microsoft.com/office/spreadsheetml/2009/9/ac" r="70" s="3" customFormat="true" x14ac:dyDescent="0.25">
      <c r="A70" s="400" t="str">
        <f ca="true">IF(ISBLANK('Data Summary'!A72),"",'Data Summary'!A72)</f>
        <v/>
      </c>
      <c r="B70" s="130"/>
      <c r="L70" s="130"/>
      <c r="V70" s="130"/>
      <c r="AF70" s="130"/>
      <c r="AP70" s="130"/>
      <c r="AZ70" s="130"/>
      <c r="BA70" s="130"/>
      <c r="BB70" s="130"/>
      <c r="BC70" s="130"/>
      <c r="BD70" s="130"/>
      <c r="BE70" s="130"/>
      <c r="BF70" s="130"/>
      <c r="BG70" s="130"/>
      <c r="BJ70" s="130"/>
      <c r="BK70" s="130"/>
      <c r="BL70" s="130"/>
      <c r="BM70" s="130"/>
      <c r="BN70" s="130"/>
      <c r="BO70" s="130"/>
      <c r="BP70" s="130"/>
      <c r="BQ70" s="130"/>
      <c r="BT70" s="130"/>
      <c r="CD70" s="441"/>
      <c r="CE70" s="442"/>
      <c r="CF70" s="442"/>
      <c r="CG70" s="442"/>
      <c r="CH70" s="442"/>
      <c r="CI70" s="442"/>
      <c r="CJ70" s="442"/>
      <c r="CK70" s="442"/>
      <c r="CL70" s="442"/>
      <c r="CM70" s="442"/>
      <c r="CN70" s="130"/>
      <c r="CX70" s="130"/>
      <c r="DH70" s="130"/>
      <c r="DR70" s="130"/>
      <c r="EB70" s="130"/>
      <c r="EL70" s="130"/>
      <c r="EV70" s="130"/>
      <c r="FF70" s="130"/>
      <c r="FP70" s="130"/>
      <c r="FZ70" s="130"/>
      <c r="GJ70" s="130"/>
      <c r="GT70" s="130"/>
      <c r="HD70" s="130"/>
      <c r="HN70" s="130"/>
      <c r="HX70" s="130"/>
      <c r="IH70" s="130"/>
    </row>
    <row xmlns:x14ac="http://schemas.microsoft.com/office/spreadsheetml/2009/9/ac" r="71" s="3" customFormat="true" x14ac:dyDescent="0.25">
      <c r="A71" s="400" t="str">
        <f ca="true">IF(ISBLANK('Data Summary'!A73),"",'Data Summary'!A73)</f>
        <v/>
      </c>
      <c r="B71" s="130"/>
      <c r="L71" s="130"/>
      <c r="V71" s="130"/>
      <c r="AF71" s="130"/>
      <c r="AP71" s="130"/>
      <c r="AZ71" s="130"/>
      <c r="BA71" s="130"/>
      <c r="BB71" s="130"/>
      <c r="BC71" s="130"/>
      <c r="BD71" s="130"/>
      <c r="BE71" s="130"/>
      <c r="BF71" s="130"/>
      <c r="BG71" s="130"/>
      <c r="BJ71" s="130"/>
      <c r="BK71" s="130"/>
      <c r="BL71" s="130"/>
      <c r="BM71" s="130"/>
      <c r="BN71" s="130"/>
      <c r="BO71" s="130"/>
      <c r="BP71" s="130"/>
      <c r="BQ71" s="130"/>
      <c r="BT71" s="130"/>
      <c r="CD71" s="441"/>
      <c r="CE71" s="442"/>
      <c r="CF71" s="442"/>
      <c r="CG71" s="442"/>
      <c r="CH71" s="442"/>
      <c r="CI71" s="442"/>
      <c r="CJ71" s="442"/>
      <c r="CK71" s="442"/>
      <c r="CL71" s="442"/>
      <c r="CM71" s="442"/>
      <c r="CN71" s="130"/>
      <c r="CX71" s="130"/>
      <c r="DH71" s="130"/>
      <c r="DR71" s="130"/>
      <c r="EB71" s="130"/>
      <c r="EL71" s="130"/>
      <c r="EV71" s="130"/>
      <c r="FF71" s="130"/>
      <c r="FP71" s="130"/>
      <c r="FZ71" s="130"/>
      <c r="GJ71" s="130"/>
      <c r="GT71" s="130"/>
      <c r="HD71" s="130"/>
      <c r="HN71" s="130"/>
      <c r="HX71" s="130"/>
      <c r="IH71" s="130"/>
    </row>
    <row xmlns:x14ac="http://schemas.microsoft.com/office/spreadsheetml/2009/9/ac" r="72" s="3" customFormat="true" x14ac:dyDescent="0.25">
      <c r="A72" s="400" t="str">
        <f ca="true">IF(ISBLANK('Data Summary'!A74),"",'Data Summary'!A74)</f>
        <v/>
      </c>
      <c r="B72" s="130"/>
      <c r="L72" s="130"/>
      <c r="V72" s="130"/>
      <c r="AF72" s="130"/>
      <c r="AP72" s="130"/>
      <c r="AZ72" s="130"/>
      <c r="BA72" s="130"/>
      <c r="BB72" s="130"/>
      <c r="BC72" s="130"/>
      <c r="BD72" s="130"/>
      <c r="BE72" s="130"/>
      <c r="BF72" s="130"/>
      <c r="BG72" s="130"/>
      <c r="BJ72" s="130"/>
      <c r="BK72" s="130"/>
      <c r="BL72" s="130"/>
      <c r="BM72" s="130"/>
      <c r="BN72" s="130"/>
      <c r="BO72" s="130"/>
      <c r="BP72" s="130"/>
      <c r="BQ72" s="130"/>
      <c r="BT72" s="130"/>
      <c r="CD72" s="441"/>
      <c r="CE72" s="442"/>
      <c r="CF72" s="442"/>
      <c r="CG72" s="442"/>
      <c r="CH72" s="442"/>
      <c r="CI72" s="442"/>
      <c r="CJ72" s="442"/>
      <c r="CK72" s="442"/>
      <c r="CL72" s="442"/>
      <c r="CM72" s="442"/>
      <c r="CN72" s="130"/>
      <c r="CX72" s="130"/>
      <c r="DH72" s="130"/>
      <c r="DR72" s="130"/>
      <c r="EB72" s="130"/>
      <c r="EL72" s="130"/>
      <c r="EV72" s="130"/>
      <c r="FF72" s="130"/>
      <c r="FP72" s="130"/>
      <c r="FZ72" s="130"/>
      <c r="GJ72" s="130"/>
      <c r="GT72" s="130"/>
      <c r="HD72" s="130"/>
      <c r="HN72" s="130"/>
      <c r="HX72" s="130"/>
      <c r="IH72" s="130"/>
    </row>
    <row xmlns:x14ac="http://schemas.microsoft.com/office/spreadsheetml/2009/9/ac" r="73" s="3" customFormat="true" x14ac:dyDescent="0.25">
      <c r="A73" s="400" t="str">
        <f ca="true">IF(ISBLANK('Data Summary'!A75),"",'Data Summary'!A75)</f>
        <v/>
      </c>
      <c r="B73" s="130"/>
      <c r="L73" s="130"/>
      <c r="V73" s="130"/>
      <c r="AF73" s="130"/>
      <c r="AP73" s="130"/>
      <c r="AZ73" s="130"/>
      <c r="BA73" s="130"/>
      <c r="BB73" s="130"/>
      <c r="BC73" s="130"/>
      <c r="BD73" s="130"/>
      <c r="BE73" s="130"/>
      <c r="BF73" s="130"/>
      <c r="BG73" s="130"/>
      <c r="BJ73" s="130"/>
      <c r="BK73" s="130"/>
      <c r="BL73" s="130"/>
      <c r="BM73" s="130"/>
      <c r="BN73" s="130"/>
      <c r="BO73" s="130"/>
      <c r="BP73" s="130"/>
      <c r="BQ73" s="130"/>
      <c r="BT73" s="130"/>
      <c r="CD73" s="441"/>
      <c r="CE73" s="442"/>
      <c r="CF73" s="442"/>
      <c r="CG73" s="442"/>
      <c r="CH73" s="442"/>
      <c r="CI73" s="442"/>
      <c r="CJ73" s="442"/>
      <c r="CK73" s="442"/>
      <c r="CL73" s="442"/>
      <c r="CM73" s="442"/>
      <c r="CN73" s="130"/>
      <c r="CX73" s="130"/>
      <c r="DH73" s="130"/>
      <c r="DR73" s="130"/>
      <c r="EB73" s="130"/>
      <c r="EL73" s="130"/>
      <c r="EV73" s="130"/>
      <c r="FF73" s="130"/>
      <c r="FP73" s="130"/>
      <c r="FZ73" s="130"/>
      <c r="GJ73" s="130"/>
      <c r="GT73" s="130"/>
      <c r="HD73" s="130"/>
      <c r="HN73" s="130"/>
      <c r="HX73" s="130"/>
      <c r="IH73" s="130"/>
    </row>
    <row xmlns:x14ac="http://schemas.microsoft.com/office/spreadsheetml/2009/9/ac" r="74" s="3" customFormat="true" x14ac:dyDescent="0.25">
      <c r="A74" s="400" t="str">
        <f ca="true">IF(ISBLANK('Data Summary'!A76),"",'Data Summary'!A76)</f>
        <v/>
      </c>
      <c r="B74" s="130"/>
      <c r="L74" s="130"/>
      <c r="V74" s="130"/>
      <c r="AF74" s="130"/>
      <c r="AP74" s="130"/>
      <c r="AZ74" s="130"/>
      <c r="BA74" s="130"/>
      <c r="BB74" s="130"/>
      <c r="BC74" s="130"/>
      <c r="BD74" s="130"/>
      <c r="BE74" s="130"/>
      <c r="BF74" s="130"/>
      <c r="BG74" s="130"/>
      <c r="BJ74" s="130"/>
      <c r="BK74" s="130"/>
      <c r="BL74" s="130"/>
      <c r="BM74" s="130"/>
      <c r="BN74" s="130"/>
      <c r="BO74" s="130"/>
      <c r="BP74" s="130"/>
      <c r="BQ74" s="130"/>
      <c r="BT74" s="130"/>
      <c r="CD74" s="441"/>
      <c r="CE74" s="442"/>
      <c r="CF74" s="442"/>
      <c r="CG74" s="442"/>
      <c r="CH74" s="442"/>
      <c r="CI74" s="442"/>
      <c r="CJ74" s="442"/>
      <c r="CK74" s="442"/>
      <c r="CL74" s="442"/>
      <c r="CM74" s="442"/>
      <c r="CN74" s="130"/>
      <c r="CX74" s="130"/>
      <c r="DH74" s="130"/>
      <c r="DR74" s="130"/>
      <c r="EB74" s="130"/>
      <c r="EL74" s="130"/>
      <c r="EV74" s="130"/>
      <c r="FF74" s="130"/>
      <c r="FP74" s="130"/>
      <c r="FZ74" s="130"/>
      <c r="GJ74" s="130"/>
      <c r="GT74" s="130"/>
      <c r="HD74" s="130"/>
      <c r="HN74" s="130"/>
      <c r="HX74" s="130"/>
      <c r="IH74" s="130"/>
    </row>
    <row xmlns:x14ac="http://schemas.microsoft.com/office/spreadsheetml/2009/9/ac" r="75" s="3" customFormat="true" x14ac:dyDescent="0.25">
      <c r="A75" s="400" t="str">
        <f ca="true">IF(ISBLANK('Data Summary'!A77),"",'Data Summary'!A77)</f>
        <v/>
      </c>
      <c r="B75" s="130"/>
      <c r="L75" s="130"/>
      <c r="V75" s="130"/>
      <c r="AF75" s="130"/>
      <c r="AP75" s="130"/>
      <c r="AZ75" s="130"/>
      <c r="BA75" s="130"/>
      <c r="BB75" s="130"/>
      <c r="BC75" s="130"/>
      <c r="BD75" s="130"/>
      <c r="BE75" s="130"/>
      <c r="BF75" s="130"/>
      <c r="BG75" s="130"/>
      <c r="BJ75" s="130"/>
      <c r="BK75" s="130"/>
      <c r="BL75" s="130"/>
      <c r="BM75" s="130"/>
      <c r="BN75" s="130"/>
      <c r="BO75" s="130"/>
      <c r="BP75" s="130"/>
      <c r="BQ75" s="130"/>
      <c r="BT75" s="130"/>
      <c r="CD75" s="441"/>
      <c r="CE75" s="442"/>
      <c r="CF75" s="442"/>
      <c r="CG75" s="442"/>
      <c r="CH75" s="442"/>
      <c r="CI75" s="442"/>
      <c r="CJ75" s="442"/>
      <c r="CK75" s="442"/>
      <c r="CL75" s="442"/>
      <c r="CM75" s="442"/>
      <c r="CN75" s="130"/>
      <c r="CX75" s="130"/>
      <c r="DH75" s="130"/>
      <c r="DR75" s="130"/>
      <c r="EB75" s="130"/>
      <c r="EL75" s="130"/>
      <c r="EV75" s="130"/>
      <c r="FF75" s="130"/>
      <c r="FP75" s="130"/>
      <c r="FZ75" s="130"/>
      <c r="GJ75" s="130"/>
      <c r="GT75" s="130"/>
      <c r="HD75" s="130"/>
      <c r="HN75" s="130"/>
      <c r="HX75" s="130"/>
      <c r="IH75" s="130"/>
    </row>
    <row xmlns:x14ac="http://schemas.microsoft.com/office/spreadsheetml/2009/9/ac" r="76" s="3" customFormat="true" x14ac:dyDescent="0.25">
      <c r="A76" s="400" t="str">
        <f ca="true">IF(ISBLANK('Data Summary'!A78),"",'Data Summary'!A78)</f>
        <v/>
      </c>
      <c r="B76" s="130"/>
      <c r="L76" s="130"/>
      <c r="V76" s="130"/>
      <c r="AF76" s="130"/>
      <c r="AP76" s="130"/>
      <c r="AZ76" s="130"/>
      <c r="BA76" s="130"/>
      <c r="BB76" s="130"/>
      <c r="BC76" s="130"/>
      <c r="BD76" s="130"/>
      <c r="BE76" s="130"/>
      <c r="BF76" s="130"/>
      <c r="BG76" s="130"/>
      <c r="BJ76" s="130"/>
      <c r="BK76" s="130"/>
      <c r="BL76" s="130"/>
      <c r="BM76" s="130"/>
      <c r="BN76" s="130"/>
      <c r="BO76" s="130"/>
      <c r="BP76" s="130"/>
      <c r="BQ76" s="130"/>
      <c r="BT76" s="130"/>
      <c r="CD76" s="441"/>
      <c r="CE76" s="442"/>
      <c r="CF76" s="442"/>
      <c r="CG76" s="442"/>
      <c r="CH76" s="442"/>
      <c r="CI76" s="442"/>
      <c r="CJ76" s="442"/>
      <c r="CK76" s="442"/>
      <c r="CL76" s="442"/>
      <c r="CM76" s="442"/>
      <c r="CN76" s="130"/>
      <c r="CX76" s="130"/>
      <c r="DH76" s="130"/>
      <c r="DR76" s="130"/>
      <c r="EB76" s="130"/>
      <c r="EL76" s="130"/>
      <c r="EV76" s="130"/>
      <c r="FF76" s="130"/>
      <c r="FP76" s="130"/>
      <c r="FZ76" s="130"/>
      <c r="GJ76" s="130"/>
      <c r="GT76" s="130"/>
      <c r="HD76" s="130"/>
      <c r="HN76" s="130"/>
      <c r="HX76" s="130"/>
      <c r="IH76" s="130"/>
    </row>
    <row xmlns:x14ac="http://schemas.microsoft.com/office/spreadsheetml/2009/9/ac" r="77" s="3" customFormat="true" x14ac:dyDescent="0.25">
      <c r="A77" s="400" t="str">
        <f ca="true">IF(ISBLANK('Data Summary'!A79),"",'Data Summary'!A79)</f>
        <v/>
      </c>
      <c r="B77" s="130"/>
      <c r="L77" s="130"/>
      <c r="V77" s="130"/>
      <c r="AF77" s="130"/>
      <c r="AP77" s="130"/>
      <c r="AZ77" s="130"/>
      <c r="BA77" s="130"/>
      <c r="BB77" s="130"/>
      <c r="BC77" s="130"/>
      <c r="BD77" s="130"/>
      <c r="BE77" s="130"/>
      <c r="BF77" s="130"/>
      <c r="BG77" s="130"/>
      <c r="BJ77" s="130"/>
      <c r="BK77" s="130"/>
      <c r="BL77" s="130"/>
      <c r="BM77" s="130"/>
      <c r="BN77" s="130"/>
      <c r="BO77" s="130"/>
      <c r="BP77" s="130"/>
      <c r="BQ77" s="130"/>
      <c r="BT77" s="130"/>
      <c r="CD77" s="441"/>
      <c r="CE77" s="442"/>
      <c r="CF77" s="442"/>
      <c r="CG77" s="442"/>
      <c r="CH77" s="442"/>
      <c r="CI77" s="442"/>
      <c r="CJ77" s="442"/>
      <c r="CK77" s="442"/>
      <c r="CL77" s="442"/>
      <c r="CM77" s="442"/>
      <c r="CN77" s="130"/>
      <c r="CX77" s="130"/>
      <c r="DH77" s="130"/>
      <c r="DR77" s="130"/>
      <c r="EB77" s="130"/>
      <c r="EL77" s="130"/>
      <c r="EV77" s="130"/>
      <c r="FF77" s="130"/>
      <c r="FP77" s="130"/>
      <c r="FZ77" s="130"/>
      <c r="GJ77" s="130"/>
      <c r="GT77" s="130"/>
      <c r="HD77" s="130"/>
      <c r="HN77" s="130"/>
      <c r="HX77" s="130"/>
      <c r="IH77" s="130"/>
    </row>
    <row xmlns:x14ac="http://schemas.microsoft.com/office/spreadsheetml/2009/9/ac" r="78" s="3" customFormat="true" x14ac:dyDescent="0.25">
      <c r="A78" s="400" t="str">
        <f ca="true">IF(ISBLANK('Data Summary'!A80),"",'Data Summary'!A80)</f>
        <v/>
      </c>
      <c r="B78" s="130"/>
      <c r="L78" s="130"/>
      <c r="V78" s="130"/>
      <c r="AF78" s="130"/>
      <c r="AP78" s="130"/>
      <c r="AZ78" s="130"/>
      <c r="BA78" s="130"/>
      <c r="BB78" s="130"/>
      <c r="BC78" s="130"/>
      <c r="BD78" s="130"/>
      <c r="BE78" s="130"/>
      <c r="BF78" s="130"/>
      <c r="BG78" s="130"/>
      <c r="BJ78" s="130"/>
      <c r="BK78" s="130"/>
      <c r="BL78" s="130"/>
      <c r="BM78" s="130"/>
      <c r="BN78" s="130"/>
      <c r="BO78" s="130"/>
      <c r="BP78" s="130"/>
      <c r="BQ78" s="130"/>
      <c r="BT78" s="130"/>
      <c r="CD78" s="441"/>
      <c r="CE78" s="442"/>
      <c r="CF78" s="442"/>
      <c r="CG78" s="442"/>
      <c r="CH78" s="442"/>
      <c r="CI78" s="442"/>
      <c r="CJ78" s="442"/>
      <c r="CK78" s="442"/>
      <c r="CL78" s="442"/>
      <c r="CM78" s="442"/>
      <c r="CN78" s="130"/>
      <c r="CX78" s="130"/>
      <c r="DH78" s="130"/>
      <c r="DR78" s="130"/>
      <c r="EB78" s="130"/>
      <c r="EL78" s="130"/>
      <c r="EV78" s="130"/>
      <c r="FF78" s="130"/>
      <c r="FP78" s="130"/>
      <c r="FZ78" s="130"/>
      <c r="GJ78" s="130"/>
      <c r="GT78" s="130"/>
      <c r="HD78" s="130"/>
      <c r="HN78" s="130"/>
      <c r="HX78" s="130"/>
      <c r="IH78" s="130"/>
    </row>
    <row xmlns:x14ac="http://schemas.microsoft.com/office/spreadsheetml/2009/9/ac" r="79" s="3" customFormat="true" x14ac:dyDescent="0.25">
      <c r="A79" s="400" t="str">
        <f ca="true">IF(ISBLANK('Data Summary'!A81),"",'Data Summary'!A81)</f>
        <v/>
      </c>
      <c r="B79" s="130"/>
      <c r="L79" s="130"/>
      <c r="V79" s="130"/>
      <c r="AF79" s="130"/>
      <c r="AP79" s="130"/>
      <c r="AZ79" s="130"/>
      <c r="BA79" s="130"/>
      <c r="BB79" s="130"/>
      <c r="BC79" s="130"/>
      <c r="BD79" s="130"/>
      <c r="BE79" s="130"/>
      <c r="BF79" s="130"/>
      <c r="BG79" s="130"/>
      <c r="BJ79" s="130"/>
      <c r="BK79" s="130"/>
      <c r="BL79" s="130"/>
      <c r="BM79" s="130"/>
      <c r="BN79" s="130"/>
      <c r="BO79" s="130"/>
      <c r="BP79" s="130"/>
      <c r="BQ79" s="130"/>
      <c r="BT79" s="130"/>
      <c r="CD79" s="441"/>
      <c r="CE79" s="442"/>
      <c r="CF79" s="442"/>
      <c r="CG79" s="442"/>
      <c r="CH79" s="442"/>
      <c r="CI79" s="442"/>
      <c r="CJ79" s="442"/>
      <c r="CK79" s="442"/>
      <c r="CL79" s="442"/>
      <c r="CM79" s="442"/>
      <c r="CN79" s="130"/>
      <c r="CX79" s="130"/>
      <c r="DH79" s="130"/>
      <c r="DR79" s="130"/>
      <c r="EB79" s="130"/>
      <c r="EL79" s="130"/>
      <c r="EV79" s="130"/>
      <c r="FF79" s="130"/>
      <c r="FP79" s="130"/>
      <c r="FZ79" s="130"/>
      <c r="GJ79" s="130"/>
      <c r="GT79" s="130"/>
      <c r="HD79" s="130"/>
      <c r="HN79" s="130"/>
      <c r="HX79" s="130"/>
      <c r="IH79" s="130"/>
    </row>
    <row xmlns:x14ac="http://schemas.microsoft.com/office/spreadsheetml/2009/9/ac" r="80" s="3" customFormat="true" x14ac:dyDescent="0.25">
      <c r="A80" s="400" t="str">
        <f ca="true">IF(ISBLANK('Data Summary'!A82),"",'Data Summary'!A82)</f>
        <v/>
      </c>
      <c r="B80" s="130"/>
      <c r="L80" s="130"/>
      <c r="V80" s="130"/>
      <c r="AF80" s="130"/>
      <c r="AP80" s="130"/>
      <c r="AZ80" s="130"/>
      <c r="BA80" s="130"/>
      <c r="BB80" s="130"/>
      <c r="BC80" s="130"/>
      <c r="BD80" s="130"/>
      <c r="BE80" s="130"/>
      <c r="BF80" s="130"/>
      <c r="BG80" s="130"/>
      <c r="BJ80" s="130"/>
      <c r="BK80" s="130"/>
      <c r="BL80" s="130"/>
      <c r="BM80" s="130"/>
      <c r="BN80" s="130"/>
      <c r="BO80" s="130"/>
      <c r="BP80" s="130"/>
      <c r="BQ80" s="130"/>
      <c r="BT80" s="130"/>
      <c r="CD80" s="441"/>
      <c r="CE80" s="442"/>
      <c r="CF80" s="442"/>
      <c r="CG80" s="442"/>
      <c r="CH80" s="442"/>
      <c r="CI80" s="442"/>
      <c r="CJ80" s="442"/>
      <c r="CK80" s="442"/>
      <c r="CL80" s="442"/>
      <c r="CM80" s="442"/>
      <c r="CN80" s="130"/>
      <c r="CX80" s="130"/>
      <c r="DH80" s="130"/>
      <c r="DR80" s="130"/>
      <c r="EB80" s="130"/>
      <c r="EL80" s="130"/>
      <c r="EV80" s="130"/>
      <c r="FF80" s="130"/>
      <c r="FP80" s="130"/>
      <c r="FZ80" s="130"/>
      <c r="GJ80" s="130"/>
      <c r="GT80" s="130"/>
      <c r="HD80" s="130"/>
      <c r="HN80" s="130"/>
      <c r="HX80" s="130"/>
      <c r="IH80" s="130"/>
    </row>
    <row xmlns:x14ac="http://schemas.microsoft.com/office/spreadsheetml/2009/9/ac" r="81" s="3" customFormat="true" x14ac:dyDescent="0.25">
      <c r="A81" s="400" t="str">
        <f ca="true">IF(ISBLANK('Data Summary'!A83),"",'Data Summary'!A83)</f>
        <v/>
      </c>
      <c r="B81" s="130"/>
      <c r="L81" s="130"/>
      <c r="V81" s="130"/>
      <c r="AF81" s="130"/>
      <c r="AP81" s="130"/>
      <c r="AZ81" s="130"/>
      <c r="BA81" s="130"/>
      <c r="BB81" s="130"/>
      <c r="BC81" s="130"/>
      <c r="BD81" s="130"/>
      <c r="BE81" s="130"/>
      <c r="BF81" s="130"/>
      <c r="BG81" s="130"/>
      <c r="BJ81" s="130"/>
      <c r="BK81" s="130"/>
      <c r="BL81" s="130"/>
      <c r="BM81" s="130"/>
      <c r="BN81" s="130"/>
      <c r="BO81" s="130"/>
      <c r="BP81" s="130"/>
      <c r="BQ81" s="130"/>
      <c r="BT81" s="130"/>
      <c r="CD81" s="441"/>
      <c r="CE81" s="442"/>
      <c r="CF81" s="442"/>
      <c r="CG81" s="442"/>
      <c r="CH81" s="442"/>
      <c r="CI81" s="442"/>
      <c r="CJ81" s="442"/>
      <c r="CK81" s="442"/>
      <c r="CL81" s="442"/>
      <c r="CM81" s="442"/>
      <c r="CN81" s="130"/>
      <c r="CX81" s="130"/>
      <c r="DH81" s="130"/>
      <c r="DR81" s="130"/>
      <c r="EB81" s="130"/>
      <c r="EL81" s="130"/>
      <c r="EV81" s="130"/>
      <c r="FF81" s="130"/>
      <c r="FP81" s="130"/>
      <c r="FZ81" s="130"/>
      <c r="GJ81" s="130"/>
      <c r="GT81" s="130"/>
      <c r="HD81" s="130"/>
      <c r="HN81" s="130"/>
      <c r="HX81" s="130"/>
      <c r="IH81" s="130"/>
    </row>
    <row xmlns:x14ac="http://schemas.microsoft.com/office/spreadsheetml/2009/9/ac" r="82" s="3" customFormat="true" x14ac:dyDescent="0.25">
      <c r="A82" s="400" t="str">
        <f ca="true">IF(ISBLANK('Data Summary'!A84),"",'Data Summary'!A84)</f>
        <v/>
      </c>
      <c r="B82" s="130"/>
      <c r="L82" s="130"/>
      <c r="V82" s="130"/>
      <c r="AF82" s="130"/>
      <c r="AP82" s="130"/>
      <c r="AZ82" s="130"/>
      <c r="BA82" s="130"/>
      <c r="BB82" s="130"/>
      <c r="BC82" s="130"/>
      <c r="BD82" s="130"/>
      <c r="BE82" s="130"/>
      <c r="BF82" s="130"/>
      <c r="BG82" s="130"/>
      <c r="BJ82" s="130"/>
      <c r="BK82" s="130"/>
      <c r="BL82" s="130"/>
      <c r="BM82" s="130"/>
      <c r="BN82" s="130"/>
      <c r="BO82" s="130"/>
      <c r="BP82" s="130"/>
      <c r="BQ82" s="130"/>
      <c r="BT82" s="130"/>
      <c r="CD82" s="441"/>
      <c r="CE82" s="442"/>
      <c r="CF82" s="442"/>
      <c r="CG82" s="442"/>
      <c r="CH82" s="442"/>
      <c r="CI82" s="442"/>
      <c r="CJ82" s="442"/>
      <c r="CK82" s="442"/>
      <c r="CL82" s="442"/>
      <c r="CM82" s="442"/>
      <c r="CN82" s="130"/>
      <c r="CX82" s="130"/>
      <c r="DH82" s="130"/>
      <c r="DR82" s="130"/>
      <c r="EB82" s="130"/>
      <c r="EL82" s="130"/>
      <c r="EV82" s="130"/>
      <c r="FF82" s="130"/>
      <c r="FP82" s="130"/>
      <c r="FZ82" s="130"/>
      <c r="GJ82" s="130"/>
      <c r="GT82" s="130"/>
      <c r="HD82" s="130"/>
      <c r="HN82" s="130"/>
      <c r="HX82" s="130"/>
      <c r="IH82" s="130"/>
    </row>
    <row xmlns:x14ac="http://schemas.microsoft.com/office/spreadsheetml/2009/9/ac" r="83" s="3" customFormat="true" x14ac:dyDescent="0.25">
      <c r="A83" s="400" t="str">
        <f ca="true">IF(ISBLANK('Data Summary'!A85),"",'Data Summary'!A85)</f>
        <v/>
      </c>
      <c r="B83" s="130"/>
      <c r="L83" s="130"/>
      <c r="V83" s="130"/>
      <c r="AF83" s="130"/>
      <c r="AP83" s="130"/>
      <c r="AZ83" s="130"/>
      <c r="BA83" s="130"/>
      <c r="BB83" s="130"/>
      <c r="BC83" s="130"/>
      <c r="BD83" s="130"/>
      <c r="BE83" s="130"/>
      <c r="BF83" s="130"/>
      <c r="BG83" s="130"/>
      <c r="BJ83" s="130"/>
      <c r="BK83" s="130"/>
      <c r="BL83" s="130"/>
      <c r="BM83" s="130"/>
      <c r="BN83" s="130"/>
      <c r="BO83" s="130"/>
      <c r="BP83" s="130"/>
      <c r="BQ83" s="130"/>
      <c r="BT83" s="130"/>
      <c r="CD83" s="441"/>
      <c r="CE83" s="442"/>
      <c r="CF83" s="442"/>
      <c r="CG83" s="442"/>
      <c r="CH83" s="442"/>
      <c r="CI83" s="442"/>
      <c r="CJ83" s="442"/>
      <c r="CK83" s="442"/>
      <c r="CL83" s="442"/>
      <c r="CM83" s="442"/>
      <c r="CN83" s="130"/>
      <c r="CX83" s="130"/>
      <c r="DH83" s="130"/>
      <c r="DR83" s="130"/>
      <c r="EB83" s="130"/>
      <c r="EL83" s="130"/>
      <c r="EV83" s="130"/>
      <c r="FF83" s="130"/>
      <c r="FP83" s="130"/>
      <c r="FZ83" s="130"/>
      <c r="GJ83" s="130"/>
      <c r="GT83" s="130"/>
      <c r="HD83" s="130"/>
      <c r="HN83" s="130"/>
      <c r="HX83" s="130"/>
      <c r="IH83" s="130"/>
    </row>
    <row xmlns:x14ac="http://schemas.microsoft.com/office/spreadsheetml/2009/9/ac" r="84" s="3" customFormat="true" x14ac:dyDescent="0.25">
      <c r="A84" s="400" t="str">
        <f ca="true">IF(ISBLANK('Data Summary'!A86),"",'Data Summary'!A86)</f>
        <v/>
      </c>
      <c r="B84" s="130"/>
      <c r="L84" s="130"/>
      <c r="V84" s="130"/>
      <c r="AF84" s="130"/>
      <c r="AP84" s="130"/>
      <c r="AZ84" s="130"/>
      <c r="BA84" s="130"/>
      <c r="BB84" s="130"/>
      <c r="BC84" s="130"/>
      <c r="BD84" s="130"/>
      <c r="BE84" s="130"/>
      <c r="BF84" s="130"/>
      <c r="BG84" s="130"/>
      <c r="BJ84" s="130"/>
      <c r="BK84" s="130"/>
      <c r="BL84" s="130"/>
      <c r="BM84" s="130"/>
      <c r="BN84" s="130"/>
      <c r="BO84" s="130"/>
      <c r="BP84" s="130"/>
      <c r="BQ84" s="130"/>
      <c r="BT84" s="130"/>
      <c r="CD84" s="441"/>
      <c r="CE84" s="442"/>
      <c r="CF84" s="442"/>
      <c r="CG84" s="442"/>
      <c r="CH84" s="442"/>
      <c r="CI84" s="442"/>
      <c r="CJ84" s="442"/>
      <c r="CK84" s="442"/>
      <c r="CL84" s="442"/>
      <c r="CM84" s="442"/>
      <c r="CN84" s="130"/>
      <c r="CX84" s="130"/>
      <c r="DH84" s="130"/>
      <c r="DR84" s="130"/>
      <c r="EB84" s="130"/>
      <c r="EL84" s="130"/>
      <c r="EV84" s="130"/>
      <c r="FF84" s="130"/>
      <c r="FP84" s="130"/>
      <c r="FZ84" s="130"/>
      <c r="GJ84" s="130"/>
      <c r="GT84" s="130"/>
      <c r="HD84" s="130"/>
      <c r="HN84" s="130"/>
      <c r="HX84" s="130"/>
      <c r="IH84" s="130"/>
    </row>
    <row xmlns:x14ac="http://schemas.microsoft.com/office/spreadsheetml/2009/9/ac" r="85" s="3" customFormat="true" x14ac:dyDescent="0.25">
      <c r="A85" s="400" t="str">
        <f ca="true">IF(ISBLANK('Data Summary'!A87),"",'Data Summary'!A87)</f>
        <v/>
      </c>
      <c r="B85" s="130"/>
      <c r="L85" s="130"/>
      <c r="V85" s="130"/>
      <c r="AF85" s="130"/>
      <c r="AP85" s="130"/>
      <c r="AZ85" s="130"/>
      <c r="BA85" s="130"/>
      <c r="BB85" s="130"/>
      <c r="BC85" s="130"/>
      <c r="BD85" s="130"/>
      <c r="BE85" s="130"/>
      <c r="BF85" s="130"/>
      <c r="BG85" s="130"/>
      <c r="BJ85" s="130"/>
      <c r="BK85" s="130"/>
      <c r="BL85" s="130"/>
      <c r="BM85" s="130"/>
      <c r="BN85" s="130"/>
      <c r="BO85" s="130"/>
      <c r="BP85" s="130"/>
      <c r="BQ85" s="130"/>
      <c r="BT85" s="130"/>
      <c r="CD85" s="441"/>
      <c r="CE85" s="442"/>
      <c r="CF85" s="442"/>
      <c r="CG85" s="442"/>
      <c r="CH85" s="442"/>
      <c r="CI85" s="442"/>
      <c r="CJ85" s="442"/>
      <c r="CK85" s="442"/>
      <c r="CL85" s="442"/>
      <c r="CM85" s="442"/>
      <c r="CN85" s="130"/>
      <c r="CX85" s="130"/>
      <c r="DH85" s="130"/>
      <c r="DR85" s="130"/>
      <c r="EB85" s="130"/>
      <c r="EL85" s="130"/>
      <c r="EV85" s="130"/>
      <c r="FF85" s="130"/>
      <c r="FP85" s="130"/>
      <c r="FZ85" s="130"/>
      <c r="GJ85" s="130"/>
      <c r="GT85" s="130"/>
      <c r="HD85" s="130"/>
      <c r="HN85" s="130"/>
      <c r="HX85" s="130"/>
      <c r="IH85" s="130"/>
    </row>
    <row xmlns:x14ac="http://schemas.microsoft.com/office/spreadsheetml/2009/9/ac" r="86" s="3" customFormat="true" x14ac:dyDescent="0.25">
      <c r="A86" s="400" t="str">
        <f ca="true">IF(ISBLANK('Data Summary'!A88),"",'Data Summary'!A88)</f>
        <v/>
      </c>
      <c r="B86" s="130"/>
      <c r="L86" s="130"/>
      <c r="V86" s="130"/>
      <c r="AF86" s="130"/>
      <c r="AP86" s="130"/>
      <c r="AZ86" s="130"/>
      <c r="BA86" s="130"/>
      <c r="BB86" s="130"/>
      <c r="BC86" s="130"/>
      <c r="BD86" s="130"/>
      <c r="BE86" s="130"/>
      <c r="BF86" s="130"/>
      <c r="BG86" s="130"/>
      <c r="BJ86" s="130"/>
      <c r="BK86" s="130"/>
      <c r="BL86" s="130"/>
      <c r="BM86" s="130"/>
      <c r="BN86" s="130"/>
      <c r="BO86" s="130"/>
      <c r="BP86" s="130"/>
      <c r="BQ86" s="130"/>
      <c r="BT86" s="130"/>
      <c r="CD86" s="441"/>
      <c r="CE86" s="442"/>
      <c r="CF86" s="442"/>
      <c r="CG86" s="442"/>
      <c r="CH86" s="442"/>
      <c r="CI86" s="442"/>
      <c r="CJ86" s="442"/>
      <c r="CK86" s="442"/>
      <c r="CL86" s="442"/>
      <c r="CM86" s="442"/>
      <c r="CN86" s="130"/>
      <c r="CX86" s="130"/>
      <c r="DH86" s="130"/>
      <c r="DR86" s="130"/>
      <c r="EB86" s="130"/>
      <c r="EL86" s="130"/>
      <c r="EV86" s="130"/>
      <c r="FF86" s="130"/>
      <c r="FP86" s="130"/>
      <c r="FZ86" s="130"/>
      <c r="GJ86" s="130"/>
      <c r="GT86" s="130"/>
      <c r="HD86" s="130"/>
      <c r="HN86" s="130"/>
      <c r="HX86" s="130"/>
      <c r="IH86" s="130"/>
    </row>
    <row xmlns:x14ac="http://schemas.microsoft.com/office/spreadsheetml/2009/9/ac" r="87" s="3" customFormat="true" x14ac:dyDescent="0.25">
      <c r="A87" s="400" t="str">
        <f ca="true">IF(ISBLANK('Data Summary'!A89),"",'Data Summary'!A89)</f>
        <v/>
      </c>
      <c r="B87" s="130"/>
      <c r="L87" s="130"/>
      <c r="V87" s="130"/>
      <c r="AF87" s="130"/>
      <c r="AP87" s="130"/>
      <c r="AZ87" s="130"/>
      <c r="BA87" s="130"/>
      <c r="BB87" s="130"/>
      <c r="BC87" s="130"/>
      <c r="BD87" s="130"/>
      <c r="BE87" s="130"/>
      <c r="BF87" s="130"/>
      <c r="BG87" s="130"/>
      <c r="BJ87" s="130"/>
      <c r="BK87" s="130"/>
      <c r="BL87" s="130"/>
      <c r="BM87" s="130"/>
      <c r="BN87" s="130"/>
      <c r="BO87" s="130"/>
      <c r="BP87" s="130"/>
      <c r="BQ87" s="130"/>
      <c r="BT87" s="130"/>
      <c r="CD87" s="441"/>
      <c r="CE87" s="442"/>
      <c r="CF87" s="442"/>
      <c r="CG87" s="442"/>
      <c r="CH87" s="442"/>
      <c r="CI87" s="442"/>
      <c r="CJ87" s="442"/>
      <c r="CK87" s="442"/>
      <c r="CL87" s="442"/>
      <c r="CM87" s="442"/>
      <c r="CN87" s="130"/>
      <c r="CX87" s="130"/>
      <c r="DH87" s="130"/>
      <c r="DR87" s="130"/>
      <c r="EB87" s="130"/>
      <c r="EL87" s="130"/>
      <c r="EV87" s="130"/>
      <c r="FF87" s="130"/>
      <c r="FP87" s="130"/>
      <c r="FZ87" s="130"/>
      <c r="GJ87" s="130"/>
      <c r="GT87" s="130"/>
      <c r="HD87" s="130"/>
      <c r="HN87" s="130"/>
      <c r="HX87" s="130"/>
      <c r="IH87" s="130"/>
    </row>
    <row xmlns:x14ac="http://schemas.microsoft.com/office/spreadsheetml/2009/9/ac" r="88" s="3" customFormat="true" x14ac:dyDescent="0.25">
      <c r="A88" s="400" t="str">
        <f ca="true">IF(ISBLANK('Data Summary'!A90),"",'Data Summary'!A90)</f>
        <v/>
      </c>
      <c r="B88" s="130"/>
      <c r="L88" s="130"/>
      <c r="V88" s="130"/>
      <c r="AF88" s="130"/>
      <c r="AP88" s="130"/>
      <c r="AZ88" s="130"/>
      <c r="BA88" s="130"/>
      <c r="BB88" s="130"/>
      <c r="BC88" s="130"/>
      <c r="BD88" s="130"/>
      <c r="BE88" s="130"/>
      <c r="BF88" s="130"/>
      <c r="BG88" s="130"/>
      <c r="BJ88" s="130"/>
      <c r="BK88" s="130"/>
      <c r="BL88" s="130"/>
      <c r="BM88" s="130"/>
      <c r="BN88" s="130"/>
      <c r="BO88" s="130"/>
      <c r="BP88" s="130"/>
      <c r="BQ88" s="130"/>
      <c r="BT88" s="130"/>
      <c r="CD88" s="441"/>
      <c r="CE88" s="442"/>
      <c r="CF88" s="442"/>
      <c r="CG88" s="442"/>
      <c r="CH88" s="442"/>
      <c r="CI88" s="442"/>
      <c r="CJ88" s="442"/>
      <c r="CK88" s="442"/>
      <c r="CL88" s="442"/>
      <c r="CM88" s="442"/>
      <c r="CN88" s="130"/>
      <c r="CX88" s="130"/>
      <c r="DH88" s="130"/>
      <c r="DR88" s="130"/>
      <c r="EB88" s="130"/>
      <c r="EL88" s="130"/>
      <c r="EV88" s="130"/>
      <c r="FF88" s="130"/>
      <c r="FP88" s="130"/>
      <c r="FZ88" s="130"/>
      <c r="GJ88" s="130"/>
      <c r="GT88" s="130"/>
      <c r="HD88" s="130"/>
      <c r="HN88" s="130"/>
      <c r="HX88" s="130"/>
      <c r="IH88" s="130"/>
    </row>
    <row xmlns:x14ac="http://schemas.microsoft.com/office/spreadsheetml/2009/9/ac" r="89" s="3" customFormat="true" x14ac:dyDescent="0.25">
      <c r="A89" s="400" t="str">
        <f ca="true">IF(ISBLANK('Data Summary'!A91),"",'Data Summary'!A91)</f>
        <v/>
      </c>
      <c r="B89" s="130"/>
      <c r="L89" s="130"/>
      <c r="V89" s="130"/>
      <c r="AF89" s="130"/>
      <c r="AP89" s="130"/>
      <c r="AZ89" s="130"/>
      <c r="BA89" s="130"/>
      <c r="BB89" s="130"/>
      <c r="BC89" s="130"/>
      <c r="BD89" s="130"/>
      <c r="BE89" s="130"/>
      <c r="BF89" s="130"/>
      <c r="BG89" s="130"/>
      <c r="BJ89" s="130"/>
      <c r="BK89" s="130"/>
      <c r="BL89" s="130"/>
      <c r="BM89" s="130"/>
      <c r="BN89" s="130"/>
      <c r="BO89" s="130"/>
      <c r="BP89" s="130"/>
      <c r="BQ89" s="130"/>
      <c r="BT89" s="130"/>
      <c r="CD89" s="441"/>
      <c r="CE89" s="442"/>
      <c r="CF89" s="442"/>
      <c r="CG89" s="442"/>
      <c r="CH89" s="442"/>
      <c r="CI89" s="442"/>
      <c r="CJ89" s="442"/>
      <c r="CK89" s="442"/>
      <c r="CL89" s="442"/>
      <c r="CM89" s="442"/>
      <c r="CN89" s="130"/>
      <c r="CX89" s="130"/>
      <c r="DH89" s="130"/>
      <c r="DR89" s="130"/>
      <c r="EB89" s="130"/>
      <c r="EL89" s="130"/>
      <c r="EV89" s="130"/>
      <c r="FF89" s="130"/>
      <c r="FP89" s="130"/>
      <c r="FZ89" s="130"/>
      <c r="GJ89" s="130"/>
      <c r="GT89" s="130"/>
      <c r="HD89" s="130"/>
      <c r="HN89" s="130"/>
      <c r="HX89" s="130"/>
      <c r="IH89" s="130"/>
    </row>
    <row xmlns:x14ac="http://schemas.microsoft.com/office/spreadsheetml/2009/9/ac" r="90" s="3" customFormat="true" x14ac:dyDescent="0.25">
      <c r="A90" s="400" t="str">
        <f ca="true">IF(ISBLANK('Data Summary'!A92),"",'Data Summary'!A92)</f>
        <v/>
      </c>
      <c r="B90" s="130"/>
      <c r="L90" s="130"/>
      <c r="V90" s="130"/>
      <c r="AF90" s="130"/>
      <c r="AP90" s="130"/>
      <c r="AZ90" s="130"/>
      <c r="BA90" s="130"/>
      <c r="BB90" s="130"/>
      <c r="BC90" s="130"/>
      <c r="BD90" s="130"/>
      <c r="BE90" s="130"/>
      <c r="BF90" s="130"/>
      <c r="BG90" s="130"/>
      <c r="BJ90" s="130"/>
      <c r="BK90" s="130"/>
      <c r="BL90" s="130"/>
      <c r="BM90" s="130"/>
      <c r="BN90" s="130"/>
      <c r="BO90" s="130"/>
      <c r="BP90" s="130"/>
      <c r="BQ90" s="130"/>
      <c r="BT90" s="130"/>
      <c r="CD90" s="441"/>
      <c r="CE90" s="442"/>
      <c r="CF90" s="442"/>
      <c r="CG90" s="442"/>
      <c r="CH90" s="442"/>
      <c r="CI90" s="442"/>
      <c r="CJ90" s="442"/>
      <c r="CK90" s="442"/>
      <c r="CL90" s="442"/>
      <c r="CM90" s="442"/>
      <c r="CN90" s="130"/>
      <c r="CX90" s="130"/>
      <c r="DH90" s="130"/>
      <c r="DR90" s="130"/>
      <c r="EB90" s="130"/>
      <c r="EL90" s="130"/>
      <c r="EV90" s="130"/>
      <c r="FF90" s="130"/>
      <c r="FP90" s="130"/>
      <c r="FZ90" s="130"/>
      <c r="GJ90" s="130"/>
      <c r="GT90" s="130"/>
      <c r="HD90" s="130"/>
      <c r="HN90" s="130"/>
      <c r="HX90" s="130"/>
      <c r="IH90" s="130"/>
    </row>
    <row xmlns:x14ac="http://schemas.microsoft.com/office/spreadsheetml/2009/9/ac" r="91" s="3" customFormat="true" x14ac:dyDescent="0.25">
      <c r="A91" s="400" t="str">
        <f ca="true">IF(ISBLANK('Data Summary'!A93),"",'Data Summary'!A93)</f>
        <v/>
      </c>
      <c r="B91" s="130"/>
      <c r="L91" s="130"/>
      <c r="V91" s="130"/>
      <c r="AF91" s="130"/>
      <c r="AP91" s="130"/>
      <c r="AZ91" s="130"/>
      <c r="BA91" s="130"/>
      <c r="BB91" s="130"/>
      <c r="BC91" s="130"/>
      <c r="BD91" s="130"/>
      <c r="BE91" s="130"/>
      <c r="BF91" s="130"/>
      <c r="BG91" s="130"/>
      <c r="BJ91" s="130"/>
      <c r="BK91" s="130"/>
      <c r="BL91" s="130"/>
      <c r="BM91" s="130"/>
      <c r="BN91" s="130"/>
      <c r="BO91" s="130"/>
      <c r="BP91" s="130"/>
      <c r="BQ91" s="130"/>
      <c r="BT91" s="130"/>
      <c r="CD91" s="441"/>
      <c r="CE91" s="442"/>
      <c r="CF91" s="442"/>
      <c r="CG91" s="442"/>
      <c r="CH91" s="442"/>
      <c r="CI91" s="442"/>
      <c r="CJ91" s="442"/>
      <c r="CK91" s="442"/>
      <c r="CL91" s="442"/>
      <c r="CM91" s="442"/>
      <c r="CN91" s="130"/>
      <c r="CX91" s="130"/>
      <c r="DH91" s="130"/>
      <c r="DR91" s="130"/>
      <c r="EB91" s="130"/>
      <c r="EL91" s="130"/>
      <c r="EV91" s="130"/>
      <c r="FF91" s="130"/>
      <c r="FP91" s="130"/>
      <c r="FZ91" s="130"/>
      <c r="GJ91" s="130"/>
      <c r="GT91" s="130"/>
      <c r="HD91" s="130"/>
      <c r="HN91" s="130"/>
      <c r="HX91" s="130"/>
      <c r="IH91" s="130"/>
    </row>
    <row xmlns:x14ac="http://schemas.microsoft.com/office/spreadsheetml/2009/9/ac" r="92" s="3" customFormat="true" x14ac:dyDescent="0.25">
      <c r="A92" s="400" t="str">
        <f ca="true">IF(ISBLANK('Data Summary'!A94),"",'Data Summary'!A94)</f>
        <v/>
      </c>
      <c r="B92" s="130"/>
      <c r="L92" s="130"/>
      <c r="V92" s="130"/>
      <c r="AF92" s="130"/>
      <c r="AP92" s="130"/>
      <c r="AZ92" s="130"/>
      <c r="BA92" s="130"/>
      <c r="BB92" s="130"/>
      <c r="BC92" s="130"/>
      <c r="BD92" s="130"/>
      <c r="BE92" s="130"/>
      <c r="BF92" s="130"/>
      <c r="BG92" s="130"/>
      <c r="BJ92" s="130"/>
      <c r="BK92" s="130"/>
      <c r="BL92" s="130"/>
      <c r="BM92" s="130"/>
      <c r="BN92" s="130"/>
      <c r="BO92" s="130"/>
      <c r="BP92" s="130"/>
      <c r="BQ92" s="130"/>
      <c r="BT92" s="130"/>
      <c r="CD92" s="441"/>
      <c r="CE92" s="442"/>
      <c r="CF92" s="442"/>
      <c r="CG92" s="442"/>
      <c r="CH92" s="442"/>
      <c r="CI92" s="442"/>
      <c r="CJ92" s="442"/>
      <c r="CK92" s="442"/>
      <c r="CL92" s="442"/>
      <c r="CM92" s="442"/>
      <c r="CN92" s="130"/>
      <c r="CX92" s="130"/>
      <c r="DH92" s="130"/>
      <c r="DR92" s="130"/>
      <c r="EB92" s="130"/>
      <c r="EL92" s="130"/>
      <c r="EV92" s="130"/>
      <c r="FF92" s="130"/>
      <c r="FP92" s="130"/>
      <c r="FZ92" s="130"/>
      <c r="GJ92" s="130"/>
      <c r="GT92" s="130"/>
      <c r="HD92" s="130"/>
      <c r="HN92" s="130"/>
      <c r="HX92" s="130"/>
      <c r="IH92" s="130"/>
    </row>
    <row xmlns:x14ac="http://schemas.microsoft.com/office/spreadsheetml/2009/9/ac" r="93" s="3" customFormat="true" x14ac:dyDescent="0.25">
      <c r="A93" s="400" t="str">
        <f ca="true">IF(ISBLANK('Data Summary'!A95),"",'Data Summary'!A95)</f>
        <v/>
      </c>
      <c r="B93" s="130"/>
      <c r="L93" s="130"/>
      <c r="V93" s="130"/>
      <c r="AF93" s="130"/>
      <c r="AP93" s="130"/>
      <c r="AZ93" s="130"/>
      <c r="BA93" s="130"/>
      <c r="BB93" s="130"/>
      <c r="BC93" s="130"/>
      <c r="BD93" s="130"/>
      <c r="BE93" s="130"/>
      <c r="BF93" s="130"/>
      <c r="BG93" s="130"/>
      <c r="BJ93" s="130"/>
      <c r="BK93" s="130"/>
      <c r="BL93" s="130"/>
      <c r="BM93" s="130"/>
      <c r="BN93" s="130"/>
      <c r="BO93" s="130"/>
      <c r="BP93" s="130"/>
      <c r="BQ93" s="130"/>
      <c r="BT93" s="130"/>
      <c r="CD93" s="441"/>
      <c r="CE93" s="442"/>
      <c r="CF93" s="442"/>
      <c r="CG93" s="442"/>
      <c r="CH93" s="442"/>
      <c r="CI93" s="442"/>
      <c r="CJ93" s="442"/>
      <c r="CK93" s="442"/>
      <c r="CL93" s="442"/>
      <c r="CM93" s="442"/>
      <c r="CN93" s="130"/>
      <c r="CX93" s="130"/>
      <c r="DH93" s="130"/>
      <c r="DR93" s="130"/>
      <c r="EB93" s="130"/>
      <c r="EL93" s="130"/>
      <c r="EV93" s="130"/>
      <c r="FF93" s="130"/>
      <c r="FP93" s="130"/>
      <c r="FZ93" s="130"/>
      <c r="GJ93" s="130"/>
      <c r="GT93" s="130"/>
      <c r="HD93" s="130"/>
      <c r="HN93" s="130"/>
      <c r="HX93" s="130"/>
      <c r="IH93" s="130"/>
    </row>
    <row xmlns:x14ac="http://schemas.microsoft.com/office/spreadsheetml/2009/9/ac" r="94" s="3" customFormat="true" x14ac:dyDescent="0.25">
      <c r="A94" s="400" t="str">
        <f ca="true">IF(ISBLANK('Data Summary'!A96),"",'Data Summary'!A96)</f>
        <v/>
      </c>
      <c r="B94" s="130"/>
      <c r="L94" s="130"/>
      <c r="V94" s="130"/>
      <c r="AF94" s="130"/>
      <c r="AP94" s="130"/>
      <c r="AZ94" s="130"/>
      <c r="BA94" s="130"/>
      <c r="BB94" s="130"/>
      <c r="BC94" s="130"/>
      <c r="BD94" s="130"/>
      <c r="BE94" s="130"/>
      <c r="BF94" s="130"/>
      <c r="BG94" s="130"/>
      <c r="BJ94" s="130"/>
      <c r="BK94" s="130"/>
      <c r="BL94" s="130"/>
      <c r="BM94" s="130"/>
      <c r="BN94" s="130"/>
      <c r="BO94" s="130"/>
      <c r="BP94" s="130"/>
      <c r="BQ94" s="130"/>
      <c r="BT94" s="130"/>
      <c r="CD94" s="441"/>
      <c r="CE94" s="442"/>
      <c r="CF94" s="442"/>
      <c r="CG94" s="442"/>
      <c r="CH94" s="442"/>
      <c r="CI94" s="442"/>
      <c r="CJ94" s="442"/>
      <c r="CK94" s="442"/>
      <c r="CL94" s="442"/>
      <c r="CM94" s="442"/>
      <c r="CN94" s="130"/>
      <c r="CX94" s="130"/>
      <c r="DH94" s="130"/>
      <c r="DR94" s="130"/>
      <c r="EB94" s="130"/>
      <c r="EL94" s="130"/>
      <c r="EV94" s="130"/>
      <c r="FF94" s="130"/>
      <c r="FP94" s="130"/>
      <c r="FZ94" s="130"/>
      <c r="GJ94" s="130"/>
      <c r="GT94" s="130"/>
      <c r="HD94" s="130"/>
      <c r="HN94" s="130"/>
      <c r="HX94" s="130"/>
      <c r="IH94" s="130"/>
    </row>
    <row xmlns:x14ac="http://schemas.microsoft.com/office/spreadsheetml/2009/9/ac" r="95" s="3" customFormat="true" x14ac:dyDescent="0.25">
      <c r="A95" s="400" t="str">
        <f ca="true">IF(ISBLANK('Data Summary'!A97),"",'Data Summary'!A97)</f>
        <v/>
      </c>
      <c r="B95" s="130"/>
      <c r="L95" s="130"/>
      <c r="V95" s="130"/>
      <c r="AF95" s="130"/>
      <c r="AP95" s="130"/>
      <c r="AZ95" s="130"/>
      <c r="BA95" s="130"/>
      <c r="BB95" s="130"/>
      <c r="BC95" s="130"/>
      <c r="BD95" s="130"/>
      <c r="BE95" s="130"/>
      <c r="BF95" s="130"/>
      <c r="BG95" s="130"/>
      <c r="BJ95" s="130"/>
      <c r="BK95" s="130"/>
      <c r="BL95" s="130"/>
      <c r="BM95" s="130"/>
      <c r="BN95" s="130"/>
      <c r="BO95" s="130"/>
      <c r="BP95" s="130"/>
      <c r="BQ95" s="130"/>
      <c r="BT95" s="130"/>
      <c r="CD95" s="441"/>
      <c r="CE95" s="442"/>
      <c r="CF95" s="442"/>
      <c r="CG95" s="442"/>
      <c r="CH95" s="442"/>
      <c r="CI95" s="442"/>
      <c r="CJ95" s="442"/>
      <c r="CK95" s="442"/>
      <c r="CL95" s="442"/>
      <c r="CM95" s="442"/>
      <c r="CN95" s="130"/>
      <c r="CX95" s="130"/>
      <c r="DH95" s="130"/>
      <c r="DR95" s="130"/>
      <c r="EB95" s="130"/>
      <c r="EL95" s="130"/>
      <c r="EV95" s="130"/>
      <c r="FF95" s="130"/>
      <c r="FP95" s="130"/>
      <c r="FZ95" s="130"/>
      <c r="GJ95" s="130"/>
      <c r="GT95" s="130"/>
      <c r="HD95" s="130"/>
      <c r="HN95" s="130"/>
      <c r="HX95" s="130"/>
      <c r="IH95" s="130"/>
    </row>
    <row xmlns:x14ac="http://schemas.microsoft.com/office/spreadsheetml/2009/9/ac" r="96" s="3" customFormat="true" x14ac:dyDescent="0.25">
      <c r="A96" s="400" t="str">
        <f ca="true">IF(ISBLANK('Data Summary'!A98),"",'Data Summary'!A98)</f>
        <v/>
      </c>
      <c r="B96" s="130"/>
      <c r="L96" s="130"/>
      <c r="V96" s="130"/>
      <c r="AF96" s="130"/>
      <c r="AP96" s="130"/>
      <c r="AZ96" s="130"/>
      <c r="BA96" s="130"/>
      <c r="BB96" s="130"/>
      <c r="BC96" s="130"/>
      <c r="BD96" s="130"/>
      <c r="BE96" s="130"/>
      <c r="BF96" s="130"/>
      <c r="BG96" s="130"/>
      <c r="BJ96" s="130"/>
      <c r="BK96" s="130"/>
      <c r="BL96" s="130"/>
      <c r="BM96" s="130"/>
      <c r="BN96" s="130"/>
      <c r="BO96" s="130"/>
      <c r="BP96" s="130"/>
      <c r="BQ96" s="130"/>
      <c r="BT96" s="130"/>
      <c r="CD96" s="441"/>
      <c r="CE96" s="442"/>
      <c r="CF96" s="442"/>
      <c r="CG96" s="442"/>
      <c r="CH96" s="442"/>
      <c r="CI96" s="442"/>
      <c r="CJ96" s="442"/>
      <c r="CK96" s="442"/>
      <c r="CL96" s="442"/>
      <c r="CM96" s="442"/>
      <c r="CN96" s="130"/>
      <c r="CX96" s="130"/>
      <c r="DH96" s="130"/>
      <c r="DR96" s="130"/>
      <c r="EB96" s="130"/>
      <c r="EL96" s="130"/>
      <c r="EV96" s="130"/>
      <c r="FF96" s="130"/>
      <c r="FP96" s="130"/>
      <c r="FZ96" s="130"/>
      <c r="GJ96" s="130"/>
      <c r="GT96" s="130"/>
      <c r="HD96" s="130"/>
      <c r="HN96" s="130"/>
      <c r="HX96" s="130"/>
      <c r="IH96" s="130"/>
    </row>
    <row xmlns:x14ac="http://schemas.microsoft.com/office/spreadsheetml/2009/9/ac" r="97" s="3" customFormat="true" x14ac:dyDescent="0.25">
      <c r="A97" s="400" t="str">
        <f ca="true">IF(ISBLANK('Data Summary'!A99),"",'Data Summary'!A99)</f>
        <v/>
      </c>
      <c r="B97" s="130"/>
      <c r="L97" s="130"/>
      <c r="V97" s="130"/>
      <c r="AF97" s="130"/>
      <c r="AP97" s="130"/>
      <c r="AZ97" s="130"/>
      <c r="BA97" s="130"/>
      <c r="BB97" s="130"/>
      <c r="BC97" s="130"/>
      <c r="BD97" s="130"/>
      <c r="BE97" s="130"/>
      <c r="BF97" s="130"/>
      <c r="BG97" s="130"/>
      <c r="BJ97" s="130"/>
      <c r="BK97" s="130"/>
      <c r="BL97" s="130"/>
      <c r="BM97" s="130"/>
      <c r="BN97" s="130"/>
      <c r="BO97" s="130"/>
      <c r="BP97" s="130"/>
      <c r="BQ97" s="130"/>
      <c r="BT97" s="130"/>
      <c r="CD97" s="441"/>
      <c r="CE97" s="442"/>
      <c r="CF97" s="442"/>
      <c r="CG97" s="442"/>
      <c r="CH97" s="442"/>
      <c r="CI97" s="442"/>
      <c r="CJ97" s="442"/>
      <c r="CK97" s="442"/>
      <c r="CL97" s="442"/>
      <c r="CM97" s="442"/>
      <c r="CN97" s="130"/>
      <c r="CX97" s="130"/>
      <c r="DH97" s="130"/>
      <c r="DR97" s="130"/>
      <c r="EB97" s="130"/>
      <c r="EL97" s="130"/>
      <c r="EV97" s="130"/>
      <c r="FF97" s="130"/>
      <c r="FP97" s="130"/>
      <c r="FZ97" s="130"/>
      <c r="GJ97" s="130"/>
      <c r="GT97" s="130"/>
      <c r="HD97" s="130"/>
      <c r="HN97" s="130"/>
      <c r="HX97" s="130"/>
      <c r="IH97" s="130"/>
    </row>
    <row xmlns:x14ac="http://schemas.microsoft.com/office/spreadsheetml/2009/9/ac" r="98" s="3" customFormat="true" x14ac:dyDescent="0.25">
      <c r="A98" s="400" t="str">
        <f ca="true">IF(ISBLANK('Data Summary'!A100),"",'Data Summary'!A100)</f>
        <v/>
      </c>
      <c r="B98" s="130"/>
      <c r="L98" s="130"/>
      <c r="V98" s="130"/>
      <c r="AF98" s="130"/>
      <c r="AP98" s="130"/>
      <c r="AZ98" s="130"/>
      <c r="BA98" s="130"/>
      <c r="BB98" s="130"/>
      <c r="BC98" s="130"/>
      <c r="BD98" s="130"/>
      <c r="BE98" s="130"/>
      <c r="BF98" s="130"/>
      <c r="BG98" s="130"/>
      <c r="BJ98" s="130"/>
      <c r="BK98" s="130"/>
      <c r="BL98" s="130"/>
      <c r="BM98" s="130"/>
      <c r="BN98" s="130"/>
      <c r="BO98" s="130"/>
      <c r="BP98" s="130"/>
      <c r="BQ98" s="130"/>
      <c r="BT98" s="130"/>
      <c r="CD98" s="441"/>
      <c r="CE98" s="442"/>
      <c r="CF98" s="442"/>
      <c r="CG98" s="442"/>
      <c r="CH98" s="442"/>
      <c r="CI98" s="442"/>
      <c r="CJ98" s="442"/>
      <c r="CK98" s="442"/>
      <c r="CL98" s="442"/>
      <c r="CM98" s="442"/>
      <c r="CN98" s="130"/>
      <c r="CX98" s="130"/>
      <c r="DH98" s="130"/>
      <c r="DR98" s="130"/>
      <c r="EB98" s="130"/>
      <c r="EL98" s="130"/>
      <c r="EV98" s="130"/>
      <c r="FF98" s="130"/>
      <c r="FP98" s="130"/>
      <c r="FZ98" s="130"/>
      <c r="GJ98" s="130"/>
      <c r="GT98" s="130"/>
      <c r="HD98" s="130"/>
      <c r="HN98" s="130"/>
      <c r="HX98" s="130"/>
      <c r="IH98" s="130"/>
    </row>
    <row xmlns:x14ac="http://schemas.microsoft.com/office/spreadsheetml/2009/9/ac" r="99" s="3" customFormat="true" x14ac:dyDescent="0.25">
      <c r="A99" s="400" t="str">
        <f ca="true">IF(ISBLANK('Data Summary'!A101),"",'Data Summary'!A101)</f>
        <v/>
      </c>
      <c r="B99" s="130"/>
      <c r="L99" s="130"/>
      <c r="V99" s="130"/>
      <c r="AF99" s="130"/>
      <c r="AP99" s="130"/>
      <c r="AZ99" s="130"/>
      <c r="BA99" s="130"/>
      <c r="BB99" s="130"/>
      <c r="BC99" s="130"/>
      <c r="BD99" s="130"/>
      <c r="BE99" s="130"/>
      <c r="BF99" s="130"/>
      <c r="BG99" s="130"/>
      <c r="BJ99" s="130"/>
      <c r="BK99" s="130"/>
      <c r="BL99" s="130"/>
      <c r="BM99" s="130"/>
      <c r="BN99" s="130"/>
      <c r="BO99" s="130"/>
      <c r="BP99" s="130"/>
      <c r="BQ99" s="130"/>
      <c r="BT99" s="130"/>
      <c r="CD99" s="441"/>
      <c r="CE99" s="442"/>
      <c r="CF99" s="442"/>
      <c r="CG99" s="442"/>
      <c r="CH99" s="442"/>
      <c r="CI99" s="442"/>
      <c r="CJ99" s="442"/>
      <c r="CK99" s="442"/>
      <c r="CL99" s="442"/>
      <c r="CM99" s="442"/>
      <c r="CN99" s="130"/>
      <c r="CX99" s="130"/>
      <c r="DH99" s="130"/>
      <c r="DR99" s="130"/>
      <c r="EB99" s="130"/>
      <c r="EL99" s="130"/>
      <c r="EV99" s="130"/>
      <c r="FF99" s="130"/>
      <c r="FP99" s="130"/>
      <c r="FZ99" s="130"/>
      <c r="GJ99" s="130"/>
      <c r="GT99" s="130"/>
      <c r="HD99" s="130"/>
      <c r="HN99" s="130"/>
      <c r="HX99" s="130"/>
      <c r="IH99" s="130"/>
    </row>
    <row xmlns:x14ac="http://schemas.microsoft.com/office/spreadsheetml/2009/9/ac" r="100" s="3" customFormat="true" x14ac:dyDescent="0.25">
      <c r="A100" s="400" t="str">
        <f ca="true">IF(ISBLANK('Data Summary'!A102),"",'Data Summary'!A102)</f>
        <v/>
      </c>
      <c r="B100" s="130"/>
      <c r="L100" s="130"/>
      <c r="V100" s="130"/>
      <c r="AF100" s="130"/>
      <c r="AP100" s="130"/>
      <c r="AZ100" s="130"/>
      <c r="BA100" s="130"/>
      <c r="BB100" s="130"/>
      <c r="BC100" s="130"/>
      <c r="BD100" s="130"/>
      <c r="BE100" s="130"/>
      <c r="BF100" s="130"/>
      <c r="BG100" s="130"/>
      <c r="BJ100" s="130"/>
      <c r="BK100" s="130"/>
      <c r="BL100" s="130"/>
      <c r="BM100" s="130"/>
      <c r="BN100" s="130"/>
      <c r="BO100" s="130"/>
      <c r="BP100" s="130"/>
      <c r="BQ100" s="130"/>
      <c r="BT100" s="130"/>
      <c r="CD100" s="441"/>
      <c r="CE100" s="442"/>
      <c r="CF100" s="442"/>
      <c r="CG100" s="442"/>
      <c r="CH100" s="442"/>
      <c r="CI100" s="442"/>
      <c r="CJ100" s="442"/>
      <c r="CK100" s="442"/>
      <c r="CL100" s="442"/>
      <c r="CM100" s="442"/>
      <c r="CN100" s="130"/>
      <c r="CX100" s="130"/>
      <c r="DH100" s="130"/>
      <c r="DR100" s="130"/>
      <c r="EB100" s="130"/>
      <c r="EL100" s="130"/>
      <c r="EV100" s="130"/>
      <c r="FF100" s="130"/>
      <c r="FP100" s="130"/>
      <c r="FZ100" s="130"/>
      <c r="GJ100" s="130"/>
      <c r="GT100" s="130"/>
      <c r="HD100" s="130"/>
      <c r="HN100" s="130"/>
      <c r="HX100" s="130"/>
      <c r="IH100" s="130"/>
    </row>
    <row xmlns:x14ac="http://schemas.microsoft.com/office/spreadsheetml/2009/9/ac" r="101" s="3" customFormat="true" x14ac:dyDescent="0.25">
      <c r="A101" s="400" t="str">
        <f ca="true">IF(ISBLANK('Data Summary'!A103),"",'Data Summary'!A103)</f>
        <v/>
      </c>
      <c r="B101" s="130"/>
      <c r="L101" s="130"/>
      <c r="V101" s="130"/>
      <c r="AF101" s="130"/>
      <c r="AP101" s="130"/>
      <c r="AZ101" s="130"/>
      <c r="BA101" s="130"/>
      <c r="BB101" s="130"/>
      <c r="BC101" s="130"/>
      <c r="BD101" s="130"/>
      <c r="BE101" s="130"/>
      <c r="BF101" s="130"/>
      <c r="BG101" s="130"/>
      <c r="BJ101" s="130"/>
      <c r="BK101" s="130"/>
      <c r="BL101" s="130"/>
      <c r="BM101" s="130"/>
      <c r="BN101" s="130"/>
      <c r="BO101" s="130"/>
      <c r="BP101" s="130"/>
      <c r="BQ101" s="130"/>
      <c r="BT101" s="130"/>
      <c r="CD101" s="441"/>
      <c r="CE101" s="442"/>
      <c r="CF101" s="442"/>
      <c r="CG101" s="442"/>
      <c r="CH101" s="442"/>
      <c r="CI101" s="442"/>
      <c r="CJ101" s="442"/>
      <c r="CK101" s="442"/>
      <c r="CL101" s="442"/>
      <c r="CM101" s="442"/>
      <c r="CN101" s="130"/>
      <c r="CX101" s="130"/>
      <c r="DH101" s="130"/>
      <c r="DR101" s="130"/>
      <c r="EB101" s="130"/>
      <c r="EL101" s="130"/>
      <c r="EV101" s="130"/>
      <c r="FF101" s="130"/>
      <c r="FP101" s="130"/>
      <c r="FZ101" s="130"/>
      <c r="GJ101" s="130"/>
      <c r="GT101" s="130"/>
      <c r="HD101" s="130"/>
      <c r="HN101" s="130"/>
      <c r="HX101" s="130"/>
      <c r="IH101" s="130"/>
    </row>
    <row xmlns:x14ac="http://schemas.microsoft.com/office/spreadsheetml/2009/9/ac" r="102" s="3" customFormat="true" x14ac:dyDescent="0.25">
      <c r="A102" s="400" t="str">
        <f ca="true">IF(ISBLANK('Data Summary'!A104),"",'Data Summary'!A104)</f>
        <v/>
      </c>
      <c r="B102" s="130"/>
      <c r="L102" s="130"/>
      <c r="V102" s="130"/>
      <c r="AF102" s="130"/>
      <c r="AP102" s="130"/>
      <c r="AZ102" s="130"/>
      <c r="BA102" s="130"/>
      <c r="BB102" s="130"/>
      <c r="BC102" s="130"/>
      <c r="BD102" s="130"/>
      <c r="BE102" s="130"/>
      <c r="BF102" s="130"/>
      <c r="BG102" s="130"/>
      <c r="BJ102" s="130"/>
      <c r="BK102" s="130"/>
      <c r="BL102" s="130"/>
      <c r="BM102" s="130"/>
      <c r="BN102" s="130"/>
      <c r="BO102" s="130"/>
      <c r="BP102" s="130"/>
      <c r="BQ102" s="130"/>
      <c r="BT102" s="130"/>
      <c r="CD102" s="441"/>
      <c r="CE102" s="442"/>
      <c r="CF102" s="442"/>
      <c r="CG102" s="442"/>
      <c r="CH102" s="442"/>
      <c r="CI102" s="442"/>
      <c r="CJ102" s="442"/>
      <c r="CK102" s="442"/>
      <c r="CL102" s="442"/>
      <c r="CM102" s="442"/>
      <c r="CN102" s="130"/>
      <c r="CX102" s="130"/>
      <c r="DH102" s="130"/>
      <c r="DR102" s="130"/>
      <c r="EB102" s="130"/>
      <c r="EL102" s="130"/>
      <c r="EV102" s="130"/>
      <c r="FF102" s="130"/>
      <c r="FP102" s="130"/>
      <c r="FZ102" s="130"/>
      <c r="GJ102" s="130"/>
      <c r="GT102" s="130"/>
      <c r="HD102" s="130"/>
      <c r="HN102" s="130"/>
      <c r="HX102" s="130"/>
      <c r="IH102" s="130"/>
    </row>
    <row xmlns:x14ac="http://schemas.microsoft.com/office/spreadsheetml/2009/9/ac" r="103" s="3" customFormat="true" x14ac:dyDescent="0.25">
      <c r="A103" s="400" t="str">
        <f ca="true">IF(ISBLANK('Data Summary'!A105),"",'Data Summary'!A105)</f>
        <v/>
      </c>
      <c r="B103" s="130"/>
      <c r="L103" s="130"/>
      <c r="V103" s="130"/>
      <c r="AF103" s="130"/>
      <c r="AP103" s="130"/>
      <c r="AZ103" s="130"/>
      <c r="BA103" s="130"/>
      <c r="BB103" s="130"/>
      <c r="BC103" s="130"/>
      <c r="BD103" s="130"/>
      <c r="BE103" s="130"/>
      <c r="BF103" s="130"/>
      <c r="BG103" s="130"/>
      <c r="BJ103" s="130"/>
      <c r="BK103" s="130"/>
      <c r="BL103" s="130"/>
      <c r="BM103" s="130"/>
      <c r="BN103" s="130"/>
      <c r="BO103" s="130"/>
      <c r="BP103" s="130"/>
      <c r="BQ103" s="130"/>
      <c r="BT103" s="130"/>
      <c r="CD103" s="441"/>
      <c r="CE103" s="442"/>
      <c r="CF103" s="442"/>
      <c r="CG103" s="442"/>
      <c r="CH103" s="442"/>
      <c r="CI103" s="442"/>
      <c r="CJ103" s="442"/>
      <c r="CK103" s="442"/>
      <c r="CL103" s="442"/>
      <c r="CM103" s="442"/>
      <c r="CN103" s="130"/>
      <c r="CX103" s="130"/>
      <c r="DH103" s="130"/>
      <c r="DR103" s="130"/>
      <c r="EB103" s="130"/>
      <c r="EL103" s="130"/>
      <c r="EV103" s="130"/>
      <c r="FF103" s="130"/>
      <c r="FP103" s="130"/>
      <c r="FZ103" s="130"/>
      <c r="GJ103" s="130"/>
      <c r="GT103" s="130"/>
      <c r="HD103" s="130"/>
      <c r="HN103" s="130"/>
      <c r="HX103" s="130"/>
      <c r="IH103" s="130"/>
    </row>
    <row xmlns:x14ac="http://schemas.microsoft.com/office/spreadsheetml/2009/9/ac" r="104" s="3" customFormat="true" x14ac:dyDescent="0.25">
      <c r="A104" s="400" t="str">
        <f ca="true">IF(ISBLANK('Data Summary'!A106),"",'Data Summary'!A106)</f>
        <v/>
      </c>
      <c r="B104" s="130"/>
      <c r="L104" s="130"/>
      <c r="V104" s="130"/>
      <c r="AF104" s="130"/>
      <c r="AP104" s="130"/>
      <c r="AZ104" s="130"/>
      <c r="BA104" s="130"/>
      <c r="BB104" s="130"/>
      <c r="BC104" s="130"/>
      <c r="BD104" s="130"/>
      <c r="BE104" s="130"/>
      <c r="BF104" s="130"/>
      <c r="BG104" s="130"/>
      <c r="BJ104" s="130"/>
      <c r="BK104" s="130"/>
      <c r="BL104" s="130"/>
      <c r="BM104" s="130"/>
      <c r="BN104" s="130"/>
      <c r="BO104" s="130"/>
      <c r="BP104" s="130"/>
      <c r="BQ104" s="130"/>
      <c r="BT104" s="130"/>
      <c r="CD104" s="441"/>
      <c r="CE104" s="442"/>
      <c r="CF104" s="442"/>
      <c r="CG104" s="442"/>
      <c r="CH104" s="442"/>
      <c r="CI104" s="442"/>
      <c r="CJ104" s="442"/>
      <c r="CK104" s="442"/>
      <c r="CL104" s="442"/>
      <c r="CM104" s="442"/>
      <c r="CN104" s="130"/>
      <c r="CX104" s="130"/>
      <c r="DH104" s="130"/>
      <c r="DR104" s="130"/>
      <c r="EB104" s="130"/>
      <c r="EL104" s="130"/>
      <c r="EV104" s="130"/>
      <c r="FF104" s="130"/>
      <c r="FP104" s="130"/>
      <c r="FZ104" s="130"/>
      <c r="GJ104" s="130"/>
      <c r="GT104" s="130"/>
      <c r="HD104" s="130"/>
      <c r="HN104" s="130"/>
      <c r="HX104" s="130"/>
      <c r="IH104" s="130"/>
    </row>
    <row xmlns:x14ac="http://schemas.microsoft.com/office/spreadsheetml/2009/9/ac" r="105" s="3" customFormat="true" x14ac:dyDescent="0.25">
      <c r="A105" s="400" t="str">
        <f ca="true">IF(ISBLANK('Data Summary'!A107),"",'Data Summary'!A107)</f>
        <v/>
      </c>
      <c r="B105" s="130"/>
      <c r="L105" s="130"/>
      <c r="V105" s="130"/>
      <c r="AF105" s="130"/>
      <c r="AP105" s="130"/>
      <c r="AZ105" s="130"/>
      <c r="BA105" s="130"/>
      <c r="BB105" s="130"/>
      <c r="BC105" s="130"/>
      <c r="BD105" s="130"/>
      <c r="BE105" s="130"/>
      <c r="BF105" s="130"/>
      <c r="BG105" s="130"/>
      <c r="BJ105" s="130"/>
      <c r="BK105" s="130"/>
      <c r="BL105" s="130"/>
      <c r="BM105" s="130"/>
      <c r="BN105" s="130"/>
      <c r="BO105" s="130"/>
      <c r="BP105" s="130"/>
      <c r="BQ105" s="130"/>
      <c r="BT105" s="130"/>
      <c r="CD105" s="441"/>
      <c r="CE105" s="442"/>
      <c r="CF105" s="442"/>
      <c r="CG105" s="442"/>
      <c r="CH105" s="442"/>
      <c r="CI105" s="442"/>
      <c r="CJ105" s="442"/>
      <c r="CK105" s="442"/>
      <c r="CL105" s="442"/>
      <c r="CM105" s="442"/>
      <c r="CN105" s="130"/>
      <c r="CX105" s="130"/>
      <c r="DH105" s="130"/>
      <c r="DR105" s="130"/>
      <c r="EB105" s="130"/>
      <c r="EL105" s="130"/>
      <c r="EV105" s="130"/>
      <c r="FF105" s="130"/>
      <c r="FP105" s="130"/>
      <c r="FZ105" s="130"/>
      <c r="GJ105" s="130"/>
      <c r="GT105" s="130"/>
      <c r="HD105" s="130"/>
      <c r="HN105" s="130"/>
      <c r="HX105" s="130"/>
      <c r="IH105" s="130"/>
    </row>
    <row xmlns:x14ac="http://schemas.microsoft.com/office/spreadsheetml/2009/9/ac" r="106" s="3" customFormat="true" x14ac:dyDescent="0.25">
      <c r="A106" s="400" t="str">
        <f ca="true">IF(ISBLANK('Data Summary'!A108),"",'Data Summary'!A108)</f>
        <v/>
      </c>
      <c r="B106" s="130"/>
      <c r="L106" s="130"/>
      <c r="V106" s="130"/>
      <c r="AF106" s="130"/>
      <c r="AP106" s="130"/>
      <c r="AZ106" s="130"/>
      <c r="BA106" s="130"/>
      <c r="BB106" s="130"/>
      <c r="BC106" s="130"/>
      <c r="BD106" s="130"/>
      <c r="BE106" s="130"/>
      <c r="BF106" s="130"/>
      <c r="BG106" s="130"/>
      <c r="BJ106" s="130"/>
      <c r="BK106" s="130"/>
      <c r="BL106" s="130"/>
      <c r="BM106" s="130"/>
      <c r="BN106" s="130"/>
      <c r="BO106" s="130"/>
      <c r="BP106" s="130"/>
      <c r="BQ106" s="130"/>
      <c r="BT106" s="130"/>
      <c r="CD106" s="441"/>
      <c r="CE106" s="442"/>
      <c r="CF106" s="442"/>
      <c r="CG106" s="442"/>
      <c r="CH106" s="442"/>
      <c r="CI106" s="442"/>
      <c r="CJ106" s="442"/>
      <c r="CK106" s="442"/>
      <c r="CL106" s="442"/>
      <c r="CM106" s="442"/>
      <c r="CN106" s="130"/>
      <c r="CX106" s="130"/>
      <c r="DH106" s="130"/>
      <c r="DR106" s="130"/>
      <c r="EB106" s="130"/>
      <c r="EL106" s="130"/>
      <c r="EV106" s="130"/>
      <c r="FF106" s="130"/>
      <c r="FP106" s="130"/>
      <c r="FZ106" s="130"/>
      <c r="GJ106" s="130"/>
      <c r="GT106" s="130"/>
      <c r="HD106" s="130"/>
      <c r="HN106" s="130"/>
      <c r="HX106" s="130"/>
      <c r="IH106" s="130"/>
    </row>
    <row xmlns:x14ac="http://schemas.microsoft.com/office/spreadsheetml/2009/9/ac" r="107" s="3" customFormat="true" x14ac:dyDescent="0.25">
      <c r="A107" s="400" t="str">
        <f ca="true">IF(ISBLANK('Data Summary'!A109),"",'Data Summary'!A109)</f>
        <v/>
      </c>
      <c r="B107" s="130"/>
      <c r="L107" s="130"/>
      <c r="V107" s="130"/>
      <c r="AF107" s="130"/>
      <c r="AP107" s="130"/>
      <c r="AZ107" s="130"/>
      <c r="BA107" s="130"/>
      <c r="BB107" s="130"/>
      <c r="BC107" s="130"/>
      <c r="BD107" s="130"/>
      <c r="BE107" s="130"/>
      <c r="BF107" s="130"/>
      <c r="BG107" s="130"/>
      <c r="BJ107" s="130"/>
      <c r="BK107" s="130"/>
      <c r="BL107" s="130"/>
      <c r="BM107" s="130"/>
      <c r="BN107" s="130"/>
      <c r="BO107" s="130"/>
      <c r="BP107" s="130"/>
      <c r="BQ107" s="130"/>
      <c r="BT107" s="130"/>
      <c r="CD107" s="441"/>
      <c r="CE107" s="442"/>
      <c r="CF107" s="442"/>
      <c r="CG107" s="442"/>
      <c r="CH107" s="442"/>
      <c r="CI107" s="442"/>
      <c r="CJ107" s="442"/>
      <c r="CK107" s="442"/>
      <c r="CL107" s="442"/>
      <c r="CM107" s="442"/>
      <c r="CN107" s="130"/>
      <c r="CX107" s="130"/>
      <c r="DH107" s="130"/>
      <c r="DR107" s="130"/>
      <c r="EB107" s="130"/>
      <c r="EL107" s="130"/>
      <c r="EV107" s="130"/>
      <c r="FF107" s="130"/>
      <c r="FP107" s="130"/>
      <c r="FZ107" s="130"/>
      <c r="GJ107" s="130"/>
      <c r="GT107" s="130"/>
      <c r="HD107" s="130"/>
      <c r="HN107" s="130"/>
      <c r="HX107" s="130"/>
      <c r="IH107" s="130"/>
    </row>
    <row xmlns:x14ac="http://schemas.microsoft.com/office/spreadsheetml/2009/9/ac" r="108" s="3" customFormat="true" x14ac:dyDescent="0.25">
      <c r="A108" s="400" t="str">
        <f ca="true">IF(ISBLANK('Data Summary'!A110),"",'Data Summary'!A110)</f>
        <v/>
      </c>
      <c r="B108" s="130"/>
      <c r="L108" s="130"/>
      <c r="V108" s="130"/>
      <c r="AF108" s="130"/>
      <c r="AP108" s="130"/>
      <c r="AZ108" s="130"/>
      <c r="BA108" s="130"/>
      <c r="BB108" s="130"/>
      <c r="BC108" s="130"/>
      <c r="BD108" s="130"/>
      <c r="BE108" s="130"/>
      <c r="BF108" s="130"/>
      <c r="BG108" s="130"/>
      <c r="BJ108" s="130"/>
      <c r="BK108" s="130"/>
      <c r="BL108" s="130"/>
      <c r="BM108" s="130"/>
      <c r="BN108" s="130"/>
      <c r="BO108" s="130"/>
      <c r="BP108" s="130"/>
      <c r="BQ108" s="130"/>
      <c r="BT108" s="130"/>
      <c r="CD108" s="441"/>
      <c r="CE108" s="442"/>
      <c r="CF108" s="442"/>
      <c r="CG108" s="442"/>
      <c r="CH108" s="442"/>
      <c r="CI108" s="442"/>
      <c r="CJ108" s="442"/>
      <c r="CK108" s="442"/>
      <c r="CL108" s="442"/>
      <c r="CM108" s="442"/>
      <c r="CN108" s="130"/>
      <c r="CX108" s="130"/>
      <c r="DH108" s="130"/>
      <c r="DR108" s="130"/>
      <c r="EB108" s="130"/>
      <c r="EL108" s="130"/>
      <c r="EV108" s="130"/>
      <c r="FF108" s="130"/>
      <c r="FP108" s="130"/>
      <c r="FZ108" s="130"/>
      <c r="GJ108" s="130"/>
      <c r="GT108" s="130"/>
      <c r="HD108" s="130"/>
      <c r="HN108" s="130"/>
      <c r="HX108" s="130"/>
      <c r="IH108" s="130"/>
    </row>
    <row xmlns:x14ac="http://schemas.microsoft.com/office/spreadsheetml/2009/9/ac" r="109" s="3" customFormat="true" x14ac:dyDescent="0.25">
      <c r="A109" s="400" t="str">
        <f ca="true">IF(ISBLANK('Data Summary'!A111),"",'Data Summary'!A111)</f>
        <v/>
      </c>
      <c r="B109" s="130"/>
      <c r="L109" s="130"/>
      <c r="V109" s="130"/>
      <c r="AF109" s="130"/>
      <c r="AP109" s="130"/>
      <c r="AZ109" s="130"/>
      <c r="BA109" s="130"/>
      <c r="BB109" s="130"/>
      <c r="BC109" s="130"/>
      <c r="BD109" s="130"/>
      <c r="BE109" s="130"/>
      <c r="BF109" s="130"/>
      <c r="BG109" s="130"/>
      <c r="BJ109" s="130"/>
      <c r="BK109" s="130"/>
      <c r="BL109" s="130"/>
      <c r="BM109" s="130"/>
      <c r="BN109" s="130"/>
      <c r="BO109" s="130"/>
      <c r="BP109" s="130"/>
      <c r="BQ109" s="130"/>
      <c r="BT109" s="130"/>
      <c r="CD109" s="441"/>
      <c r="CE109" s="442"/>
      <c r="CF109" s="442"/>
      <c r="CG109" s="442"/>
      <c r="CH109" s="442"/>
      <c r="CI109" s="442"/>
      <c r="CJ109" s="442"/>
      <c r="CK109" s="442"/>
      <c r="CL109" s="442"/>
      <c r="CM109" s="442"/>
      <c r="CN109" s="130"/>
      <c r="CX109" s="130"/>
      <c r="DH109" s="130"/>
      <c r="DR109" s="130"/>
      <c r="EB109" s="130"/>
      <c r="EL109" s="130"/>
      <c r="EV109" s="130"/>
      <c r="FF109" s="130"/>
      <c r="FP109" s="130"/>
      <c r="FZ109" s="130"/>
      <c r="GJ109" s="130"/>
      <c r="GT109" s="130"/>
      <c r="HD109" s="130"/>
      <c r="HN109" s="130"/>
      <c r="HX109" s="130"/>
      <c r="IH109" s="130"/>
    </row>
    <row xmlns:x14ac="http://schemas.microsoft.com/office/spreadsheetml/2009/9/ac" r="110" s="3" customFormat="true" x14ac:dyDescent="0.25">
      <c r="A110" s="400" t="str">
        <f ca="true">IF(ISBLANK('Data Summary'!A112),"",'Data Summary'!A112)</f>
        <v/>
      </c>
      <c r="B110" s="130"/>
      <c r="L110" s="130"/>
      <c r="V110" s="130"/>
      <c r="AF110" s="130"/>
      <c r="AP110" s="130"/>
      <c r="AZ110" s="130"/>
      <c r="BA110" s="130"/>
      <c r="BB110" s="130"/>
      <c r="BC110" s="130"/>
      <c r="BD110" s="130"/>
      <c r="BE110" s="130"/>
      <c r="BF110" s="130"/>
      <c r="BG110" s="130"/>
      <c r="BJ110" s="130"/>
      <c r="BK110" s="130"/>
      <c r="BL110" s="130"/>
      <c r="BM110" s="130"/>
      <c r="BN110" s="130"/>
      <c r="BO110" s="130"/>
      <c r="BP110" s="130"/>
      <c r="BQ110" s="130"/>
      <c r="BT110" s="130"/>
      <c r="CD110" s="441"/>
      <c r="CE110" s="442"/>
      <c r="CF110" s="442"/>
      <c r="CG110" s="442"/>
      <c r="CH110" s="442"/>
      <c r="CI110" s="442"/>
      <c r="CJ110" s="442"/>
      <c r="CK110" s="442"/>
      <c r="CL110" s="442"/>
      <c r="CM110" s="442"/>
      <c r="CN110" s="130"/>
      <c r="CX110" s="130"/>
      <c r="DH110" s="130"/>
      <c r="DR110" s="130"/>
      <c r="EB110" s="130"/>
      <c r="EL110" s="130"/>
      <c r="EV110" s="130"/>
      <c r="FF110" s="130"/>
      <c r="FP110" s="130"/>
      <c r="FZ110" s="130"/>
      <c r="GJ110" s="130"/>
      <c r="GT110" s="130"/>
      <c r="HD110" s="130"/>
      <c r="HN110" s="130"/>
      <c r="HX110" s="130"/>
      <c r="IH110" s="130"/>
    </row>
    <row xmlns:x14ac="http://schemas.microsoft.com/office/spreadsheetml/2009/9/ac" r="111" s="3" customFormat="true" x14ac:dyDescent="0.25">
      <c r="A111" s="400" t="str">
        <f ca="true">IF(ISBLANK('Data Summary'!A113),"",'Data Summary'!A113)</f>
        <v/>
      </c>
      <c r="B111" s="130"/>
      <c r="L111" s="130"/>
      <c r="V111" s="130"/>
      <c r="AF111" s="130"/>
      <c r="AP111" s="130"/>
      <c r="AZ111" s="130"/>
      <c r="BA111" s="130"/>
      <c r="BB111" s="130"/>
      <c r="BC111" s="130"/>
      <c r="BD111" s="130"/>
      <c r="BE111" s="130"/>
      <c r="BF111" s="130"/>
      <c r="BG111" s="130"/>
      <c r="BJ111" s="130"/>
      <c r="BK111" s="130"/>
      <c r="BL111" s="130"/>
      <c r="BM111" s="130"/>
      <c r="BN111" s="130"/>
      <c r="BO111" s="130"/>
      <c r="BP111" s="130"/>
      <c r="BQ111" s="130"/>
      <c r="BT111" s="130"/>
      <c r="CD111" s="441"/>
      <c r="CE111" s="442"/>
      <c r="CF111" s="442"/>
      <c r="CG111" s="442"/>
      <c r="CH111" s="442"/>
      <c r="CI111" s="442"/>
      <c r="CJ111" s="442"/>
      <c r="CK111" s="442"/>
      <c r="CL111" s="442"/>
      <c r="CM111" s="442"/>
      <c r="CN111" s="130"/>
      <c r="CX111" s="130"/>
      <c r="DH111" s="130"/>
      <c r="DR111" s="130"/>
      <c r="EB111" s="130"/>
      <c r="EL111" s="130"/>
      <c r="EV111" s="130"/>
      <c r="FF111" s="130"/>
      <c r="FP111" s="130"/>
      <c r="FZ111" s="130"/>
      <c r="GJ111" s="130"/>
      <c r="GT111" s="130"/>
      <c r="HD111" s="130"/>
      <c r="HN111" s="130"/>
      <c r="HX111" s="130"/>
      <c r="IH111" s="130"/>
    </row>
    <row xmlns:x14ac="http://schemas.microsoft.com/office/spreadsheetml/2009/9/ac" r="112" s="3" customFormat="true" x14ac:dyDescent="0.25">
      <c r="A112" s="400" t="str">
        <f ca="true">IF(ISBLANK('Data Summary'!A114),"",'Data Summary'!A114)</f>
        <v/>
      </c>
      <c r="B112" s="130"/>
      <c r="L112" s="130"/>
      <c r="V112" s="130"/>
      <c r="AF112" s="130"/>
      <c r="AP112" s="130"/>
      <c r="AZ112" s="130"/>
      <c r="BA112" s="130"/>
      <c r="BB112" s="130"/>
      <c r="BC112" s="130"/>
      <c r="BD112" s="130"/>
      <c r="BE112" s="130"/>
      <c r="BF112" s="130"/>
      <c r="BG112" s="130"/>
      <c r="BJ112" s="130"/>
      <c r="BK112" s="130"/>
      <c r="BL112" s="130"/>
      <c r="BM112" s="130"/>
      <c r="BN112" s="130"/>
      <c r="BO112" s="130"/>
      <c r="BP112" s="130"/>
      <c r="BQ112" s="130"/>
      <c r="BT112" s="130"/>
      <c r="CD112" s="441"/>
      <c r="CE112" s="442"/>
      <c r="CF112" s="442"/>
      <c r="CG112" s="442"/>
      <c r="CH112" s="442"/>
      <c r="CI112" s="442"/>
      <c r="CJ112" s="442"/>
      <c r="CK112" s="442"/>
      <c r="CL112" s="442"/>
      <c r="CM112" s="442"/>
      <c r="CN112" s="130"/>
      <c r="CX112" s="130"/>
      <c r="DH112" s="130"/>
      <c r="DR112" s="130"/>
      <c r="EB112" s="130"/>
      <c r="EL112" s="130"/>
      <c r="EV112" s="130"/>
      <c r="FF112" s="130"/>
      <c r="FP112" s="130"/>
      <c r="FZ112" s="130"/>
      <c r="GJ112" s="130"/>
      <c r="GT112" s="130"/>
      <c r="HD112" s="130"/>
      <c r="HN112" s="130"/>
      <c r="HX112" s="130"/>
      <c r="IH112" s="130"/>
    </row>
    <row xmlns:x14ac="http://schemas.microsoft.com/office/spreadsheetml/2009/9/ac" r="113" s="3" customFormat="true" x14ac:dyDescent="0.25">
      <c r="A113" s="400" t="str">
        <f ca="true">IF(ISBLANK('Data Summary'!A115),"",'Data Summary'!A115)</f>
        <v/>
      </c>
      <c r="B113" s="130"/>
      <c r="L113" s="130"/>
      <c r="V113" s="130"/>
      <c r="AF113" s="130"/>
      <c r="AP113" s="130"/>
      <c r="AZ113" s="130"/>
      <c r="BA113" s="130"/>
      <c r="BB113" s="130"/>
      <c r="BC113" s="130"/>
      <c r="BD113" s="130"/>
      <c r="BE113" s="130"/>
      <c r="BF113" s="130"/>
      <c r="BG113" s="130"/>
      <c r="BJ113" s="130"/>
      <c r="BK113" s="130"/>
      <c r="BL113" s="130"/>
      <c r="BM113" s="130"/>
      <c r="BN113" s="130"/>
      <c r="BO113" s="130"/>
      <c r="BP113" s="130"/>
      <c r="BQ113" s="130"/>
      <c r="BT113" s="130"/>
      <c r="CD113" s="441"/>
      <c r="CE113" s="442"/>
      <c r="CF113" s="442"/>
      <c r="CG113" s="442"/>
      <c r="CH113" s="442"/>
      <c r="CI113" s="442"/>
      <c r="CJ113" s="442"/>
      <c r="CK113" s="442"/>
      <c r="CL113" s="442"/>
      <c r="CM113" s="442"/>
      <c r="CN113" s="130"/>
      <c r="CX113" s="130"/>
      <c r="DH113" s="130"/>
      <c r="DR113" s="130"/>
      <c r="EB113" s="130"/>
      <c r="EL113" s="130"/>
      <c r="EV113" s="130"/>
      <c r="FF113" s="130"/>
      <c r="FP113" s="130"/>
      <c r="FZ113" s="130"/>
      <c r="GJ113" s="130"/>
      <c r="GT113" s="130"/>
      <c r="HD113" s="130"/>
      <c r="HN113" s="130"/>
      <c r="HX113" s="130"/>
      <c r="IH113" s="130"/>
    </row>
    <row xmlns:x14ac="http://schemas.microsoft.com/office/spreadsheetml/2009/9/ac" r="114" s="3" customFormat="true" x14ac:dyDescent="0.25">
      <c r="A114" s="400" t="str">
        <f ca="true">IF(ISBLANK('Data Summary'!A116),"",'Data Summary'!A116)</f>
        <v/>
      </c>
      <c r="B114" s="130"/>
      <c r="L114" s="130"/>
      <c r="V114" s="130"/>
      <c r="AF114" s="130"/>
      <c r="AP114" s="130"/>
      <c r="AZ114" s="130"/>
      <c r="BA114" s="130"/>
      <c r="BB114" s="130"/>
      <c r="BC114" s="130"/>
      <c r="BD114" s="130"/>
      <c r="BE114" s="130"/>
      <c r="BF114" s="130"/>
      <c r="BG114" s="130"/>
      <c r="BJ114" s="130"/>
      <c r="BK114" s="130"/>
      <c r="BL114" s="130"/>
      <c r="BM114" s="130"/>
      <c r="BN114" s="130"/>
      <c r="BO114" s="130"/>
      <c r="BP114" s="130"/>
      <c r="BQ114" s="130"/>
      <c r="BT114" s="130"/>
      <c r="CD114" s="441"/>
      <c r="CE114" s="442"/>
      <c r="CF114" s="442"/>
      <c r="CG114" s="442"/>
      <c r="CH114" s="442"/>
      <c r="CI114" s="442"/>
      <c r="CJ114" s="442"/>
      <c r="CK114" s="442"/>
      <c r="CL114" s="442"/>
      <c r="CM114" s="442"/>
      <c r="CN114" s="130"/>
      <c r="CX114" s="130"/>
      <c r="DH114" s="130"/>
      <c r="DR114" s="130"/>
      <c r="EB114" s="130"/>
      <c r="EL114" s="130"/>
      <c r="EV114" s="130"/>
      <c r="FF114" s="130"/>
      <c r="FP114" s="130"/>
      <c r="FZ114" s="130"/>
      <c r="GJ114" s="130"/>
      <c r="GT114" s="130"/>
      <c r="HD114" s="130"/>
      <c r="HN114" s="130"/>
      <c r="HX114" s="130"/>
      <c r="IH114" s="130"/>
    </row>
    <row xmlns:x14ac="http://schemas.microsoft.com/office/spreadsheetml/2009/9/ac" r="115" s="3" customFormat="true" x14ac:dyDescent="0.25">
      <c r="A115" s="400" t="str">
        <f ca="true">IF(ISBLANK('Data Summary'!A117),"",'Data Summary'!A117)</f>
        <v/>
      </c>
      <c r="B115" s="130"/>
      <c r="L115" s="130"/>
      <c r="V115" s="130"/>
      <c r="AF115" s="130"/>
      <c r="AP115" s="130"/>
      <c r="AZ115" s="130"/>
      <c r="BA115" s="130"/>
      <c r="BB115" s="130"/>
      <c r="BC115" s="130"/>
      <c r="BD115" s="130"/>
      <c r="BE115" s="130"/>
      <c r="BF115" s="130"/>
      <c r="BG115" s="130"/>
      <c r="BJ115" s="130"/>
      <c r="BK115" s="130"/>
      <c r="BL115" s="130"/>
      <c r="BM115" s="130"/>
      <c r="BN115" s="130"/>
      <c r="BO115" s="130"/>
      <c r="BP115" s="130"/>
      <c r="BQ115" s="130"/>
      <c r="BT115" s="130"/>
      <c r="CD115" s="441"/>
      <c r="CE115" s="442"/>
      <c r="CF115" s="442"/>
      <c r="CG115" s="442"/>
      <c r="CH115" s="442"/>
      <c r="CI115" s="442"/>
      <c r="CJ115" s="442"/>
      <c r="CK115" s="442"/>
      <c r="CL115" s="442"/>
      <c r="CM115" s="442"/>
      <c r="CN115" s="130"/>
      <c r="CX115" s="130"/>
      <c r="DH115" s="130"/>
      <c r="DR115" s="130"/>
      <c r="EB115" s="130"/>
      <c r="EL115" s="130"/>
      <c r="EV115" s="130"/>
      <c r="FF115" s="130"/>
      <c r="FP115" s="130"/>
      <c r="FZ115" s="130"/>
      <c r="GJ115" s="130"/>
      <c r="GT115" s="130"/>
      <c r="HD115" s="130"/>
      <c r="HN115" s="130"/>
      <c r="HX115" s="130"/>
      <c r="IH115" s="130"/>
    </row>
    <row xmlns:x14ac="http://schemas.microsoft.com/office/spreadsheetml/2009/9/ac" r="116" s="3" customFormat="true" x14ac:dyDescent="0.25">
      <c r="A116" s="400" t="str">
        <f ca="true">IF(ISBLANK('Data Summary'!A118),"",'Data Summary'!A118)</f>
        <v/>
      </c>
      <c r="B116" s="130"/>
      <c r="L116" s="130"/>
      <c r="V116" s="130"/>
      <c r="AF116" s="130"/>
      <c r="AP116" s="130"/>
      <c r="AZ116" s="130"/>
      <c r="BA116" s="130"/>
      <c r="BB116" s="130"/>
      <c r="BC116" s="130"/>
      <c r="BD116" s="130"/>
      <c r="BE116" s="130"/>
      <c r="BF116" s="130"/>
      <c r="BG116" s="130"/>
      <c r="BJ116" s="130"/>
      <c r="BK116" s="130"/>
      <c r="BL116" s="130"/>
      <c r="BM116" s="130"/>
      <c r="BN116" s="130"/>
      <c r="BO116" s="130"/>
      <c r="BP116" s="130"/>
      <c r="BQ116" s="130"/>
      <c r="BT116" s="130"/>
      <c r="CD116" s="441"/>
      <c r="CE116" s="442"/>
      <c r="CF116" s="442"/>
      <c r="CG116" s="442"/>
      <c r="CH116" s="442"/>
      <c r="CI116" s="442"/>
      <c r="CJ116" s="442"/>
      <c r="CK116" s="442"/>
      <c r="CL116" s="442"/>
      <c r="CM116" s="442"/>
      <c r="CN116" s="130"/>
      <c r="CX116" s="130"/>
      <c r="DH116" s="130"/>
      <c r="DR116" s="130"/>
      <c r="EB116" s="130"/>
      <c r="EL116" s="130"/>
      <c r="EV116" s="130"/>
      <c r="FF116" s="130"/>
      <c r="FP116" s="130"/>
      <c r="FZ116" s="130"/>
      <c r="GJ116" s="130"/>
      <c r="GT116" s="130"/>
      <c r="HD116" s="130"/>
      <c r="HN116" s="130"/>
      <c r="HX116" s="130"/>
      <c r="IH116" s="130"/>
    </row>
    <row xmlns:x14ac="http://schemas.microsoft.com/office/spreadsheetml/2009/9/ac" r="117" s="3" customFormat="true" x14ac:dyDescent="0.25">
      <c r="A117" s="400" t="str">
        <f ca="true">IF(ISBLANK('Data Summary'!A119),"",'Data Summary'!A119)</f>
        <v/>
      </c>
      <c r="B117" s="130"/>
      <c r="L117" s="130"/>
      <c r="V117" s="130"/>
      <c r="AF117" s="130"/>
      <c r="AP117" s="130"/>
      <c r="AZ117" s="130"/>
      <c r="BA117" s="130"/>
      <c r="BB117" s="130"/>
      <c r="BC117" s="130"/>
      <c r="BD117" s="130"/>
      <c r="BE117" s="130"/>
      <c r="BF117" s="130"/>
      <c r="BG117" s="130"/>
      <c r="BJ117" s="130"/>
      <c r="BK117" s="130"/>
      <c r="BL117" s="130"/>
      <c r="BM117" s="130"/>
      <c r="BN117" s="130"/>
      <c r="BO117" s="130"/>
      <c r="BP117" s="130"/>
      <c r="BQ117" s="130"/>
      <c r="BT117" s="130"/>
      <c r="CD117" s="441"/>
      <c r="CE117" s="442"/>
      <c r="CF117" s="442"/>
      <c r="CG117" s="442"/>
      <c r="CH117" s="442"/>
      <c r="CI117" s="442"/>
      <c r="CJ117" s="442"/>
      <c r="CK117" s="442"/>
      <c r="CL117" s="442"/>
      <c r="CM117" s="442"/>
      <c r="CN117" s="130"/>
      <c r="CX117" s="130"/>
      <c r="DH117" s="130"/>
      <c r="DR117" s="130"/>
      <c r="EB117" s="130"/>
      <c r="EL117" s="130"/>
      <c r="EV117" s="130"/>
      <c r="FF117" s="130"/>
      <c r="FP117" s="130"/>
      <c r="FZ117" s="130"/>
      <c r="GJ117" s="130"/>
      <c r="GT117" s="130"/>
      <c r="HD117" s="130"/>
      <c r="HN117" s="130"/>
      <c r="HX117" s="130"/>
      <c r="IH117" s="130"/>
    </row>
    <row xmlns:x14ac="http://schemas.microsoft.com/office/spreadsheetml/2009/9/ac" r="118" s="3" customFormat="true" x14ac:dyDescent="0.25">
      <c r="A118" s="400" t="str">
        <f ca="true">IF(ISBLANK('Data Summary'!A120),"",'Data Summary'!A120)</f>
        <v/>
      </c>
      <c r="B118" s="130"/>
      <c r="L118" s="130"/>
      <c r="V118" s="130"/>
      <c r="AF118" s="130"/>
      <c r="AP118" s="130"/>
      <c r="AZ118" s="130"/>
      <c r="BA118" s="130"/>
      <c r="BB118" s="130"/>
      <c r="BC118" s="130"/>
      <c r="BD118" s="130"/>
      <c r="BE118" s="130"/>
      <c r="BF118" s="130"/>
      <c r="BG118" s="130"/>
      <c r="BJ118" s="130"/>
      <c r="BK118" s="130"/>
      <c r="BL118" s="130"/>
      <c r="BM118" s="130"/>
      <c r="BN118" s="130"/>
      <c r="BO118" s="130"/>
      <c r="BP118" s="130"/>
      <c r="BQ118" s="130"/>
      <c r="BT118" s="130"/>
      <c r="CD118" s="441"/>
      <c r="CE118" s="442"/>
      <c r="CF118" s="442"/>
      <c r="CG118" s="442"/>
      <c r="CH118" s="442"/>
      <c r="CI118" s="442"/>
      <c r="CJ118" s="442"/>
      <c r="CK118" s="442"/>
      <c r="CL118" s="442"/>
      <c r="CM118" s="442"/>
      <c r="CN118" s="130"/>
      <c r="CX118" s="130"/>
      <c r="DH118" s="130"/>
      <c r="DR118" s="130"/>
      <c r="EB118" s="130"/>
      <c r="EL118" s="130"/>
      <c r="EV118" s="130"/>
      <c r="FF118" s="130"/>
      <c r="FP118" s="130"/>
      <c r="FZ118" s="130"/>
      <c r="GJ118" s="130"/>
      <c r="GT118" s="130"/>
      <c r="HD118" s="130"/>
      <c r="HN118" s="130"/>
      <c r="HX118" s="130"/>
      <c r="IH118" s="130"/>
    </row>
    <row xmlns:x14ac="http://schemas.microsoft.com/office/spreadsheetml/2009/9/ac" r="119" s="3" customFormat="true" x14ac:dyDescent="0.25">
      <c r="A119" s="400" t="str">
        <f ca="true">IF(ISBLANK('Data Summary'!A121),"",'Data Summary'!A121)</f>
        <v/>
      </c>
      <c r="B119" s="130"/>
      <c r="L119" s="130"/>
      <c r="V119" s="130"/>
      <c r="AF119" s="130"/>
      <c r="AP119" s="130"/>
      <c r="AZ119" s="130"/>
      <c r="BA119" s="130"/>
      <c r="BB119" s="130"/>
      <c r="BC119" s="130"/>
      <c r="BD119" s="130"/>
      <c r="BE119" s="130"/>
      <c r="BF119" s="130"/>
      <c r="BG119" s="130"/>
      <c r="BJ119" s="130"/>
      <c r="BK119" s="130"/>
      <c r="BL119" s="130"/>
      <c r="BM119" s="130"/>
      <c r="BN119" s="130"/>
      <c r="BO119" s="130"/>
      <c r="BP119" s="130"/>
      <c r="BQ119" s="130"/>
      <c r="BT119" s="130"/>
      <c r="CD119" s="441"/>
      <c r="CE119" s="442"/>
      <c r="CF119" s="442"/>
      <c r="CG119" s="442"/>
      <c r="CH119" s="442"/>
      <c r="CI119" s="442"/>
      <c r="CJ119" s="442"/>
      <c r="CK119" s="442"/>
      <c r="CL119" s="442"/>
      <c r="CM119" s="442"/>
      <c r="CN119" s="130"/>
      <c r="CX119" s="130"/>
      <c r="DH119" s="130"/>
      <c r="DR119" s="130"/>
      <c r="EB119" s="130"/>
      <c r="EL119" s="130"/>
      <c r="EV119" s="130"/>
      <c r="FF119" s="130"/>
      <c r="FP119" s="130"/>
      <c r="FZ119" s="130"/>
      <c r="GJ119" s="130"/>
      <c r="GT119" s="130"/>
      <c r="HD119" s="130"/>
      <c r="HN119" s="130"/>
      <c r="HX119" s="130"/>
      <c r="IH119" s="130"/>
    </row>
    <row xmlns:x14ac="http://schemas.microsoft.com/office/spreadsheetml/2009/9/ac" r="120" s="3" customFormat="true" x14ac:dyDescent="0.25">
      <c r="A120" s="400" t="str">
        <f ca="true">IF(ISBLANK('Data Summary'!A122),"",'Data Summary'!A122)</f>
        <v/>
      </c>
      <c r="B120" s="130"/>
      <c r="L120" s="130"/>
      <c r="V120" s="130"/>
      <c r="AF120" s="130"/>
      <c r="AP120" s="130"/>
      <c r="AZ120" s="130"/>
      <c r="BA120" s="130"/>
      <c r="BB120" s="130"/>
      <c r="BC120" s="130"/>
      <c r="BD120" s="130"/>
      <c r="BE120" s="130"/>
      <c r="BF120" s="130"/>
      <c r="BG120" s="130"/>
      <c r="BJ120" s="130"/>
      <c r="BK120" s="130"/>
      <c r="BL120" s="130"/>
      <c r="BM120" s="130"/>
      <c r="BN120" s="130"/>
      <c r="BO120" s="130"/>
      <c r="BP120" s="130"/>
      <c r="BQ120" s="130"/>
      <c r="BT120" s="130"/>
      <c r="CD120" s="441"/>
      <c r="CE120" s="442"/>
      <c r="CF120" s="442"/>
      <c r="CG120" s="442"/>
      <c r="CH120" s="442"/>
      <c r="CI120" s="442"/>
      <c r="CJ120" s="442"/>
      <c r="CK120" s="442"/>
      <c r="CL120" s="442"/>
      <c r="CM120" s="442"/>
      <c r="CN120" s="130"/>
      <c r="CX120" s="130"/>
      <c r="DH120" s="130"/>
      <c r="DR120" s="130"/>
      <c r="EB120" s="130"/>
      <c r="EL120" s="130"/>
      <c r="EV120" s="130"/>
      <c r="FF120" s="130"/>
      <c r="FP120" s="130"/>
      <c r="FZ120" s="130"/>
      <c r="GJ120" s="130"/>
      <c r="GT120" s="130"/>
      <c r="HD120" s="130"/>
      <c r="HN120" s="130"/>
      <c r="HX120" s="130"/>
      <c r="IH120" s="130"/>
    </row>
    <row xmlns:x14ac="http://schemas.microsoft.com/office/spreadsheetml/2009/9/ac" r="121" s="3" customFormat="true" x14ac:dyDescent="0.25">
      <c r="A121" s="400" t="str">
        <f ca="true">IF(ISBLANK('Data Summary'!A123),"",'Data Summary'!A123)</f>
        <v/>
      </c>
      <c r="B121" s="130"/>
      <c r="L121" s="130"/>
      <c r="V121" s="130"/>
      <c r="AF121" s="130"/>
      <c r="AP121" s="130"/>
      <c r="AZ121" s="130"/>
      <c r="BA121" s="130"/>
      <c r="BB121" s="130"/>
      <c r="BC121" s="130"/>
      <c r="BD121" s="130"/>
      <c r="BE121" s="130"/>
      <c r="BF121" s="130"/>
      <c r="BG121" s="130"/>
      <c r="BJ121" s="130"/>
      <c r="BK121" s="130"/>
      <c r="BL121" s="130"/>
      <c r="BM121" s="130"/>
      <c r="BN121" s="130"/>
      <c r="BO121" s="130"/>
      <c r="BP121" s="130"/>
      <c r="BQ121" s="130"/>
      <c r="BT121" s="130"/>
      <c r="CD121" s="441"/>
      <c r="CE121" s="442"/>
      <c r="CF121" s="442"/>
      <c r="CG121" s="442"/>
      <c r="CH121" s="442"/>
      <c r="CI121" s="442"/>
      <c r="CJ121" s="442"/>
      <c r="CK121" s="442"/>
      <c r="CL121" s="442"/>
      <c r="CM121" s="442"/>
      <c r="CN121" s="130"/>
      <c r="CX121" s="130"/>
      <c r="DH121" s="130"/>
      <c r="DR121" s="130"/>
      <c r="EB121" s="130"/>
      <c r="EL121" s="130"/>
      <c r="EV121" s="130"/>
      <c r="FF121" s="130"/>
      <c r="FP121" s="130"/>
      <c r="FZ121" s="130"/>
      <c r="GJ121" s="130"/>
      <c r="GT121" s="130"/>
      <c r="HD121" s="130"/>
      <c r="HN121" s="130"/>
      <c r="HX121" s="130"/>
      <c r="IH121" s="130"/>
    </row>
    <row xmlns:x14ac="http://schemas.microsoft.com/office/spreadsheetml/2009/9/ac" r="122" s="3" customFormat="true" x14ac:dyDescent="0.25">
      <c r="A122" s="400" t="str">
        <f ca="true">IF(ISBLANK('Data Summary'!A124),"",'Data Summary'!A124)</f>
        <v/>
      </c>
      <c r="B122" s="130"/>
      <c r="L122" s="130"/>
      <c r="V122" s="130"/>
      <c r="AF122" s="130"/>
      <c r="AP122" s="130"/>
      <c r="AZ122" s="130"/>
      <c r="BA122" s="130"/>
      <c r="BB122" s="130"/>
      <c r="BC122" s="130"/>
      <c r="BD122" s="130"/>
      <c r="BE122" s="130"/>
      <c r="BF122" s="130"/>
      <c r="BG122" s="130"/>
      <c r="BJ122" s="130"/>
      <c r="BK122" s="130"/>
      <c r="BL122" s="130"/>
      <c r="BM122" s="130"/>
      <c r="BN122" s="130"/>
      <c r="BO122" s="130"/>
      <c r="BP122" s="130"/>
      <c r="BQ122" s="130"/>
      <c r="BT122" s="130"/>
      <c r="CD122" s="441"/>
      <c r="CE122" s="442"/>
      <c r="CF122" s="442"/>
      <c r="CG122" s="442"/>
      <c r="CH122" s="442"/>
      <c r="CI122" s="442"/>
      <c r="CJ122" s="442"/>
      <c r="CK122" s="442"/>
      <c r="CL122" s="442"/>
      <c r="CM122" s="442"/>
      <c r="CN122" s="130"/>
      <c r="CX122" s="130"/>
      <c r="DH122" s="130"/>
      <c r="DR122" s="130"/>
      <c r="EB122" s="130"/>
      <c r="EL122" s="130"/>
      <c r="EV122" s="130"/>
      <c r="FF122" s="130"/>
      <c r="FP122" s="130"/>
      <c r="FZ122" s="130"/>
      <c r="GJ122" s="130"/>
      <c r="GT122" s="130"/>
      <c r="HD122" s="130"/>
      <c r="HN122" s="130"/>
      <c r="HX122" s="130"/>
      <c r="IH122" s="130"/>
    </row>
    <row xmlns:x14ac="http://schemas.microsoft.com/office/spreadsheetml/2009/9/ac" r="123" s="3" customFormat="true" x14ac:dyDescent="0.25">
      <c r="A123" s="400" t="str">
        <f ca="true">IF(ISBLANK('Data Summary'!A125),"",'Data Summary'!A125)</f>
        <v/>
      </c>
      <c r="B123" s="130"/>
      <c r="L123" s="130"/>
      <c r="V123" s="130"/>
      <c r="AF123" s="130"/>
      <c r="AP123" s="130"/>
      <c r="AZ123" s="130"/>
      <c r="BA123" s="130"/>
      <c r="BB123" s="130"/>
      <c r="BC123" s="130"/>
      <c r="BD123" s="130"/>
      <c r="BE123" s="130"/>
      <c r="BF123" s="130"/>
      <c r="BG123" s="130"/>
      <c r="BJ123" s="130"/>
      <c r="BK123" s="130"/>
      <c r="BL123" s="130"/>
      <c r="BM123" s="130"/>
      <c r="BN123" s="130"/>
      <c r="BO123" s="130"/>
      <c r="BP123" s="130"/>
      <c r="BQ123" s="130"/>
      <c r="BT123" s="130"/>
      <c r="CD123" s="441"/>
      <c r="CE123" s="442"/>
      <c r="CF123" s="442"/>
      <c r="CG123" s="442"/>
      <c r="CH123" s="442"/>
      <c r="CI123" s="442"/>
      <c r="CJ123" s="442"/>
      <c r="CK123" s="442"/>
      <c r="CL123" s="442"/>
      <c r="CM123" s="442"/>
      <c r="CN123" s="130"/>
      <c r="CX123" s="130"/>
      <c r="DH123" s="130"/>
      <c r="DR123" s="130"/>
      <c r="EB123" s="130"/>
      <c r="EL123" s="130"/>
      <c r="EV123" s="130"/>
      <c r="FF123" s="130"/>
      <c r="FP123" s="130"/>
      <c r="FZ123" s="130"/>
      <c r="GJ123" s="130"/>
      <c r="GT123" s="130"/>
      <c r="HD123" s="130"/>
      <c r="HN123" s="130"/>
      <c r="HX123" s="130"/>
      <c r="IH123" s="130"/>
    </row>
    <row xmlns:x14ac="http://schemas.microsoft.com/office/spreadsheetml/2009/9/ac" r="124" s="3" customFormat="true" x14ac:dyDescent="0.25">
      <c r="A124" s="400" t="str">
        <f ca="true">IF(ISBLANK('Data Summary'!A126),"",'Data Summary'!A126)</f>
        <v/>
      </c>
      <c r="B124" s="130"/>
      <c r="L124" s="130"/>
      <c r="V124" s="130"/>
      <c r="AF124" s="130"/>
      <c r="AP124" s="130"/>
      <c r="AZ124" s="130"/>
      <c r="BA124" s="130"/>
      <c r="BB124" s="130"/>
      <c r="BC124" s="130"/>
      <c r="BD124" s="130"/>
      <c r="BE124" s="130"/>
      <c r="BF124" s="130"/>
      <c r="BG124" s="130"/>
      <c r="BJ124" s="130"/>
      <c r="BK124" s="130"/>
      <c r="BL124" s="130"/>
      <c r="BM124" s="130"/>
      <c r="BN124" s="130"/>
      <c r="BO124" s="130"/>
      <c r="BP124" s="130"/>
      <c r="BQ124" s="130"/>
      <c r="BT124" s="130"/>
      <c r="CD124" s="441"/>
      <c r="CE124" s="442"/>
      <c r="CF124" s="442"/>
      <c r="CG124" s="442"/>
      <c r="CH124" s="442"/>
      <c r="CI124" s="442"/>
      <c r="CJ124" s="442"/>
      <c r="CK124" s="442"/>
      <c r="CL124" s="442"/>
      <c r="CM124" s="442"/>
      <c r="CN124" s="130"/>
      <c r="CX124" s="130"/>
      <c r="DH124" s="130"/>
      <c r="DR124" s="130"/>
      <c r="EB124" s="130"/>
      <c r="EL124" s="130"/>
      <c r="EV124" s="130"/>
      <c r="FF124" s="130"/>
      <c r="FP124" s="130"/>
      <c r="FZ124" s="130"/>
      <c r="GJ124" s="130"/>
      <c r="GT124" s="130"/>
      <c r="HD124" s="130"/>
      <c r="HN124" s="130"/>
      <c r="HX124" s="130"/>
      <c r="IH124" s="130"/>
    </row>
    <row xmlns:x14ac="http://schemas.microsoft.com/office/spreadsheetml/2009/9/ac" r="125" s="3" customFormat="true" x14ac:dyDescent="0.25">
      <c r="A125" s="400" t="str">
        <f ca="true">IF(ISBLANK('Data Summary'!A127),"",'Data Summary'!A127)</f>
        <v/>
      </c>
      <c r="B125" s="130"/>
      <c r="L125" s="130"/>
      <c r="V125" s="130"/>
      <c r="AF125" s="130"/>
      <c r="AP125" s="130"/>
      <c r="AZ125" s="130"/>
      <c r="BA125" s="130"/>
      <c r="BB125" s="130"/>
      <c r="BC125" s="130"/>
      <c r="BD125" s="130"/>
      <c r="BE125" s="130"/>
      <c r="BF125" s="130"/>
      <c r="BG125" s="130"/>
      <c r="BJ125" s="130"/>
      <c r="BK125" s="130"/>
      <c r="BL125" s="130"/>
      <c r="BM125" s="130"/>
      <c r="BN125" s="130"/>
      <c r="BO125" s="130"/>
      <c r="BP125" s="130"/>
      <c r="BQ125" s="130"/>
      <c r="BT125" s="130"/>
      <c r="CD125" s="441"/>
      <c r="CE125" s="442"/>
      <c r="CF125" s="442"/>
      <c r="CG125" s="442"/>
      <c r="CH125" s="442"/>
      <c r="CI125" s="442"/>
      <c r="CJ125" s="442"/>
      <c r="CK125" s="442"/>
      <c r="CL125" s="442"/>
      <c r="CM125" s="442"/>
      <c r="CN125" s="130"/>
      <c r="CX125" s="130"/>
      <c r="DH125" s="130"/>
      <c r="DR125" s="130"/>
      <c r="EB125" s="130"/>
      <c r="EL125" s="130"/>
      <c r="EV125" s="130"/>
      <c r="FF125" s="130"/>
      <c r="FP125" s="130"/>
      <c r="FZ125" s="130"/>
      <c r="GJ125" s="130"/>
      <c r="GT125" s="130"/>
      <c r="HD125" s="130"/>
      <c r="HN125" s="130"/>
      <c r="HX125" s="130"/>
      <c r="IH125" s="130"/>
    </row>
    <row xmlns:x14ac="http://schemas.microsoft.com/office/spreadsheetml/2009/9/ac" r="126" s="3" customFormat="true" x14ac:dyDescent="0.25">
      <c r="A126" s="400" t="str">
        <f ca="true">IF(ISBLANK('Data Summary'!A128),"",'Data Summary'!A128)</f>
        <v/>
      </c>
      <c r="B126" s="130"/>
      <c r="L126" s="130"/>
      <c r="V126" s="130"/>
      <c r="AF126" s="130"/>
      <c r="AP126" s="130"/>
      <c r="AZ126" s="130"/>
      <c r="BA126" s="130"/>
      <c r="BB126" s="130"/>
      <c r="BC126" s="130"/>
      <c r="BD126" s="130"/>
      <c r="BE126" s="130"/>
      <c r="BF126" s="130"/>
      <c r="BG126" s="130"/>
      <c r="BJ126" s="130"/>
      <c r="BK126" s="130"/>
      <c r="BL126" s="130"/>
      <c r="BM126" s="130"/>
      <c r="BN126" s="130"/>
      <c r="BO126" s="130"/>
      <c r="BP126" s="130"/>
      <c r="BQ126" s="130"/>
      <c r="BT126" s="130"/>
      <c r="CD126" s="441"/>
      <c r="CE126" s="442"/>
      <c r="CF126" s="442"/>
      <c r="CG126" s="442"/>
      <c r="CH126" s="442"/>
      <c r="CI126" s="442"/>
      <c r="CJ126" s="442"/>
      <c r="CK126" s="442"/>
      <c r="CL126" s="442"/>
      <c r="CM126" s="442"/>
      <c r="CN126" s="130"/>
      <c r="CX126" s="130"/>
      <c r="DH126" s="130"/>
      <c r="DR126" s="130"/>
      <c r="EB126" s="130"/>
      <c r="EL126" s="130"/>
      <c r="EV126" s="130"/>
      <c r="FF126" s="130"/>
      <c r="FP126" s="130"/>
      <c r="FZ126" s="130"/>
      <c r="GJ126" s="130"/>
      <c r="GT126" s="130"/>
      <c r="HD126" s="130"/>
      <c r="HN126" s="130"/>
      <c r="HX126" s="130"/>
      <c r="IH126" s="130"/>
    </row>
    <row xmlns:x14ac="http://schemas.microsoft.com/office/spreadsheetml/2009/9/ac" r="127" s="3" customFormat="true" x14ac:dyDescent="0.25">
      <c r="A127" s="400" t="str">
        <f ca="true">IF(ISBLANK('Data Summary'!A129),"",'Data Summary'!A129)</f>
        <v/>
      </c>
      <c r="B127" s="130"/>
      <c r="L127" s="130"/>
      <c r="V127" s="130"/>
      <c r="AF127" s="130"/>
      <c r="AP127" s="130"/>
      <c r="AZ127" s="130"/>
      <c r="BA127" s="130"/>
      <c r="BB127" s="130"/>
      <c r="BC127" s="130"/>
      <c r="BD127" s="130"/>
      <c r="BE127" s="130"/>
      <c r="BF127" s="130"/>
      <c r="BG127" s="130"/>
      <c r="BJ127" s="130"/>
      <c r="BK127" s="130"/>
      <c r="BL127" s="130"/>
      <c r="BM127" s="130"/>
      <c r="BN127" s="130"/>
      <c r="BO127" s="130"/>
      <c r="BP127" s="130"/>
      <c r="BQ127" s="130"/>
      <c r="BT127" s="130"/>
      <c r="CD127" s="441"/>
      <c r="CE127" s="442"/>
      <c r="CF127" s="442"/>
      <c r="CG127" s="442"/>
      <c r="CH127" s="442"/>
      <c r="CI127" s="442"/>
      <c r="CJ127" s="442"/>
      <c r="CK127" s="442"/>
      <c r="CL127" s="442"/>
      <c r="CM127" s="442"/>
      <c r="CN127" s="130"/>
      <c r="CX127" s="130"/>
      <c r="DH127" s="130"/>
      <c r="DR127" s="130"/>
      <c r="EB127" s="130"/>
      <c r="EL127" s="130"/>
      <c r="EV127" s="130"/>
      <c r="FF127" s="130"/>
      <c r="FP127" s="130"/>
      <c r="FZ127" s="130"/>
      <c r="GJ127" s="130"/>
      <c r="GT127" s="130"/>
      <c r="HD127" s="130"/>
      <c r="HN127" s="130"/>
      <c r="HX127" s="130"/>
      <c r="IH127" s="130"/>
    </row>
    <row xmlns:x14ac="http://schemas.microsoft.com/office/spreadsheetml/2009/9/ac" r="128" s="3" customFormat="true" x14ac:dyDescent="0.25">
      <c r="A128" s="400" t="str">
        <f ca="true">IF(ISBLANK('Data Summary'!A130),"",'Data Summary'!A130)</f>
        <v/>
      </c>
      <c r="B128" s="130"/>
      <c r="L128" s="130"/>
      <c r="V128" s="130"/>
      <c r="AF128" s="130"/>
      <c r="AP128" s="130"/>
      <c r="AZ128" s="130"/>
      <c r="BA128" s="130"/>
      <c r="BB128" s="130"/>
      <c r="BC128" s="130"/>
      <c r="BD128" s="130"/>
      <c r="BE128" s="130"/>
      <c r="BF128" s="130"/>
      <c r="BG128" s="130"/>
      <c r="BJ128" s="130"/>
      <c r="BK128" s="130"/>
      <c r="BL128" s="130"/>
      <c r="BM128" s="130"/>
      <c r="BN128" s="130"/>
      <c r="BO128" s="130"/>
      <c r="BP128" s="130"/>
      <c r="BQ128" s="130"/>
      <c r="BT128" s="130"/>
      <c r="CD128" s="441"/>
      <c r="CE128" s="442"/>
      <c r="CF128" s="442"/>
      <c r="CG128" s="442"/>
      <c r="CH128" s="442"/>
      <c r="CI128" s="442"/>
      <c r="CJ128" s="442"/>
      <c r="CK128" s="442"/>
      <c r="CL128" s="442"/>
      <c r="CM128" s="442"/>
      <c r="CN128" s="130"/>
      <c r="CX128" s="130"/>
      <c r="DH128" s="130"/>
      <c r="DR128" s="130"/>
      <c r="EB128" s="130"/>
      <c r="EL128" s="130"/>
      <c r="EV128" s="130"/>
      <c r="FF128" s="130"/>
      <c r="FP128" s="130"/>
      <c r="FZ128" s="130"/>
      <c r="GJ128" s="130"/>
      <c r="GT128" s="130"/>
      <c r="HD128" s="130"/>
      <c r="HN128" s="130"/>
      <c r="HX128" s="130"/>
      <c r="IH128" s="130"/>
    </row>
    <row xmlns:x14ac="http://schemas.microsoft.com/office/spreadsheetml/2009/9/ac" r="129" s="3" customFormat="true" x14ac:dyDescent="0.25">
      <c r="A129" s="400" t="str">
        <f ca="true">IF(ISBLANK('Data Summary'!A131),"",'Data Summary'!A131)</f>
        <v/>
      </c>
      <c r="B129" s="130"/>
      <c r="L129" s="130"/>
      <c r="V129" s="130"/>
      <c r="AF129" s="130"/>
      <c r="AP129" s="130"/>
      <c r="AZ129" s="130"/>
      <c r="BA129" s="130"/>
      <c r="BB129" s="130"/>
      <c r="BC129" s="130"/>
      <c r="BD129" s="130"/>
      <c r="BE129" s="130"/>
      <c r="BF129" s="130"/>
      <c r="BG129" s="130"/>
      <c r="BJ129" s="130"/>
      <c r="BK129" s="130"/>
      <c r="BL129" s="130"/>
      <c r="BM129" s="130"/>
      <c r="BN129" s="130"/>
      <c r="BO129" s="130"/>
      <c r="BP129" s="130"/>
      <c r="BQ129" s="130"/>
      <c r="BT129" s="130"/>
      <c r="CD129" s="441"/>
      <c r="CE129" s="442"/>
      <c r="CF129" s="442"/>
      <c r="CG129" s="442"/>
      <c r="CH129" s="442"/>
      <c r="CI129" s="442"/>
      <c r="CJ129" s="442"/>
      <c r="CK129" s="442"/>
      <c r="CL129" s="442"/>
      <c r="CM129" s="442"/>
      <c r="CN129" s="130"/>
      <c r="CX129" s="130"/>
      <c r="DH129" s="130"/>
      <c r="DR129" s="130"/>
      <c r="EB129" s="130"/>
      <c r="EL129" s="130"/>
      <c r="EV129" s="130"/>
      <c r="FF129" s="130"/>
      <c r="FP129" s="130"/>
      <c r="FZ129" s="130"/>
      <c r="GJ129" s="130"/>
      <c r="GT129" s="130"/>
      <c r="HD129" s="130"/>
      <c r="HN129" s="130"/>
      <c r="HX129" s="130"/>
      <c r="IH129" s="130"/>
    </row>
    <row xmlns:x14ac="http://schemas.microsoft.com/office/spreadsheetml/2009/9/ac" r="130" s="3" customFormat="true" x14ac:dyDescent="0.25">
      <c r="A130" s="400" t="str">
        <f ca="true">IF(ISBLANK('Data Summary'!A132),"",'Data Summary'!A132)</f>
        <v/>
      </c>
      <c r="B130" s="130"/>
      <c r="L130" s="130"/>
      <c r="V130" s="130"/>
      <c r="AF130" s="130"/>
      <c r="AP130" s="130"/>
      <c r="AZ130" s="130"/>
      <c r="BA130" s="130"/>
      <c r="BB130" s="130"/>
      <c r="BC130" s="130"/>
      <c r="BD130" s="130"/>
      <c r="BE130" s="130"/>
      <c r="BF130" s="130"/>
      <c r="BG130" s="130"/>
      <c r="BJ130" s="130"/>
      <c r="BK130" s="130"/>
      <c r="BL130" s="130"/>
      <c r="BM130" s="130"/>
      <c r="BN130" s="130"/>
      <c r="BO130" s="130"/>
      <c r="BP130" s="130"/>
      <c r="BQ130" s="130"/>
      <c r="BT130" s="130"/>
      <c r="CD130" s="441"/>
      <c r="CE130" s="442"/>
      <c r="CF130" s="442"/>
      <c r="CG130" s="442"/>
      <c r="CH130" s="442"/>
      <c r="CI130" s="442"/>
      <c r="CJ130" s="442"/>
      <c r="CK130" s="442"/>
      <c r="CL130" s="442"/>
      <c r="CM130" s="442"/>
      <c r="CN130" s="130"/>
      <c r="CX130" s="130"/>
      <c r="DH130" s="130"/>
      <c r="DR130" s="130"/>
      <c r="EB130" s="130"/>
      <c r="EL130" s="130"/>
      <c r="EV130" s="130"/>
      <c r="FF130" s="130"/>
      <c r="FP130" s="130"/>
      <c r="FZ130" s="130"/>
      <c r="GJ130" s="130"/>
      <c r="GT130" s="130"/>
      <c r="HD130" s="130"/>
      <c r="HN130" s="130"/>
      <c r="HX130" s="130"/>
      <c r="IH130" s="130"/>
    </row>
    <row xmlns:x14ac="http://schemas.microsoft.com/office/spreadsheetml/2009/9/ac" r="131" s="3" customFormat="true" x14ac:dyDescent="0.25">
      <c r="A131" s="400" t="str">
        <f ca="true">IF(ISBLANK('Data Summary'!A133),"",'Data Summary'!A133)</f>
        <v/>
      </c>
      <c r="B131" s="130"/>
      <c r="L131" s="130"/>
      <c r="V131" s="130"/>
      <c r="AF131" s="130"/>
      <c r="AP131" s="130"/>
      <c r="AZ131" s="130"/>
      <c r="BA131" s="130"/>
      <c r="BB131" s="130"/>
      <c r="BC131" s="130"/>
      <c r="BD131" s="130"/>
      <c r="BE131" s="130"/>
      <c r="BF131" s="130"/>
      <c r="BG131" s="130"/>
      <c r="BJ131" s="130"/>
      <c r="BK131" s="130"/>
      <c r="BL131" s="130"/>
      <c r="BM131" s="130"/>
      <c r="BN131" s="130"/>
      <c r="BO131" s="130"/>
      <c r="BP131" s="130"/>
      <c r="BQ131" s="130"/>
      <c r="BT131" s="130"/>
      <c r="CD131" s="441"/>
      <c r="CE131" s="442"/>
      <c r="CF131" s="442"/>
      <c r="CG131" s="442"/>
      <c r="CH131" s="442"/>
      <c r="CI131" s="442"/>
      <c r="CJ131" s="442"/>
      <c r="CK131" s="442"/>
      <c r="CL131" s="442"/>
      <c r="CM131" s="442"/>
      <c r="CN131" s="130"/>
      <c r="CX131" s="130"/>
      <c r="DH131" s="130"/>
      <c r="DR131" s="130"/>
      <c r="EB131" s="130"/>
      <c r="EL131" s="130"/>
      <c r="EV131" s="130"/>
      <c r="FF131" s="130"/>
      <c r="FP131" s="130"/>
      <c r="FZ131" s="130"/>
      <c r="GJ131" s="130"/>
      <c r="GT131" s="130"/>
      <c r="HD131" s="130"/>
      <c r="HN131" s="130"/>
      <c r="HX131" s="130"/>
      <c r="IH131" s="130"/>
    </row>
    <row xmlns:x14ac="http://schemas.microsoft.com/office/spreadsheetml/2009/9/ac" r="132" s="3" customFormat="true" x14ac:dyDescent="0.25">
      <c r="A132" s="400" t="str">
        <f ca="true">IF(ISBLANK('Data Summary'!A134),"",'Data Summary'!A134)</f>
        <v/>
      </c>
      <c r="B132" s="130"/>
      <c r="L132" s="130"/>
      <c r="V132" s="130"/>
      <c r="AF132" s="130"/>
      <c r="AP132" s="130"/>
      <c r="AZ132" s="130"/>
      <c r="BA132" s="130"/>
      <c r="BB132" s="130"/>
      <c r="BC132" s="130"/>
      <c r="BD132" s="130"/>
      <c r="BE132" s="130"/>
      <c r="BF132" s="130"/>
      <c r="BG132" s="130"/>
      <c r="BJ132" s="130"/>
      <c r="BK132" s="130"/>
      <c r="BL132" s="130"/>
      <c r="BM132" s="130"/>
      <c r="BN132" s="130"/>
      <c r="BO132" s="130"/>
      <c r="BP132" s="130"/>
      <c r="BQ132" s="130"/>
      <c r="BT132" s="130"/>
      <c r="CD132" s="441"/>
      <c r="CE132" s="442"/>
      <c r="CF132" s="442"/>
      <c r="CG132" s="442"/>
      <c r="CH132" s="442"/>
      <c r="CI132" s="442"/>
      <c r="CJ132" s="442"/>
      <c r="CK132" s="442"/>
      <c r="CL132" s="442"/>
      <c r="CM132" s="442"/>
      <c r="CN132" s="130"/>
      <c r="CX132" s="130"/>
      <c r="DH132" s="130"/>
      <c r="DR132" s="130"/>
      <c r="EB132" s="130"/>
      <c r="EL132" s="130"/>
      <c r="EV132" s="130"/>
      <c r="FF132" s="130"/>
      <c r="FP132" s="130"/>
      <c r="FZ132" s="130"/>
      <c r="GJ132" s="130"/>
      <c r="GT132" s="130"/>
      <c r="HD132" s="130"/>
      <c r="HN132" s="130"/>
      <c r="HX132" s="130"/>
      <c r="IH132" s="130"/>
    </row>
    <row xmlns:x14ac="http://schemas.microsoft.com/office/spreadsheetml/2009/9/ac" r="133" s="3" customFormat="true" x14ac:dyDescent="0.25">
      <c r="A133" s="400" t="str">
        <f ca="true">IF(ISBLANK('Data Summary'!A135),"",'Data Summary'!A135)</f>
        <v/>
      </c>
      <c r="B133" s="130"/>
      <c r="L133" s="130"/>
      <c r="V133" s="130"/>
      <c r="AF133" s="130"/>
      <c r="AP133" s="130"/>
      <c r="AZ133" s="130"/>
      <c r="BA133" s="130"/>
      <c r="BB133" s="130"/>
      <c r="BC133" s="130"/>
      <c r="BD133" s="130"/>
      <c r="BE133" s="130"/>
      <c r="BF133" s="130"/>
      <c r="BG133" s="130"/>
      <c r="BJ133" s="130"/>
      <c r="BK133" s="130"/>
      <c r="BL133" s="130"/>
      <c r="BM133" s="130"/>
      <c r="BN133" s="130"/>
      <c r="BO133" s="130"/>
      <c r="BP133" s="130"/>
      <c r="BQ133" s="130"/>
      <c r="BT133" s="130"/>
      <c r="CD133" s="441"/>
      <c r="CE133" s="442"/>
      <c r="CF133" s="442"/>
      <c r="CG133" s="442"/>
      <c r="CH133" s="442"/>
      <c r="CI133" s="442"/>
      <c r="CJ133" s="442"/>
      <c r="CK133" s="442"/>
      <c r="CL133" s="442"/>
      <c r="CM133" s="442"/>
      <c r="CN133" s="130"/>
      <c r="CX133" s="130"/>
      <c r="DH133" s="130"/>
      <c r="DR133" s="130"/>
      <c r="EB133" s="130"/>
      <c r="EL133" s="130"/>
      <c r="EV133" s="130"/>
      <c r="FF133" s="130"/>
      <c r="FP133" s="130"/>
      <c r="FZ133" s="130"/>
      <c r="GJ133" s="130"/>
      <c r="GT133" s="130"/>
      <c r="HD133" s="130"/>
      <c r="HN133" s="130"/>
      <c r="HX133" s="130"/>
      <c r="IH133" s="130"/>
    </row>
    <row xmlns:x14ac="http://schemas.microsoft.com/office/spreadsheetml/2009/9/ac" r="134" s="3" customFormat="true" x14ac:dyDescent="0.25">
      <c r="A134" s="400" t="str">
        <f ca="true">IF(ISBLANK('Data Summary'!A136),"",'Data Summary'!A136)</f>
        <v/>
      </c>
      <c r="B134" s="130"/>
      <c r="L134" s="130"/>
      <c r="V134" s="130"/>
      <c r="AF134" s="130"/>
      <c r="AP134" s="130"/>
      <c r="AZ134" s="130"/>
      <c r="BA134" s="130"/>
      <c r="BB134" s="130"/>
      <c r="BC134" s="130"/>
      <c r="BD134" s="130"/>
      <c r="BE134" s="130"/>
      <c r="BF134" s="130"/>
      <c r="BG134" s="130"/>
      <c r="BJ134" s="130"/>
      <c r="BK134" s="130"/>
      <c r="BL134" s="130"/>
      <c r="BM134" s="130"/>
      <c r="BN134" s="130"/>
      <c r="BO134" s="130"/>
      <c r="BP134" s="130"/>
      <c r="BQ134" s="130"/>
      <c r="BT134" s="130"/>
      <c r="CD134" s="441"/>
      <c r="CE134" s="442"/>
      <c r="CF134" s="442"/>
      <c r="CG134" s="442"/>
      <c r="CH134" s="442"/>
      <c r="CI134" s="442"/>
      <c r="CJ134" s="442"/>
      <c r="CK134" s="442"/>
      <c r="CL134" s="442"/>
      <c r="CM134" s="442"/>
      <c r="CN134" s="130"/>
      <c r="CX134" s="130"/>
      <c r="DH134" s="130"/>
      <c r="DR134" s="130"/>
      <c r="EB134" s="130"/>
      <c r="EL134" s="130"/>
      <c r="EV134" s="130"/>
      <c r="FF134" s="130"/>
      <c r="FP134" s="130"/>
      <c r="FZ134" s="130"/>
      <c r="GJ134" s="130"/>
      <c r="GT134" s="130"/>
      <c r="HD134" s="130"/>
      <c r="HN134" s="130"/>
      <c r="HX134" s="130"/>
      <c r="IH134" s="130"/>
    </row>
    <row xmlns:x14ac="http://schemas.microsoft.com/office/spreadsheetml/2009/9/ac" r="135" s="3" customFormat="true" x14ac:dyDescent="0.25">
      <c r="A135" s="400" t="str">
        <f ca="true">IF(ISBLANK('Data Summary'!A137),"",'Data Summary'!A137)</f>
        <v/>
      </c>
      <c r="B135" s="130"/>
      <c r="L135" s="130"/>
      <c r="V135" s="130"/>
      <c r="AF135" s="130"/>
      <c r="AP135" s="130"/>
      <c r="AZ135" s="130"/>
      <c r="BA135" s="130"/>
      <c r="BB135" s="130"/>
      <c r="BC135" s="130"/>
      <c r="BD135" s="130"/>
      <c r="BE135" s="130"/>
      <c r="BF135" s="130"/>
      <c r="BG135" s="130"/>
      <c r="BJ135" s="130"/>
      <c r="BK135" s="130"/>
      <c r="BL135" s="130"/>
      <c r="BM135" s="130"/>
      <c r="BN135" s="130"/>
      <c r="BO135" s="130"/>
      <c r="BP135" s="130"/>
      <c r="BQ135" s="130"/>
      <c r="BT135" s="130"/>
      <c r="CD135" s="441"/>
      <c r="CE135" s="442"/>
      <c r="CF135" s="442"/>
      <c r="CG135" s="442"/>
      <c r="CH135" s="442"/>
      <c r="CI135" s="442"/>
      <c r="CJ135" s="442"/>
      <c r="CK135" s="442"/>
      <c r="CL135" s="442"/>
      <c r="CM135" s="442"/>
      <c r="CN135" s="130"/>
      <c r="CX135" s="130"/>
      <c r="DH135" s="130"/>
      <c r="DR135" s="130"/>
      <c r="EB135" s="130"/>
      <c r="EL135" s="130"/>
      <c r="EV135" s="130"/>
      <c r="FF135" s="130"/>
      <c r="FP135" s="130"/>
      <c r="FZ135" s="130"/>
      <c r="GJ135" s="130"/>
      <c r="GT135" s="130"/>
      <c r="HD135" s="130"/>
      <c r="HN135" s="130"/>
      <c r="HX135" s="130"/>
      <c r="IH135" s="130"/>
    </row>
    <row xmlns:x14ac="http://schemas.microsoft.com/office/spreadsheetml/2009/9/ac" r="136" s="3" customFormat="true" x14ac:dyDescent="0.25">
      <c r="A136" s="400" t="str">
        <f ca="true">IF(ISBLANK('Data Summary'!A138),"",'Data Summary'!A138)</f>
        <v/>
      </c>
      <c r="B136" s="130"/>
      <c r="L136" s="130"/>
      <c r="V136" s="130"/>
      <c r="AF136" s="130"/>
      <c r="AP136" s="130"/>
      <c r="AZ136" s="130"/>
      <c r="BA136" s="130"/>
      <c r="BB136" s="130"/>
      <c r="BC136" s="130"/>
      <c r="BD136" s="130"/>
      <c r="BE136" s="130"/>
      <c r="BF136" s="130"/>
      <c r="BG136" s="130"/>
      <c r="BJ136" s="130"/>
      <c r="BK136" s="130"/>
      <c r="BL136" s="130"/>
      <c r="BM136" s="130"/>
      <c r="BN136" s="130"/>
      <c r="BO136" s="130"/>
      <c r="BP136" s="130"/>
      <c r="BQ136" s="130"/>
      <c r="BT136" s="130"/>
      <c r="CD136" s="441"/>
      <c r="CE136" s="442"/>
      <c r="CF136" s="442"/>
      <c r="CG136" s="442"/>
      <c r="CH136" s="442"/>
      <c r="CI136" s="442"/>
      <c r="CJ136" s="442"/>
      <c r="CK136" s="442"/>
      <c r="CL136" s="442"/>
      <c r="CM136" s="442"/>
      <c r="CN136" s="130"/>
      <c r="CX136" s="130"/>
      <c r="DH136" s="130"/>
      <c r="DR136" s="130"/>
      <c r="EB136" s="130"/>
      <c r="EL136" s="130"/>
      <c r="EV136" s="130"/>
      <c r="FF136" s="130"/>
      <c r="FP136" s="130"/>
      <c r="FZ136" s="130"/>
      <c r="GJ136" s="130"/>
      <c r="GT136" s="130"/>
      <c r="HD136" s="130"/>
      <c r="HN136" s="130"/>
      <c r="HX136" s="130"/>
      <c r="IH136" s="130"/>
    </row>
    <row xmlns:x14ac="http://schemas.microsoft.com/office/spreadsheetml/2009/9/ac" r="137" s="3" customFormat="true" x14ac:dyDescent="0.25">
      <c r="A137" s="400" t="str">
        <f ca="true">IF(ISBLANK('Data Summary'!A139),"",'Data Summary'!A139)</f>
        <v/>
      </c>
      <c r="B137" s="130"/>
      <c r="L137" s="130"/>
      <c r="V137" s="130"/>
      <c r="AF137" s="130"/>
      <c r="AP137" s="130"/>
      <c r="AZ137" s="130"/>
      <c r="BA137" s="130"/>
      <c r="BB137" s="130"/>
      <c r="BC137" s="130"/>
      <c r="BD137" s="130"/>
      <c r="BE137" s="130"/>
      <c r="BF137" s="130"/>
      <c r="BG137" s="130"/>
      <c r="BJ137" s="130"/>
      <c r="BK137" s="130"/>
      <c r="BL137" s="130"/>
      <c r="BM137" s="130"/>
      <c r="BN137" s="130"/>
      <c r="BO137" s="130"/>
      <c r="BP137" s="130"/>
      <c r="BQ137" s="130"/>
      <c r="BT137" s="130"/>
      <c r="CD137" s="441"/>
      <c r="CE137" s="442"/>
      <c r="CF137" s="442"/>
      <c r="CG137" s="442"/>
      <c r="CH137" s="442"/>
      <c r="CI137" s="442"/>
      <c r="CJ137" s="442"/>
      <c r="CK137" s="442"/>
      <c r="CL137" s="442"/>
      <c r="CM137" s="442"/>
      <c r="CN137" s="130"/>
      <c r="CX137" s="130"/>
      <c r="DH137" s="130"/>
      <c r="DR137" s="130"/>
      <c r="EB137" s="130"/>
      <c r="EL137" s="130"/>
      <c r="EV137" s="130"/>
      <c r="FF137" s="130"/>
      <c r="FP137" s="130"/>
      <c r="FZ137" s="130"/>
      <c r="GJ137" s="130"/>
      <c r="GT137" s="130"/>
      <c r="HD137" s="130"/>
      <c r="HN137" s="130"/>
      <c r="HX137" s="130"/>
      <c r="IH137" s="130"/>
    </row>
    <row xmlns:x14ac="http://schemas.microsoft.com/office/spreadsheetml/2009/9/ac" r="138" s="3" customFormat="true" x14ac:dyDescent="0.25">
      <c r="A138" s="400" t="str">
        <f ca="true">IF(ISBLANK('Data Summary'!A140),"",'Data Summary'!A140)</f>
        <v/>
      </c>
      <c r="B138" s="130"/>
      <c r="L138" s="130"/>
      <c r="V138" s="130"/>
      <c r="AF138" s="130"/>
      <c r="AP138" s="130"/>
      <c r="AZ138" s="130"/>
      <c r="BA138" s="130"/>
      <c r="BB138" s="130"/>
      <c r="BC138" s="130"/>
      <c r="BD138" s="130"/>
      <c r="BE138" s="130"/>
      <c r="BF138" s="130"/>
      <c r="BG138" s="130"/>
      <c r="BJ138" s="130"/>
      <c r="BK138" s="130"/>
      <c r="BL138" s="130"/>
      <c r="BM138" s="130"/>
      <c r="BN138" s="130"/>
      <c r="BO138" s="130"/>
      <c r="BP138" s="130"/>
      <c r="BQ138" s="130"/>
      <c r="BT138" s="130"/>
      <c r="CD138" s="441"/>
      <c r="CE138" s="442"/>
      <c r="CF138" s="442"/>
      <c r="CG138" s="442"/>
      <c r="CH138" s="442"/>
      <c r="CI138" s="442"/>
      <c r="CJ138" s="442"/>
      <c r="CK138" s="442"/>
      <c r="CL138" s="442"/>
      <c r="CM138" s="442"/>
      <c r="CN138" s="130"/>
      <c r="CX138" s="130"/>
      <c r="DH138" s="130"/>
      <c r="DR138" s="130"/>
      <c r="EB138" s="130"/>
      <c r="EL138" s="130"/>
      <c r="EV138" s="130"/>
      <c r="FF138" s="130"/>
      <c r="FP138" s="130"/>
      <c r="FZ138" s="130"/>
      <c r="GJ138" s="130"/>
      <c r="GT138" s="130"/>
      <c r="HD138" s="130"/>
      <c r="HN138" s="130"/>
      <c r="HX138" s="130"/>
      <c r="IH138" s="130"/>
    </row>
    <row xmlns:x14ac="http://schemas.microsoft.com/office/spreadsheetml/2009/9/ac" r="139" s="3" customFormat="true" x14ac:dyDescent="0.25">
      <c r="A139" s="400" t="str">
        <f ca="true">IF(ISBLANK('Data Summary'!A141),"",'Data Summary'!A141)</f>
        <v/>
      </c>
      <c r="B139" s="130"/>
      <c r="L139" s="130"/>
      <c r="V139" s="130"/>
      <c r="AF139" s="130"/>
      <c r="AP139" s="130"/>
      <c r="AZ139" s="130"/>
      <c r="BA139" s="130"/>
      <c r="BB139" s="130"/>
      <c r="BC139" s="130"/>
      <c r="BD139" s="130"/>
      <c r="BE139" s="130"/>
      <c r="BF139" s="130"/>
      <c r="BG139" s="130"/>
      <c r="BJ139" s="130"/>
      <c r="BK139" s="130"/>
      <c r="BL139" s="130"/>
      <c r="BM139" s="130"/>
      <c r="BN139" s="130"/>
      <c r="BO139" s="130"/>
      <c r="BP139" s="130"/>
      <c r="BQ139" s="130"/>
      <c r="BT139" s="130"/>
      <c r="CD139" s="441"/>
      <c r="CE139" s="442"/>
      <c r="CF139" s="442"/>
      <c r="CG139" s="442"/>
      <c r="CH139" s="442"/>
      <c r="CI139" s="442"/>
      <c r="CJ139" s="442"/>
      <c r="CK139" s="442"/>
      <c r="CL139" s="442"/>
      <c r="CM139" s="442"/>
      <c r="CN139" s="130"/>
      <c r="CX139" s="130"/>
      <c r="DH139" s="130"/>
      <c r="DR139" s="130"/>
      <c r="EB139" s="130"/>
      <c r="EL139" s="130"/>
      <c r="EV139" s="130"/>
      <c r="FF139" s="130"/>
      <c r="FP139" s="130"/>
      <c r="FZ139" s="130"/>
      <c r="GJ139" s="130"/>
      <c r="GT139" s="130"/>
      <c r="HD139" s="130"/>
      <c r="HN139" s="130"/>
      <c r="HX139" s="130"/>
      <c r="IH139" s="130"/>
    </row>
    <row xmlns:x14ac="http://schemas.microsoft.com/office/spreadsheetml/2009/9/ac" r="140" s="3" customFormat="true" x14ac:dyDescent="0.25">
      <c r="A140" s="400" t="str">
        <f ca="true">IF(ISBLANK('Data Summary'!A142),"",'Data Summary'!A142)</f>
        <v/>
      </c>
      <c r="B140" s="130"/>
      <c r="L140" s="130"/>
      <c r="V140" s="130"/>
      <c r="AF140" s="130"/>
      <c r="AP140" s="130"/>
      <c r="AZ140" s="130"/>
      <c r="BA140" s="130"/>
      <c r="BB140" s="130"/>
      <c r="BC140" s="130"/>
      <c r="BD140" s="130"/>
      <c r="BE140" s="130"/>
      <c r="BF140" s="130"/>
      <c r="BG140" s="130"/>
      <c r="BJ140" s="130"/>
      <c r="BK140" s="130"/>
      <c r="BL140" s="130"/>
      <c r="BM140" s="130"/>
      <c r="BN140" s="130"/>
      <c r="BO140" s="130"/>
      <c r="BP140" s="130"/>
      <c r="BQ140" s="130"/>
      <c r="BT140" s="130"/>
      <c r="CD140" s="441"/>
      <c r="CE140" s="442"/>
      <c r="CF140" s="442"/>
      <c r="CG140" s="442"/>
      <c r="CH140" s="442"/>
      <c r="CI140" s="442"/>
      <c r="CJ140" s="442"/>
      <c r="CK140" s="442"/>
      <c r="CL140" s="442"/>
      <c r="CM140" s="442"/>
      <c r="CN140" s="130"/>
      <c r="CX140" s="130"/>
      <c r="DH140" s="130"/>
      <c r="DR140" s="130"/>
      <c r="EB140" s="130"/>
      <c r="EL140" s="130"/>
      <c r="EV140" s="130"/>
      <c r="FF140" s="130"/>
      <c r="FP140" s="130"/>
      <c r="FZ140" s="130"/>
      <c r="GJ140" s="130"/>
      <c r="GT140" s="130"/>
      <c r="HD140" s="130"/>
      <c r="HN140" s="130"/>
      <c r="HX140" s="130"/>
      <c r="IH140" s="130"/>
    </row>
    <row xmlns:x14ac="http://schemas.microsoft.com/office/spreadsheetml/2009/9/ac" r="141" s="3" customFormat="true" x14ac:dyDescent="0.25">
      <c r="A141" s="400" t="str">
        <f ca="true">IF(ISBLANK('Data Summary'!A143),"",'Data Summary'!A143)</f>
        <v/>
      </c>
      <c r="B141" s="130"/>
      <c r="L141" s="130"/>
      <c r="V141" s="130"/>
      <c r="AF141" s="130"/>
      <c r="AP141" s="130"/>
      <c r="AZ141" s="130"/>
      <c r="BA141" s="130"/>
      <c r="BB141" s="130"/>
      <c r="BC141" s="130"/>
      <c r="BD141" s="130"/>
      <c r="BE141" s="130"/>
      <c r="BF141" s="130"/>
      <c r="BG141" s="130"/>
      <c r="BJ141" s="130"/>
      <c r="BK141" s="130"/>
      <c r="BL141" s="130"/>
      <c r="BM141" s="130"/>
      <c r="BN141" s="130"/>
      <c r="BO141" s="130"/>
      <c r="BP141" s="130"/>
      <c r="BQ141" s="130"/>
      <c r="BT141" s="130"/>
      <c r="CD141" s="441"/>
      <c r="CE141" s="442"/>
      <c r="CF141" s="442"/>
      <c r="CG141" s="442"/>
      <c r="CH141" s="442"/>
      <c r="CI141" s="442"/>
      <c r="CJ141" s="442"/>
      <c r="CK141" s="442"/>
      <c r="CL141" s="442"/>
      <c r="CM141" s="442"/>
      <c r="CN141" s="130"/>
      <c r="CX141" s="130"/>
      <c r="DH141" s="130"/>
      <c r="DR141" s="130"/>
      <c r="EB141" s="130"/>
      <c r="EL141" s="130"/>
      <c r="EV141" s="130"/>
      <c r="FF141" s="130"/>
      <c r="FP141" s="130"/>
      <c r="FZ141" s="130"/>
      <c r="GJ141" s="130"/>
      <c r="GT141" s="130"/>
      <c r="HD141" s="130"/>
      <c r="HN141" s="130"/>
      <c r="HX141" s="130"/>
      <c r="IH141" s="130"/>
    </row>
    <row xmlns:x14ac="http://schemas.microsoft.com/office/spreadsheetml/2009/9/ac" r="142" s="3" customFormat="true" x14ac:dyDescent="0.25">
      <c r="A142" s="400" t="str">
        <f ca="true">IF(ISBLANK('Data Summary'!A144),"",'Data Summary'!A144)</f>
        <v/>
      </c>
      <c r="B142" s="130"/>
      <c r="L142" s="130"/>
      <c r="V142" s="130"/>
      <c r="AF142" s="130"/>
      <c r="AP142" s="130"/>
      <c r="AZ142" s="130"/>
      <c r="BA142" s="130"/>
      <c r="BB142" s="130"/>
      <c r="BC142" s="130"/>
      <c r="BD142" s="130"/>
      <c r="BE142" s="130"/>
      <c r="BF142" s="130"/>
      <c r="BG142" s="130"/>
      <c r="BJ142" s="130"/>
      <c r="BK142" s="130"/>
      <c r="BL142" s="130"/>
      <c r="BM142" s="130"/>
      <c r="BN142" s="130"/>
      <c r="BO142" s="130"/>
      <c r="BP142" s="130"/>
      <c r="BQ142" s="130"/>
      <c r="BT142" s="130"/>
      <c r="CD142" s="441"/>
      <c r="CE142" s="442"/>
      <c r="CF142" s="442"/>
      <c r="CG142" s="442"/>
      <c r="CH142" s="442"/>
      <c r="CI142" s="442"/>
      <c r="CJ142" s="442"/>
      <c r="CK142" s="442"/>
      <c r="CL142" s="442"/>
      <c r="CM142" s="442"/>
      <c r="CN142" s="130"/>
      <c r="CX142" s="130"/>
      <c r="DH142" s="130"/>
      <c r="DR142" s="130"/>
      <c r="EB142" s="130"/>
      <c r="EL142" s="130"/>
      <c r="EV142" s="130"/>
      <c r="FF142" s="130"/>
      <c r="FP142" s="130"/>
      <c r="FZ142" s="130"/>
      <c r="GJ142" s="130"/>
      <c r="GT142" s="130"/>
      <c r="HD142" s="130"/>
      <c r="HN142" s="130"/>
      <c r="HX142" s="130"/>
      <c r="IH142" s="130"/>
    </row>
    <row xmlns:x14ac="http://schemas.microsoft.com/office/spreadsheetml/2009/9/ac" r="143" s="3" customFormat="true" x14ac:dyDescent="0.25">
      <c r="A143" s="400" t="str">
        <f ca="true">IF(ISBLANK('Data Summary'!A145),"",'Data Summary'!A145)</f>
        <v/>
      </c>
      <c r="B143" s="130"/>
      <c r="L143" s="130"/>
      <c r="V143" s="130"/>
      <c r="AF143" s="130"/>
      <c r="AP143" s="130"/>
      <c r="AZ143" s="130"/>
      <c r="BA143" s="130"/>
      <c r="BB143" s="130"/>
      <c r="BC143" s="130"/>
      <c r="BD143" s="130"/>
      <c r="BE143" s="130"/>
      <c r="BF143" s="130"/>
      <c r="BG143" s="130"/>
      <c r="BJ143" s="130"/>
      <c r="BK143" s="130"/>
      <c r="BL143" s="130"/>
      <c r="BM143" s="130"/>
      <c r="BN143" s="130"/>
      <c r="BO143" s="130"/>
      <c r="BP143" s="130"/>
      <c r="BQ143" s="130"/>
      <c r="BT143" s="130"/>
      <c r="CD143" s="441"/>
      <c r="CE143" s="442"/>
      <c r="CF143" s="442"/>
      <c r="CG143" s="442"/>
      <c r="CH143" s="442"/>
      <c r="CI143" s="442"/>
      <c r="CJ143" s="442"/>
      <c r="CK143" s="442"/>
      <c r="CL143" s="442"/>
      <c r="CM143" s="442"/>
      <c r="CN143" s="130"/>
      <c r="CX143" s="130"/>
      <c r="DH143" s="130"/>
      <c r="DR143" s="130"/>
      <c r="EB143" s="130"/>
      <c r="EL143" s="130"/>
      <c r="EV143" s="130"/>
      <c r="FF143" s="130"/>
      <c r="FP143" s="130"/>
      <c r="FZ143" s="130"/>
      <c r="GJ143" s="130"/>
      <c r="GT143" s="130"/>
      <c r="HD143" s="130"/>
      <c r="HN143" s="130"/>
      <c r="HX143" s="130"/>
      <c r="IH143" s="130"/>
    </row>
    <row xmlns:x14ac="http://schemas.microsoft.com/office/spreadsheetml/2009/9/ac" r="144" s="3" customFormat="true" x14ac:dyDescent="0.25">
      <c r="A144" s="400" t="str">
        <f ca="true">IF(ISBLANK('Data Summary'!A146),"",'Data Summary'!A146)</f>
        <v/>
      </c>
      <c r="B144" s="130"/>
      <c r="L144" s="130"/>
      <c r="V144" s="130"/>
      <c r="AF144" s="130"/>
      <c r="AP144" s="130"/>
      <c r="AZ144" s="130"/>
      <c r="BA144" s="130"/>
      <c r="BB144" s="130"/>
      <c r="BC144" s="130"/>
      <c r="BD144" s="130"/>
      <c r="BE144" s="130"/>
      <c r="BF144" s="130"/>
      <c r="BG144" s="130"/>
      <c r="BJ144" s="130"/>
      <c r="BK144" s="130"/>
      <c r="BL144" s="130"/>
      <c r="BM144" s="130"/>
      <c r="BN144" s="130"/>
      <c r="BO144" s="130"/>
      <c r="BP144" s="130"/>
      <c r="BQ144" s="130"/>
      <c r="BT144" s="130"/>
      <c r="CD144" s="441"/>
      <c r="CE144" s="442"/>
      <c r="CF144" s="442"/>
      <c r="CG144" s="442"/>
      <c r="CH144" s="442"/>
      <c r="CI144" s="442"/>
      <c r="CJ144" s="442"/>
      <c r="CK144" s="442"/>
      <c r="CL144" s="442"/>
      <c r="CM144" s="442"/>
      <c r="CN144" s="130"/>
      <c r="CX144" s="130"/>
      <c r="DH144" s="130"/>
      <c r="DR144" s="130"/>
      <c r="EB144" s="130"/>
      <c r="EL144" s="130"/>
      <c r="EV144" s="130"/>
      <c r="FF144" s="130"/>
      <c r="FP144" s="130"/>
      <c r="FZ144" s="130"/>
      <c r="GJ144" s="130"/>
      <c r="GT144" s="130"/>
      <c r="HD144" s="130"/>
      <c r="HN144" s="130"/>
      <c r="HX144" s="130"/>
      <c r="IH144" s="130"/>
    </row>
    <row xmlns:x14ac="http://schemas.microsoft.com/office/spreadsheetml/2009/9/ac" r="145" s="3" customFormat="true" x14ac:dyDescent="0.25">
      <c r="A145" s="400" t="str">
        <f ca="true">IF(ISBLANK('Data Summary'!A147),"",'Data Summary'!A147)</f>
        <v/>
      </c>
      <c r="B145" s="130"/>
      <c r="L145" s="130"/>
      <c r="V145" s="130"/>
      <c r="AF145" s="130"/>
      <c r="AP145" s="130"/>
      <c r="AZ145" s="130"/>
      <c r="BA145" s="130"/>
      <c r="BB145" s="130"/>
      <c r="BC145" s="130"/>
      <c r="BD145" s="130"/>
      <c r="BE145" s="130"/>
      <c r="BF145" s="130"/>
      <c r="BG145" s="130"/>
      <c r="BJ145" s="130"/>
      <c r="BK145" s="130"/>
      <c r="BL145" s="130"/>
      <c r="BM145" s="130"/>
      <c r="BN145" s="130"/>
      <c r="BO145" s="130"/>
      <c r="BP145" s="130"/>
      <c r="BQ145" s="130"/>
      <c r="BT145" s="130"/>
      <c r="CD145" s="441"/>
      <c r="CE145" s="442"/>
      <c r="CF145" s="442"/>
      <c r="CG145" s="442"/>
      <c r="CH145" s="442"/>
      <c r="CI145" s="442"/>
      <c r="CJ145" s="442"/>
      <c r="CK145" s="442"/>
      <c r="CL145" s="442"/>
      <c r="CM145" s="442"/>
      <c r="CN145" s="130"/>
      <c r="CX145" s="130"/>
      <c r="DH145" s="130"/>
      <c r="DR145" s="130"/>
      <c r="EB145" s="130"/>
      <c r="EL145" s="130"/>
      <c r="EV145" s="130"/>
      <c r="FF145" s="130"/>
      <c r="FP145" s="130"/>
      <c r="FZ145" s="130"/>
      <c r="GJ145" s="130"/>
      <c r="GT145" s="130"/>
      <c r="HD145" s="130"/>
      <c r="HN145" s="130"/>
      <c r="HX145" s="130"/>
      <c r="IH145" s="130"/>
    </row>
    <row xmlns:x14ac="http://schemas.microsoft.com/office/spreadsheetml/2009/9/ac" r="146" s="3" customFormat="true" x14ac:dyDescent="0.25">
      <c r="A146" s="400" t="str">
        <f ca="true">IF(ISBLANK('Data Summary'!A148),"",'Data Summary'!A148)</f>
        <v/>
      </c>
      <c r="B146" s="130"/>
      <c r="L146" s="130"/>
      <c r="V146" s="130"/>
      <c r="AF146" s="130"/>
      <c r="AP146" s="130"/>
      <c r="AZ146" s="130"/>
      <c r="BA146" s="130"/>
      <c r="BB146" s="130"/>
      <c r="BC146" s="130"/>
      <c r="BD146" s="130"/>
      <c r="BE146" s="130"/>
      <c r="BF146" s="130"/>
      <c r="BG146" s="130"/>
      <c r="BJ146" s="130"/>
      <c r="BK146" s="130"/>
      <c r="BL146" s="130"/>
      <c r="BM146" s="130"/>
      <c r="BN146" s="130"/>
      <c r="BO146" s="130"/>
      <c r="BP146" s="130"/>
      <c r="BQ146" s="130"/>
      <c r="BT146" s="130"/>
      <c r="CD146" s="441"/>
      <c r="CE146" s="442"/>
      <c r="CF146" s="442"/>
      <c r="CG146" s="442"/>
      <c r="CH146" s="442"/>
      <c r="CI146" s="442"/>
      <c r="CJ146" s="442"/>
      <c r="CK146" s="442"/>
      <c r="CL146" s="442"/>
      <c r="CM146" s="442"/>
      <c r="CN146" s="130"/>
      <c r="CX146" s="130"/>
      <c r="DH146" s="130"/>
      <c r="DR146" s="130"/>
      <c r="EB146" s="130"/>
      <c r="EL146" s="130"/>
      <c r="EV146" s="130"/>
      <c r="FF146" s="130"/>
      <c r="FP146" s="130"/>
      <c r="FZ146" s="130"/>
      <c r="GJ146" s="130"/>
      <c r="GT146" s="130"/>
      <c r="HD146" s="130"/>
      <c r="HN146" s="130"/>
      <c r="HX146" s="130"/>
      <c r="IH146" s="130"/>
    </row>
    <row xmlns:x14ac="http://schemas.microsoft.com/office/spreadsheetml/2009/9/ac" r="147" s="3" customFormat="true" x14ac:dyDescent="0.25">
      <c r="A147" s="400" t="str">
        <f ca="true">IF(ISBLANK('Data Summary'!A149),"",'Data Summary'!A149)</f>
        <v/>
      </c>
      <c r="B147" s="130"/>
      <c r="L147" s="130"/>
      <c r="V147" s="130"/>
      <c r="AF147" s="130"/>
      <c r="AP147" s="130"/>
      <c r="AZ147" s="130"/>
      <c r="BA147" s="130"/>
      <c r="BB147" s="130"/>
      <c r="BC147" s="130"/>
      <c r="BD147" s="130"/>
      <c r="BE147" s="130"/>
      <c r="BF147" s="130"/>
      <c r="BG147" s="130"/>
      <c r="BJ147" s="130"/>
      <c r="BK147" s="130"/>
      <c r="BL147" s="130"/>
      <c r="BM147" s="130"/>
      <c r="BN147" s="130"/>
      <c r="BO147" s="130"/>
      <c r="BP147" s="130"/>
      <c r="BQ147" s="130"/>
      <c r="BT147" s="130"/>
      <c r="CD147" s="441"/>
      <c r="CE147" s="442"/>
      <c r="CF147" s="442"/>
      <c r="CG147" s="442"/>
      <c r="CH147" s="442"/>
      <c r="CI147" s="442"/>
      <c r="CJ147" s="442"/>
      <c r="CK147" s="442"/>
      <c r="CL147" s="442"/>
      <c r="CM147" s="442"/>
      <c r="CN147" s="130"/>
      <c r="CX147" s="130"/>
      <c r="DH147" s="130"/>
      <c r="DR147" s="130"/>
      <c r="EB147" s="130"/>
      <c r="EL147" s="130"/>
      <c r="EV147" s="130"/>
      <c r="FF147" s="130"/>
      <c r="FP147" s="130"/>
      <c r="FZ147" s="130"/>
      <c r="GJ147" s="130"/>
      <c r="GT147" s="130"/>
      <c r="HD147" s="130"/>
      <c r="HN147" s="130"/>
      <c r="HX147" s="130"/>
      <c r="IH147" s="130"/>
    </row>
    <row xmlns:x14ac="http://schemas.microsoft.com/office/spreadsheetml/2009/9/ac" r="148" s="3" customFormat="true" x14ac:dyDescent="0.25">
      <c r="A148" s="400" t="str">
        <f ca="true">IF(ISBLANK('Data Summary'!A150),"",'Data Summary'!A150)</f>
        <v/>
      </c>
      <c r="B148" s="130"/>
      <c r="L148" s="130"/>
      <c r="V148" s="130"/>
      <c r="AF148" s="130"/>
      <c r="AP148" s="130"/>
      <c r="AZ148" s="130"/>
      <c r="BA148" s="130"/>
      <c r="BB148" s="130"/>
      <c r="BC148" s="130"/>
      <c r="BD148" s="130"/>
      <c r="BE148" s="130"/>
      <c r="BF148" s="130"/>
      <c r="BG148" s="130"/>
      <c r="BJ148" s="130"/>
      <c r="BK148" s="130"/>
      <c r="BL148" s="130"/>
      <c r="BM148" s="130"/>
      <c r="BN148" s="130"/>
      <c r="BO148" s="130"/>
      <c r="BP148" s="130"/>
      <c r="BQ148" s="130"/>
      <c r="BT148" s="130"/>
      <c r="CD148" s="441"/>
      <c r="CE148" s="442"/>
      <c r="CF148" s="442"/>
      <c r="CG148" s="442"/>
      <c r="CH148" s="442"/>
      <c r="CI148" s="442"/>
      <c r="CJ148" s="442"/>
      <c r="CK148" s="442"/>
      <c r="CL148" s="442"/>
      <c r="CM148" s="442"/>
      <c r="CN148" s="130"/>
      <c r="CX148" s="130"/>
      <c r="DH148" s="130"/>
      <c r="DR148" s="130"/>
      <c r="EB148" s="130"/>
      <c r="EL148" s="130"/>
      <c r="EV148" s="130"/>
      <c r="FF148" s="130"/>
      <c r="FP148" s="130"/>
      <c r="FZ148" s="130"/>
      <c r="GJ148" s="130"/>
      <c r="GT148" s="130"/>
      <c r="HD148" s="130"/>
      <c r="HN148" s="130"/>
      <c r="HX148" s="130"/>
      <c r="IH148" s="130"/>
    </row>
    <row xmlns:x14ac="http://schemas.microsoft.com/office/spreadsheetml/2009/9/ac" r="149" s="3" customFormat="true" x14ac:dyDescent="0.25">
      <c r="A149" s="400" t="str">
        <f ca="true">IF(ISBLANK('Data Summary'!A151),"",'Data Summary'!A151)</f>
        <v/>
      </c>
      <c r="B149" s="130"/>
      <c r="L149" s="130"/>
      <c r="V149" s="130"/>
      <c r="AF149" s="130"/>
      <c r="AP149" s="130"/>
      <c r="AZ149" s="130"/>
      <c r="BA149" s="130"/>
      <c r="BB149" s="130"/>
      <c r="BC149" s="130"/>
      <c r="BD149" s="130"/>
      <c r="BE149" s="130"/>
      <c r="BF149" s="130"/>
      <c r="BG149" s="130"/>
      <c r="BJ149" s="130"/>
      <c r="BK149" s="130"/>
      <c r="BL149" s="130"/>
      <c r="BM149" s="130"/>
      <c r="BN149" s="130"/>
      <c r="BO149" s="130"/>
      <c r="BP149" s="130"/>
      <c r="BQ149" s="130"/>
      <c r="BT149" s="130"/>
      <c r="CD149" s="441"/>
      <c r="CE149" s="442"/>
      <c r="CF149" s="442"/>
      <c r="CG149" s="442"/>
      <c r="CH149" s="442"/>
      <c r="CI149" s="442"/>
      <c r="CJ149" s="442"/>
      <c r="CK149" s="442"/>
      <c r="CL149" s="442"/>
      <c r="CM149" s="442"/>
      <c r="CN149" s="130"/>
      <c r="CX149" s="130"/>
      <c r="DH149" s="130"/>
      <c r="DR149" s="130"/>
      <c r="EB149" s="130"/>
      <c r="EL149" s="130"/>
      <c r="EV149" s="130"/>
      <c r="FF149" s="130"/>
      <c r="FP149" s="130"/>
      <c r="FZ149" s="130"/>
      <c r="GJ149" s="130"/>
      <c r="GT149" s="130"/>
      <c r="HD149" s="130"/>
      <c r="HN149" s="130"/>
      <c r="HX149" s="130"/>
      <c r="IH149" s="130"/>
    </row>
    <row xmlns:x14ac="http://schemas.microsoft.com/office/spreadsheetml/2009/9/ac" r="150" s="3" customFormat="true" x14ac:dyDescent="0.25">
      <c r="A150" s="400" t="str">
        <f ca="true">IF(ISBLANK('Data Summary'!A152),"",'Data Summary'!A152)</f>
        <v/>
      </c>
      <c r="B150" s="130"/>
      <c r="L150" s="130"/>
      <c r="V150" s="130"/>
      <c r="AF150" s="130"/>
      <c r="AP150" s="130"/>
      <c r="AZ150" s="130"/>
      <c r="BA150" s="130"/>
      <c r="BB150" s="130"/>
      <c r="BC150" s="130"/>
      <c r="BD150" s="130"/>
      <c r="BE150" s="130"/>
      <c r="BF150" s="130"/>
      <c r="BG150" s="130"/>
      <c r="BJ150" s="130"/>
      <c r="BK150" s="130"/>
      <c r="BL150" s="130"/>
      <c r="BM150" s="130"/>
      <c r="BN150" s="130"/>
      <c r="BO150" s="130"/>
      <c r="BP150" s="130"/>
      <c r="BQ150" s="130"/>
      <c r="BT150" s="130"/>
      <c r="CD150" s="441"/>
      <c r="CE150" s="442"/>
      <c r="CF150" s="442"/>
      <c r="CG150" s="442"/>
      <c r="CH150" s="442"/>
      <c r="CI150" s="442"/>
      <c r="CJ150" s="442"/>
      <c r="CK150" s="442"/>
      <c r="CL150" s="442"/>
      <c r="CM150" s="442"/>
      <c r="CN150" s="130"/>
      <c r="CX150" s="130"/>
      <c r="DH150" s="130"/>
      <c r="DR150" s="130"/>
      <c r="EB150" s="130"/>
      <c r="EL150" s="130"/>
      <c r="EV150" s="130"/>
      <c r="FF150" s="130"/>
      <c r="FP150" s="130"/>
      <c r="FZ150" s="130"/>
      <c r="GJ150" s="130"/>
      <c r="GT150" s="130"/>
      <c r="HD150" s="130"/>
      <c r="HN150" s="130"/>
      <c r="HX150" s="130"/>
      <c r="IH150" s="130"/>
    </row>
    <row xmlns:x14ac="http://schemas.microsoft.com/office/spreadsheetml/2009/9/ac" r="151" s="3" customFormat="true" x14ac:dyDescent="0.25">
      <c r="A151" s="400" t="str">
        <f ca="true">IF(ISBLANK('Data Summary'!A153),"",'Data Summary'!A153)</f>
        <v/>
      </c>
      <c r="B151" s="130"/>
      <c r="L151" s="130"/>
      <c r="V151" s="130"/>
      <c r="AF151" s="130"/>
      <c r="AP151" s="130"/>
      <c r="AZ151" s="130"/>
      <c r="BA151" s="130"/>
      <c r="BB151" s="130"/>
      <c r="BC151" s="130"/>
      <c r="BD151" s="130"/>
      <c r="BE151" s="130"/>
      <c r="BF151" s="130"/>
      <c r="BG151" s="130"/>
      <c r="BJ151" s="130"/>
      <c r="BK151" s="130"/>
      <c r="BL151" s="130"/>
      <c r="BM151" s="130"/>
      <c r="BN151" s="130"/>
      <c r="BO151" s="130"/>
      <c r="BP151" s="130"/>
      <c r="BQ151" s="130"/>
      <c r="BT151" s="130"/>
      <c r="CD151" s="441"/>
      <c r="CE151" s="442"/>
      <c r="CF151" s="442"/>
      <c r="CG151" s="442"/>
      <c r="CH151" s="442"/>
      <c r="CI151" s="442"/>
      <c r="CJ151" s="442"/>
      <c r="CK151" s="442"/>
      <c r="CL151" s="442"/>
      <c r="CM151" s="442"/>
      <c r="CN151" s="130"/>
      <c r="CX151" s="130"/>
      <c r="DH151" s="130"/>
      <c r="DR151" s="130"/>
      <c r="EB151" s="130"/>
      <c r="EL151" s="130"/>
      <c r="EV151" s="130"/>
      <c r="FF151" s="130"/>
      <c r="FP151" s="130"/>
      <c r="FZ151" s="130"/>
      <c r="GJ151" s="130"/>
      <c r="GT151" s="130"/>
      <c r="HD151" s="130"/>
      <c r="HN151" s="130"/>
      <c r="HX151" s="130"/>
      <c r="IH151" s="130"/>
    </row>
    <row xmlns:x14ac="http://schemas.microsoft.com/office/spreadsheetml/2009/9/ac" r="152" s="3" customFormat="true" x14ac:dyDescent="0.25">
      <c r="A152" s="394"/>
      <c r="B152" s="130"/>
      <c r="L152" s="130"/>
      <c r="V152" s="130"/>
      <c r="AF152" s="130"/>
      <c r="AP152" s="130"/>
      <c r="AZ152" s="130"/>
      <c r="BA152" s="130"/>
      <c r="BB152" s="130"/>
      <c r="BC152" s="130"/>
      <c r="BD152" s="130"/>
      <c r="BE152" s="130"/>
      <c r="BF152" s="130"/>
      <c r="BG152" s="130"/>
      <c r="BJ152" s="130"/>
      <c r="BK152" s="130"/>
      <c r="BL152" s="130"/>
      <c r="BM152" s="130"/>
      <c r="BN152" s="130"/>
      <c r="BO152" s="130"/>
      <c r="BP152" s="130"/>
      <c r="BQ152" s="130"/>
      <c r="BT152" s="130"/>
      <c r="CD152" s="441"/>
      <c r="CE152" s="442"/>
      <c r="CF152" s="442"/>
      <c r="CG152" s="442"/>
      <c r="CH152" s="442"/>
      <c r="CI152" s="442"/>
      <c r="CJ152" s="442"/>
      <c r="CK152" s="442"/>
      <c r="CL152" s="442"/>
      <c r="CM152" s="442"/>
      <c r="CN152" s="130"/>
      <c r="CX152" s="130"/>
      <c r="DH152" s="130"/>
      <c r="DR152" s="130"/>
      <c r="EB152" s="130"/>
      <c r="EL152" s="130"/>
      <c r="EV152" s="130"/>
      <c r="FF152" s="130"/>
      <c r="FP152" s="130"/>
      <c r="FZ152" s="130"/>
      <c r="GJ152" s="130"/>
      <c r="GT152" s="130"/>
      <c r="HD152" s="130"/>
      <c r="HN152" s="130"/>
      <c r="HX152" s="130"/>
      <c r="IH152" s="130"/>
    </row>
    <row xmlns:x14ac="http://schemas.microsoft.com/office/spreadsheetml/2009/9/ac" r="153" s="3" customFormat="true" x14ac:dyDescent="0.25">
      <c r="A153" s="394"/>
      <c r="B153" s="130"/>
      <c r="L153" s="130"/>
      <c r="V153" s="130"/>
      <c r="AF153" s="130"/>
      <c r="AP153" s="130"/>
      <c r="AZ153" s="130"/>
      <c r="BA153" s="130"/>
      <c r="BB153" s="130"/>
      <c r="BC153" s="130"/>
      <c r="BD153" s="130"/>
      <c r="BE153" s="130"/>
      <c r="BF153" s="130"/>
      <c r="BG153" s="130"/>
      <c r="BJ153" s="130"/>
      <c r="BK153" s="130"/>
      <c r="BL153" s="130"/>
      <c r="BM153" s="130"/>
      <c r="BN153" s="130"/>
      <c r="BO153" s="130"/>
      <c r="BP153" s="130"/>
      <c r="BQ153" s="130"/>
      <c r="BT153" s="130"/>
      <c r="CD153" s="441"/>
      <c r="CE153" s="442"/>
      <c r="CF153" s="442"/>
      <c r="CG153" s="442"/>
      <c r="CH153" s="442"/>
      <c r="CI153" s="442"/>
      <c r="CJ153" s="442"/>
      <c r="CK153" s="442"/>
      <c r="CL153" s="442"/>
      <c r="CM153" s="442"/>
      <c r="CN153" s="130"/>
      <c r="CX153" s="130"/>
      <c r="DH153" s="130"/>
      <c r="DR153" s="130"/>
      <c r="EB153" s="130"/>
      <c r="EL153" s="130"/>
      <c r="EV153" s="130"/>
      <c r="FF153" s="130"/>
      <c r="FP153" s="130"/>
      <c r="FZ153" s="130"/>
      <c r="GJ153" s="130"/>
      <c r="GT153" s="130"/>
      <c r="HD153" s="130"/>
      <c r="HN153" s="130"/>
      <c r="HX153" s="130"/>
      <c r="IH153" s="130"/>
    </row>
    <row xmlns:x14ac="http://schemas.microsoft.com/office/spreadsheetml/2009/9/ac" r="154" s="3" customFormat="true" x14ac:dyDescent="0.25">
      <c r="A154" s="394"/>
      <c r="B154" s="130"/>
      <c r="L154" s="130"/>
      <c r="V154" s="130"/>
      <c r="AF154" s="130"/>
      <c r="AP154" s="130"/>
      <c r="AZ154" s="130"/>
      <c r="BA154" s="130"/>
      <c r="BB154" s="130"/>
      <c r="BC154" s="130"/>
      <c r="BD154" s="130"/>
      <c r="BE154" s="130"/>
      <c r="BF154" s="130"/>
      <c r="BG154" s="130"/>
      <c r="BJ154" s="130"/>
      <c r="BK154" s="130"/>
      <c r="BL154" s="130"/>
      <c r="BM154" s="130"/>
      <c r="BN154" s="130"/>
      <c r="BO154" s="130"/>
      <c r="BP154" s="130"/>
      <c r="BQ154" s="130"/>
      <c r="BT154" s="130"/>
      <c r="CD154" s="441"/>
      <c r="CE154" s="442"/>
      <c r="CF154" s="442"/>
      <c r="CG154" s="442"/>
      <c r="CH154" s="442"/>
      <c r="CI154" s="442"/>
      <c r="CJ154" s="442"/>
      <c r="CK154" s="442"/>
      <c r="CL154" s="442"/>
      <c r="CM154" s="442"/>
      <c r="CN154" s="130"/>
      <c r="CX154" s="130"/>
      <c r="DH154" s="130"/>
      <c r="DR154" s="130"/>
      <c r="EB154" s="130"/>
      <c r="EL154" s="130"/>
      <c r="EV154" s="130"/>
      <c r="FF154" s="130"/>
      <c r="FP154" s="130"/>
      <c r="FZ154" s="130"/>
      <c r="GJ154" s="130"/>
      <c r="GT154" s="130"/>
      <c r="HD154" s="130"/>
      <c r="HN154" s="130"/>
      <c r="HX154" s="130"/>
      <c r="IH154" s="130"/>
    </row>
    <row xmlns:x14ac="http://schemas.microsoft.com/office/spreadsheetml/2009/9/ac" r="155" s="3" customFormat="true" x14ac:dyDescent="0.25">
      <c r="A155" s="394"/>
      <c r="B155" s="130"/>
      <c r="L155" s="130"/>
      <c r="V155" s="130"/>
      <c r="AF155" s="130"/>
      <c r="AP155" s="130"/>
      <c r="AZ155" s="130"/>
      <c r="BA155" s="130"/>
      <c r="BB155" s="130"/>
      <c r="BC155" s="130"/>
      <c r="BD155" s="130"/>
      <c r="BE155" s="130"/>
      <c r="BF155" s="130"/>
      <c r="BG155" s="130"/>
      <c r="BJ155" s="130"/>
      <c r="BK155" s="130"/>
      <c r="BL155" s="130"/>
      <c r="BM155" s="130"/>
      <c r="BN155" s="130"/>
      <c r="BO155" s="130"/>
      <c r="BP155" s="130"/>
      <c r="BQ155" s="130"/>
      <c r="BT155" s="130"/>
      <c r="CD155" s="441"/>
      <c r="CE155" s="442"/>
      <c r="CF155" s="442"/>
      <c r="CG155" s="442"/>
      <c r="CH155" s="442"/>
      <c r="CI155" s="442"/>
      <c r="CJ155" s="442"/>
      <c r="CK155" s="442"/>
      <c r="CL155" s="442"/>
      <c r="CM155" s="442"/>
      <c r="CN155" s="130"/>
      <c r="CX155" s="130"/>
      <c r="DH155" s="130"/>
      <c r="DR155" s="130"/>
      <c r="EB155" s="130"/>
      <c r="EL155" s="130"/>
      <c r="EV155" s="130"/>
      <c r="FF155" s="130"/>
      <c r="FP155" s="130"/>
      <c r="FZ155" s="130"/>
      <c r="GJ155" s="130"/>
      <c r="GT155" s="130"/>
      <c r="HD155" s="130"/>
      <c r="HN155" s="130"/>
      <c r="HX155" s="130"/>
      <c r="IH155" s="130"/>
    </row>
    <row xmlns:x14ac="http://schemas.microsoft.com/office/spreadsheetml/2009/9/ac" r="156" s="3" customFormat="true" x14ac:dyDescent="0.25">
      <c r="A156" s="394"/>
      <c r="B156" s="130"/>
      <c r="L156" s="130"/>
      <c r="V156" s="130"/>
      <c r="AF156" s="130"/>
      <c r="AP156" s="130"/>
      <c r="AZ156" s="130"/>
      <c r="BA156" s="130"/>
      <c r="BB156" s="130"/>
      <c r="BC156" s="130"/>
      <c r="BD156" s="130"/>
      <c r="BE156" s="130"/>
      <c r="BF156" s="130"/>
      <c r="BG156" s="130"/>
      <c r="BJ156" s="130"/>
      <c r="BK156" s="130"/>
      <c r="BL156" s="130"/>
      <c r="BM156" s="130"/>
      <c r="BN156" s="130"/>
      <c r="BO156" s="130"/>
      <c r="BP156" s="130"/>
      <c r="BQ156" s="130"/>
      <c r="BT156" s="130"/>
      <c r="CD156" s="441"/>
      <c r="CE156" s="442"/>
      <c r="CF156" s="442"/>
      <c r="CG156" s="442"/>
      <c r="CH156" s="442"/>
      <c r="CI156" s="442"/>
      <c r="CJ156" s="442"/>
      <c r="CK156" s="442"/>
      <c r="CL156" s="442"/>
      <c r="CM156" s="442"/>
      <c r="CN156" s="130"/>
      <c r="CX156" s="130"/>
      <c r="DH156" s="130"/>
      <c r="DR156" s="130"/>
      <c r="EB156" s="130"/>
      <c r="EL156" s="130"/>
      <c r="EV156" s="130"/>
      <c r="FF156" s="130"/>
      <c r="FP156" s="130"/>
      <c r="FZ156" s="130"/>
      <c r="GJ156" s="130"/>
      <c r="GT156" s="130"/>
      <c r="HD156" s="130"/>
      <c r="HN156" s="130"/>
      <c r="HX156" s="130"/>
      <c r="IH156" s="130"/>
    </row>
    <row xmlns:x14ac="http://schemas.microsoft.com/office/spreadsheetml/2009/9/ac" r="157" s="3" customFormat="true" x14ac:dyDescent="0.25">
      <c r="A157" s="394"/>
      <c r="B157" s="130"/>
      <c r="L157" s="130"/>
      <c r="V157" s="130"/>
      <c r="AF157" s="130"/>
      <c r="AP157" s="130"/>
      <c r="AZ157" s="130"/>
      <c r="BA157" s="130"/>
      <c r="BB157" s="130"/>
      <c r="BC157" s="130"/>
      <c r="BD157" s="130"/>
      <c r="BE157" s="130"/>
      <c r="BF157" s="130"/>
      <c r="BG157" s="130"/>
      <c r="BJ157" s="130"/>
      <c r="BK157" s="130"/>
      <c r="BL157" s="130"/>
      <c r="BM157" s="130"/>
      <c r="BN157" s="130"/>
      <c r="BO157" s="130"/>
      <c r="BP157" s="130"/>
      <c r="BQ157" s="130"/>
      <c r="BT157" s="130"/>
      <c r="CD157" s="441"/>
      <c r="CE157" s="442"/>
      <c r="CF157" s="442"/>
      <c r="CG157" s="442"/>
      <c r="CH157" s="442"/>
      <c r="CI157" s="442"/>
      <c r="CJ157" s="442"/>
      <c r="CK157" s="442"/>
      <c r="CL157" s="442"/>
      <c r="CM157" s="442"/>
      <c r="CN157" s="130"/>
      <c r="CX157" s="130"/>
      <c r="DH157" s="130"/>
      <c r="DR157" s="130"/>
      <c r="EB157" s="130"/>
      <c r="EL157" s="130"/>
      <c r="EV157" s="130"/>
      <c r="FF157" s="130"/>
      <c r="FP157" s="130"/>
      <c r="FZ157" s="130"/>
      <c r="GJ157" s="130"/>
      <c r="GT157" s="130"/>
      <c r="HD157" s="130"/>
      <c r="HN157" s="130"/>
      <c r="HX157" s="130"/>
      <c r="IH157" s="130"/>
    </row>
    <row xmlns:x14ac="http://schemas.microsoft.com/office/spreadsheetml/2009/9/ac" r="158" s="3" customFormat="true" x14ac:dyDescent="0.25">
      <c r="A158" s="394"/>
      <c r="B158" s="130"/>
      <c r="L158" s="130"/>
      <c r="V158" s="130"/>
      <c r="AF158" s="130"/>
      <c r="AP158" s="130"/>
      <c r="AZ158" s="130"/>
      <c r="BA158" s="130"/>
      <c r="BB158" s="130"/>
      <c r="BC158" s="130"/>
      <c r="BD158" s="130"/>
      <c r="BE158" s="130"/>
      <c r="BF158" s="130"/>
      <c r="BG158" s="130"/>
      <c r="BJ158" s="130"/>
      <c r="BK158" s="130"/>
      <c r="BL158" s="130"/>
      <c r="BM158" s="130"/>
      <c r="BN158" s="130"/>
      <c r="BO158" s="130"/>
      <c r="BP158" s="130"/>
      <c r="BQ158" s="130"/>
      <c r="BT158" s="130"/>
      <c r="CD158" s="441"/>
      <c r="CE158" s="442"/>
      <c r="CF158" s="442"/>
      <c r="CG158" s="442"/>
      <c r="CH158" s="442"/>
      <c r="CI158" s="442"/>
      <c r="CJ158" s="442"/>
      <c r="CK158" s="442"/>
      <c r="CL158" s="442"/>
      <c r="CM158" s="442"/>
      <c r="CN158" s="130"/>
      <c r="CX158" s="130"/>
      <c r="DH158" s="130"/>
      <c r="DR158" s="130"/>
      <c r="EB158" s="130"/>
      <c r="EL158" s="130"/>
      <c r="EV158" s="130"/>
      <c r="FF158" s="130"/>
      <c r="FP158" s="130"/>
      <c r="FZ158" s="130"/>
      <c r="GJ158" s="130"/>
      <c r="GT158" s="130"/>
      <c r="HD158" s="130"/>
      <c r="HN158" s="130"/>
      <c r="HX158" s="130"/>
      <c r="IH158" s="130"/>
    </row>
    <row xmlns:x14ac="http://schemas.microsoft.com/office/spreadsheetml/2009/9/ac" r="159" s="3" customFormat="true" x14ac:dyDescent="0.25">
      <c r="A159" s="394"/>
      <c r="B159" s="130"/>
      <c r="L159" s="130"/>
      <c r="V159" s="130"/>
      <c r="AF159" s="130"/>
      <c r="AP159" s="130"/>
      <c r="AZ159" s="130"/>
      <c r="BA159" s="130"/>
      <c r="BB159" s="130"/>
      <c r="BC159" s="130"/>
      <c r="BD159" s="130"/>
      <c r="BE159" s="130"/>
      <c r="BF159" s="130"/>
      <c r="BG159" s="130"/>
      <c r="BJ159" s="130"/>
      <c r="BK159" s="130"/>
      <c r="BL159" s="130"/>
      <c r="BM159" s="130"/>
      <c r="BN159" s="130"/>
      <c r="BO159" s="130"/>
      <c r="BP159" s="130"/>
      <c r="BQ159" s="130"/>
      <c r="BT159" s="130"/>
      <c r="CD159" s="441"/>
      <c r="CE159" s="442"/>
      <c r="CF159" s="442"/>
      <c r="CG159" s="442"/>
      <c r="CH159" s="442"/>
      <c r="CI159" s="442"/>
      <c r="CJ159" s="442"/>
      <c r="CK159" s="442"/>
      <c r="CL159" s="442"/>
      <c r="CM159" s="442"/>
      <c r="CN159" s="130"/>
      <c r="CX159" s="130"/>
      <c r="DH159" s="130"/>
      <c r="DR159" s="130"/>
      <c r="EB159" s="130"/>
      <c r="EL159" s="130"/>
      <c r="EV159" s="130"/>
      <c r="FF159" s="130"/>
      <c r="FP159" s="130"/>
      <c r="FZ159" s="130"/>
      <c r="GJ159" s="130"/>
      <c r="GT159" s="130"/>
      <c r="HD159" s="130"/>
      <c r="HN159" s="130"/>
      <c r="HX159" s="130"/>
      <c r="IH159" s="130"/>
    </row>
    <row xmlns:x14ac="http://schemas.microsoft.com/office/spreadsheetml/2009/9/ac" r="160" s="3" customFormat="true" x14ac:dyDescent="0.25">
      <c r="A160" s="394"/>
      <c r="B160" s="130"/>
      <c r="L160" s="130"/>
      <c r="V160" s="130"/>
      <c r="AF160" s="130"/>
      <c r="AP160" s="130"/>
      <c r="AZ160" s="130"/>
      <c r="BA160" s="130"/>
      <c r="BB160" s="130"/>
      <c r="BC160" s="130"/>
      <c r="BD160" s="130"/>
      <c r="BE160" s="130"/>
      <c r="BF160" s="130"/>
      <c r="BG160" s="130"/>
      <c r="BJ160" s="130"/>
      <c r="BK160" s="130"/>
      <c r="BL160" s="130"/>
      <c r="BM160" s="130"/>
      <c r="BN160" s="130"/>
      <c r="BO160" s="130"/>
      <c r="BP160" s="130"/>
      <c r="BQ160" s="130"/>
      <c r="BT160" s="130"/>
      <c r="CD160" s="441"/>
      <c r="CE160" s="442"/>
      <c r="CF160" s="442"/>
      <c r="CG160" s="442"/>
      <c r="CH160" s="442"/>
      <c r="CI160" s="442"/>
      <c r="CJ160" s="442"/>
      <c r="CK160" s="442"/>
      <c r="CL160" s="442"/>
      <c r="CM160" s="442"/>
      <c r="CN160" s="130"/>
      <c r="CX160" s="130"/>
      <c r="DH160" s="130"/>
      <c r="DR160" s="130"/>
      <c r="EB160" s="130"/>
      <c r="EL160" s="130"/>
      <c r="EV160" s="130"/>
      <c r="FF160" s="130"/>
      <c r="FP160" s="130"/>
      <c r="FZ160" s="130"/>
      <c r="GJ160" s="130"/>
      <c r="GT160" s="130"/>
      <c r="HD160" s="130"/>
      <c r="HN160" s="130"/>
      <c r="HX160" s="130"/>
      <c r="IH160" s="130"/>
    </row>
    <row xmlns:x14ac="http://schemas.microsoft.com/office/spreadsheetml/2009/9/ac" r="161" s="3" customFormat="true" x14ac:dyDescent="0.25">
      <c r="A161" s="394"/>
      <c r="B161" s="130"/>
      <c r="L161" s="130"/>
      <c r="V161" s="130"/>
      <c r="AF161" s="130"/>
      <c r="AP161" s="130"/>
      <c r="AZ161" s="130"/>
      <c r="BA161" s="130"/>
      <c r="BB161" s="130"/>
      <c r="BC161" s="130"/>
      <c r="BD161" s="130"/>
      <c r="BE161" s="130"/>
      <c r="BF161" s="130"/>
      <c r="BG161" s="130"/>
      <c r="BJ161" s="130"/>
      <c r="BK161" s="130"/>
      <c r="BL161" s="130"/>
      <c r="BM161" s="130"/>
      <c r="BN161" s="130"/>
      <c r="BO161" s="130"/>
      <c r="BP161" s="130"/>
      <c r="BQ161" s="130"/>
      <c r="BT161" s="130"/>
      <c r="CD161" s="441"/>
      <c r="CE161" s="442"/>
      <c r="CF161" s="442"/>
      <c r="CG161" s="442"/>
      <c r="CH161" s="442"/>
      <c r="CI161" s="442"/>
      <c r="CJ161" s="442"/>
      <c r="CK161" s="442"/>
      <c r="CL161" s="442"/>
      <c r="CM161" s="442"/>
      <c r="CN161" s="130"/>
      <c r="CX161" s="130"/>
      <c r="DH161" s="130"/>
      <c r="DR161" s="130"/>
      <c r="EB161" s="130"/>
      <c r="EL161" s="130"/>
      <c r="EV161" s="130"/>
      <c r="FF161" s="130"/>
      <c r="FP161" s="130"/>
      <c r="FZ161" s="130"/>
      <c r="GJ161" s="130"/>
      <c r="GT161" s="130"/>
      <c r="HD161" s="130"/>
      <c r="HN161" s="130"/>
      <c r="HX161" s="130"/>
      <c r="IH161" s="130"/>
    </row>
    <row xmlns:x14ac="http://schemas.microsoft.com/office/spreadsheetml/2009/9/ac" r="162" s="3" customFormat="true" x14ac:dyDescent="0.25">
      <c r="A162" s="394"/>
      <c r="B162" s="130"/>
      <c r="L162" s="130"/>
      <c r="V162" s="130"/>
      <c r="AF162" s="130"/>
      <c r="AP162" s="130"/>
      <c r="AZ162" s="130"/>
      <c r="BA162" s="130"/>
      <c r="BB162" s="130"/>
      <c r="BC162" s="130"/>
      <c r="BD162" s="130"/>
      <c r="BE162" s="130"/>
      <c r="BF162" s="130"/>
      <c r="BG162" s="130"/>
      <c r="BJ162" s="130"/>
      <c r="BK162" s="130"/>
      <c r="BL162" s="130"/>
      <c r="BM162" s="130"/>
      <c r="BN162" s="130"/>
      <c r="BO162" s="130"/>
      <c r="BP162" s="130"/>
      <c r="BQ162" s="130"/>
      <c r="BT162" s="130"/>
      <c r="CD162" s="441"/>
      <c r="CE162" s="442"/>
      <c r="CF162" s="442"/>
      <c r="CG162" s="442"/>
      <c r="CH162" s="442"/>
      <c r="CI162" s="442"/>
      <c r="CJ162" s="442"/>
      <c r="CK162" s="442"/>
      <c r="CL162" s="442"/>
      <c r="CM162" s="442"/>
      <c r="CN162" s="130"/>
      <c r="CX162" s="130"/>
      <c r="DH162" s="130"/>
      <c r="DR162" s="130"/>
      <c r="EB162" s="130"/>
      <c r="EL162" s="130"/>
      <c r="EV162" s="130"/>
      <c r="FF162" s="130"/>
      <c r="FP162" s="130"/>
      <c r="FZ162" s="130"/>
      <c r="GJ162" s="130"/>
      <c r="GT162" s="130"/>
      <c r="HD162" s="130"/>
      <c r="HN162" s="130"/>
      <c r="HX162" s="130"/>
      <c r="IH162" s="130"/>
    </row>
    <row xmlns:x14ac="http://schemas.microsoft.com/office/spreadsheetml/2009/9/ac" r="163" s="3" customFormat="true" x14ac:dyDescent="0.25">
      <c r="A163" s="394"/>
      <c r="B163" s="130"/>
      <c r="L163" s="130"/>
      <c r="V163" s="130"/>
      <c r="AF163" s="130"/>
      <c r="AP163" s="130"/>
      <c r="AZ163" s="130"/>
      <c r="BA163" s="130"/>
      <c r="BB163" s="130"/>
      <c r="BC163" s="130"/>
      <c r="BD163" s="130"/>
      <c r="BE163" s="130"/>
      <c r="BF163" s="130"/>
      <c r="BG163" s="130"/>
      <c r="BJ163" s="130"/>
      <c r="BK163" s="130"/>
      <c r="BL163" s="130"/>
      <c r="BM163" s="130"/>
      <c r="BN163" s="130"/>
      <c r="BO163" s="130"/>
      <c r="BP163" s="130"/>
      <c r="BQ163" s="130"/>
      <c r="BT163" s="130"/>
      <c r="CD163" s="441"/>
      <c r="CE163" s="442"/>
      <c r="CF163" s="442"/>
      <c r="CG163" s="442"/>
      <c r="CH163" s="442"/>
      <c r="CI163" s="442"/>
      <c r="CJ163" s="442"/>
      <c r="CK163" s="442"/>
      <c r="CL163" s="442"/>
      <c r="CM163" s="442"/>
      <c r="CN163" s="130"/>
      <c r="CX163" s="130"/>
      <c r="DH163" s="130"/>
      <c r="DR163" s="130"/>
      <c r="EB163" s="130"/>
      <c r="EL163" s="130"/>
      <c r="EV163" s="130"/>
      <c r="FF163" s="130"/>
      <c r="FP163" s="130"/>
      <c r="FZ163" s="130"/>
      <c r="GJ163" s="130"/>
      <c r="GT163" s="130"/>
      <c r="HD163" s="130"/>
      <c r="HN163" s="130"/>
      <c r="HX163" s="130"/>
      <c r="IH163" s="130"/>
    </row>
    <row xmlns:x14ac="http://schemas.microsoft.com/office/spreadsheetml/2009/9/ac" r="164" s="3" customFormat="true" x14ac:dyDescent="0.25">
      <c r="A164" s="394"/>
      <c r="B164" s="130"/>
      <c r="L164" s="130"/>
      <c r="V164" s="130"/>
      <c r="AF164" s="130"/>
      <c r="AP164" s="130"/>
      <c r="AZ164" s="130"/>
      <c r="BA164" s="130"/>
      <c r="BB164" s="130"/>
      <c r="BC164" s="130"/>
      <c r="BD164" s="130"/>
      <c r="BE164" s="130"/>
      <c r="BF164" s="130"/>
      <c r="BG164" s="130"/>
      <c r="BJ164" s="130"/>
      <c r="BK164" s="130"/>
      <c r="BL164" s="130"/>
      <c r="BM164" s="130"/>
      <c r="BN164" s="130"/>
      <c r="BO164" s="130"/>
      <c r="BP164" s="130"/>
      <c r="BQ164" s="130"/>
      <c r="BT164" s="130"/>
      <c r="CD164" s="441"/>
      <c r="CE164" s="442"/>
      <c r="CF164" s="442"/>
      <c r="CG164" s="442"/>
      <c r="CH164" s="442"/>
      <c r="CI164" s="442"/>
      <c r="CJ164" s="442"/>
      <c r="CK164" s="442"/>
      <c r="CL164" s="442"/>
      <c r="CM164" s="442"/>
      <c r="CN164" s="130"/>
      <c r="CX164" s="130"/>
      <c r="DH164" s="130"/>
      <c r="DR164" s="130"/>
      <c r="EB164" s="130"/>
      <c r="EL164" s="130"/>
      <c r="EV164" s="130"/>
      <c r="FF164" s="130"/>
      <c r="FP164" s="130"/>
      <c r="FZ164" s="130"/>
      <c r="GJ164" s="130"/>
      <c r="GT164" s="130"/>
      <c r="HD164" s="130"/>
      <c r="HN164" s="130"/>
      <c r="HX164" s="130"/>
      <c r="IH164" s="130"/>
    </row>
    <row xmlns:x14ac="http://schemas.microsoft.com/office/spreadsheetml/2009/9/ac" r="165" s="3" customFormat="true" x14ac:dyDescent="0.25">
      <c r="A165" s="394"/>
      <c r="B165" s="130"/>
      <c r="L165" s="130"/>
      <c r="V165" s="130"/>
      <c r="AF165" s="130"/>
      <c r="AP165" s="130"/>
      <c r="AZ165" s="130"/>
      <c r="BA165" s="130"/>
      <c r="BB165" s="130"/>
      <c r="BC165" s="130"/>
      <c r="BD165" s="130"/>
      <c r="BE165" s="130"/>
      <c r="BF165" s="130"/>
      <c r="BG165" s="130"/>
      <c r="BJ165" s="130"/>
      <c r="BK165" s="130"/>
      <c r="BL165" s="130"/>
      <c r="BM165" s="130"/>
      <c r="BN165" s="130"/>
      <c r="BO165" s="130"/>
      <c r="BP165" s="130"/>
      <c r="BQ165" s="130"/>
      <c r="BT165" s="130"/>
      <c r="CD165" s="441"/>
      <c r="CE165" s="442"/>
      <c r="CF165" s="442"/>
      <c r="CG165" s="442"/>
      <c r="CH165" s="442"/>
      <c r="CI165" s="442"/>
      <c r="CJ165" s="442"/>
      <c r="CK165" s="442"/>
      <c r="CL165" s="442"/>
      <c r="CM165" s="442"/>
      <c r="CN165" s="130"/>
      <c r="CX165" s="130"/>
      <c r="DH165" s="130"/>
      <c r="DR165" s="130"/>
      <c r="EB165" s="130"/>
      <c r="EL165" s="130"/>
      <c r="EV165" s="130"/>
      <c r="FF165" s="130"/>
      <c r="FP165" s="130"/>
      <c r="FZ165" s="130"/>
      <c r="GJ165" s="130"/>
      <c r="GT165" s="130"/>
      <c r="HD165" s="130"/>
      <c r="HN165" s="130"/>
      <c r="HX165" s="130"/>
      <c r="IH165" s="130"/>
    </row>
    <row xmlns:x14ac="http://schemas.microsoft.com/office/spreadsheetml/2009/9/ac" r="166" s="3" customFormat="true" x14ac:dyDescent="0.25">
      <c r="A166" s="394"/>
      <c r="B166" s="130"/>
      <c r="L166" s="130"/>
      <c r="V166" s="130"/>
      <c r="AF166" s="130"/>
      <c r="AP166" s="130"/>
      <c r="AZ166" s="130"/>
      <c r="BA166" s="130"/>
      <c r="BB166" s="130"/>
      <c r="BC166" s="130"/>
      <c r="BD166" s="130"/>
      <c r="BE166" s="130"/>
      <c r="BF166" s="130"/>
      <c r="BG166" s="130"/>
      <c r="BJ166" s="130"/>
      <c r="BK166" s="130"/>
      <c r="BL166" s="130"/>
      <c r="BM166" s="130"/>
      <c r="BN166" s="130"/>
      <c r="BO166" s="130"/>
      <c r="BP166" s="130"/>
      <c r="BQ166" s="130"/>
      <c r="BT166" s="130"/>
      <c r="CD166" s="441"/>
      <c r="CE166" s="442"/>
      <c r="CF166" s="442"/>
      <c r="CG166" s="442"/>
      <c r="CH166" s="442"/>
      <c r="CI166" s="442"/>
      <c r="CJ166" s="442"/>
      <c r="CK166" s="442"/>
      <c r="CL166" s="442"/>
      <c r="CM166" s="442"/>
      <c r="CN166" s="130"/>
      <c r="CX166" s="130"/>
      <c r="DH166" s="130"/>
      <c r="DR166" s="130"/>
      <c r="EB166" s="130"/>
      <c r="EL166" s="130"/>
      <c r="EV166" s="130"/>
      <c r="FF166" s="130"/>
      <c r="FP166" s="130"/>
      <c r="FZ166" s="130"/>
      <c r="GJ166" s="130"/>
      <c r="GT166" s="130"/>
      <c r="HD166" s="130"/>
      <c r="HN166" s="130"/>
      <c r="HX166" s="130"/>
      <c r="IH166" s="130"/>
    </row>
    <row xmlns:x14ac="http://schemas.microsoft.com/office/spreadsheetml/2009/9/ac" r="167" s="3" customFormat="true" x14ac:dyDescent="0.25">
      <c r="A167" s="394"/>
      <c r="B167" s="130"/>
      <c r="L167" s="130"/>
      <c r="V167" s="130"/>
      <c r="AF167" s="130"/>
      <c r="AP167" s="130"/>
      <c r="AZ167" s="130"/>
      <c r="BA167" s="130"/>
      <c r="BB167" s="130"/>
      <c r="BC167" s="130"/>
      <c r="BD167" s="130"/>
      <c r="BE167" s="130"/>
      <c r="BF167" s="130"/>
      <c r="BG167" s="130"/>
      <c r="BJ167" s="130"/>
      <c r="BK167" s="130"/>
      <c r="BL167" s="130"/>
      <c r="BM167" s="130"/>
      <c r="BN167" s="130"/>
      <c r="BO167" s="130"/>
      <c r="BP167" s="130"/>
      <c r="BQ167" s="130"/>
      <c r="BT167" s="130"/>
      <c r="CD167" s="441"/>
      <c r="CE167" s="442"/>
      <c r="CF167" s="442"/>
      <c r="CG167" s="442"/>
      <c r="CH167" s="442"/>
      <c r="CI167" s="442"/>
      <c r="CJ167" s="442"/>
      <c r="CK167" s="442"/>
      <c r="CL167" s="442"/>
      <c r="CM167" s="442"/>
      <c r="CN167" s="130"/>
      <c r="CX167" s="130"/>
      <c r="DH167" s="130"/>
      <c r="DR167" s="130"/>
      <c r="EB167" s="130"/>
      <c r="EL167" s="130"/>
      <c r="EV167" s="130"/>
      <c r="FF167" s="130"/>
      <c r="FP167" s="130"/>
      <c r="FZ167" s="130"/>
      <c r="GJ167" s="130"/>
      <c r="GT167" s="130"/>
      <c r="HD167" s="130"/>
      <c r="HN167" s="130"/>
      <c r="HX167" s="130"/>
      <c r="IH167" s="130"/>
    </row>
    <row xmlns:x14ac="http://schemas.microsoft.com/office/spreadsheetml/2009/9/ac" r="168" s="3" customFormat="true" x14ac:dyDescent="0.25">
      <c r="A168" s="394"/>
      <c r="B168" s="130"/>
      <c r="L168" s="130"/>
      <c r="V168" s="130"/>
      <c r="AF168" s="130"/>
      <c r="AP168" s="130"/>
      <c r="AZ168" s="130"/>
      <c r="BA168" s="130"/>
      <c r="BB168" s="130"/>
      <c r="BC168" s="130"/>
      <c r="BD168" s="130"/>
      <c r="BE168" s="130"/>
      <c r="BF168" s="130"/>
      <c r="BG168" s="130"/>
      <c r="BJ168" s="130"/>
      <c r="BK168" s="130"/>
      <c r="BL168" s="130"/>
      <c r="BM168" s="130"/>
      <c r="BN168" s="130"/>
      <c r="BO168" s="130"/>
      <c r="BP168" s="130"/>
      <c r="BQ168" s="130"/>
      <c r="BT168" s="130"/>
      <c r="CD168" s="441"/>
      <c r="CE168" s="442"/>
      <c r="CF168" s="442"/>
      <c r="CG168" s="442"/>
      <c r="CH168" s="442"/>
      <c r="CI168" s="442"/>
      <c r="CJ168" s="442"/>
      <c r="CK168" s="442"/>
      <c r="CL168" s="442"/>
      <c r="CM168" s="442"/>
      <c r="CN168" s="130"/>
      <c r="CX168" s="130"/>
      <c r="DH168" s="130"/>
      <c r="DR168" s="130"/>
      <c r="EB168" s="130"/>
      <c r="EL168" s="130"/>
      <c r="EV168" s="130"/>
      <c r="FF168" s="130"/>
      <c r="FP168" s="130"/>
      <c r="FZ168" s="130"/>
      <c r="GJ168" s="130"/>
      <c r="GT168" s="130"/>
      <c r="HD168" s="130"/>
      <c r="HN168" s="130"/>
      <c r="HX168" s="130"/>
      <c r="IH168" s="130"/>
    </row>
    <row xmlns:x14ac="http://schemas.microsoft.com/office/spreadsheetml/2009/9/ac" r="169" s="3" customFormat="true" x14ac:dyDescent="0.25">
      <c r="A169" s="394"/>
      <c r="B169" s="130"/>
      <c r="L169" s="130"/>
      <c r="V169" s="130"/>
      <c r="AF169" s="130"/>
      <c r="AP169" s="130"/>
      <c r="AZ169" s="130"/>
      <c r="BA169" s="130"/>
      <c r="BB169" s="130"/>
      <c r="BC169" s="130"/>
      <c r="BD169" s="130"/>
      <c r="BE169" s="130"/>
      <c r="BF169" s="130"/>
      <c r="BG169" s="130"/>
      <c r="BJ169" s="130"/>
      <c r="BK169" s="130"/>
      <c r="BL169" s="130"/>
      <c r="BM169" s="130"/>
      <c r="BN169" s="130"/>
      <c r="BO169" s="130"/>
      <c r="BP169" s="130"/>
      <c r="BQ169" s="130"/>
      <c r="BT169" s="130"/>
      <c r="CD169" s="441"/>
      <c r="CE169" s="442"/>
      <c r="CF169" s="442"/>
      <c r="CG169" s="442"/>
      <c r="CH169" s="442"/>
      <c r="CI169" s="442"/>
      <c r="CJ169" s="442"/>
      <c r="CK169" s="442"/>
      <c r="CL169" s="442"/>
      <c r="CM169" s="442"/>
      <c r="CN169" s="130"/>
      <c r="CX169" s="130"/>
      <c r="DH169" s="130"/>
      <c r="DR169" s="130"/>
      <c r="EB169" s="130"/>
      <c r="EL169" s="130"/>
      <c r="EV169" s="130"/>
      <c r="FF169" s="130"/>
      <c r="FP169" s="130"/>
      <c r="FZ169" s="130"/>
      <c r="GJ169" s="130"/>
      <c r="GT169" s="130"/>
      <c r="HD169" s="130"/>
      <c r="HN169" s="130"/>
      <c r="HX169" s="130"/>
      <c r="IH169" s="130"/>
    </row>
    <row xmlns:x14ac="http://schemas.microsoft.com/office/spreadsheetml/2009/9/ac" r="170" s="3" customFormat="true" x14ac:dyDescent="0.25">
      <c r="A170" s="394"/>
      <c r="B170" s="130"/>
      <c r="L170" s="130"/>
      <c r="V170" s="130"/>
      <c r="AF170" s="130"/>
      <c r="AP170" s="130"/>
      <c r="AZ170" s="130"/>
      <c r="BA170" s="130"/>
      <c r="BB170" s="130"/>
      <c r="BC170" s="130"/>
      <c r="BD170" s="130"/>
      <c r="BE170" s="130"/>
      <c r="BF170" s="130"/>
      <c r="BG170" s="130"/>
      <c r="BJ170" s="130"/>
      <c r="BK170" s="130"/>
      <c r="BL170" s="130"/>
      <c r="BM170" s="130"/>
      <c r="BN170" s="130"/>
      <c r="BO170" s="130"/>
      <c r="BP170" s="130"/>
      <c r="BQ170" s="130"/>
      <c r="BT170" s="130"/>
      <c r="CD170" s="441"/>
      <c r="CE170" s="442"/>
      <c r="CF170" s="442"/>
      <c r="CG170" s="442"/>
      <c r="CH170" s="442"/>
      <c r="CI170" s="442"/>
      <c r="CJ170" s="442"/>
      <c r="CK170" s="442"/>
      <c r="CL170" s="442"/>
      <c r="CM170" s="442"/>
      <c r="CN170" s="130"/>
      <c r="CX170" s="130"/>
      <c r="DH170" s="130"/>
      <c r="DR170" s="130"/>
      <c r="EB170" s="130"/>
      <c r="EL170" s="130"/>
      <c r="EV170" s="130"/>
      <c r="FF170" s="130"/>
      <c r="FP170" s="130"/>
      <c r="FZ170" s="130"/>
      <c r="GJ170" s="130"/>
      <c r="GT170" s="130"/>
      <c r="HD170" s="130"/>
      <c r="HN170" s="130"/>
      <c r="HX170" s="130"/>
      <c r="IH170" s="130"/>
    </row>
    <row xmlns:x14ac="http://schemas.microsoft.com/office/spreadsheetml/2009/9/ac" r="171" s="3" customFormat="true" x14ac:dyDescent="0.25">
      <c r="A171" s="394"/>
      <c r="B171" s="130"/>
      <c r="L171" s="130"/>
      <c r="V171" s="130"/>
      <c r="AF171" s="130"/>
      <c r="AP171" s="130"/>
      <c r="AZ171" s="130"/>
      <c r="BA171" s="130"/>
      <c r="BB171" s="130"/>
      <c r="BC171" s="130"/>
      <c r="BD171" s="130"/>
      <c r="BE171" s="130"/>
      <c r="BF171" s="130"/>
      <c r="BG171" s="130"/>
      <c r="BJ171" s="130"/>
      <c r="BK171" s="130"/>
      <c r="BL171" s="130"/>
      <c r="BM171" s="130"/>
      <c r="BN171" s="130"/>
      <c r="BO171" s="130"/>
      <c r="BP171" s="130"/>
      <c r="BQ171" s="130"/>
      <c r="BT171" s="130"/>
      <c r="CD171" s="441"/>
      <c r="CE171" s="442"/>
      <c r="CF171" s="442"/>
      <c r="CG171" s="442"/>
      <c r="CH171" s="442"/>
      <c r="CI171" s="442"/>
      <c r="CJ171" s="442"/>
      <c r="CK171" s="442"/>
      <c r="CL171" s="442"/>
      <c r="CM171" s="442"/>
      <c r="CN171" s="130"/>
      <c r="CX171" s="130"/>
      <c r="DH171" s="130"/>
      <c r="DR171" s="130"/>
      <c r="EB171" s="130"/>
      <c r="EL171" s="130"/>
      <c r="EV171" s="130"/>
      <c r="FF171" s="130"/>
      <c r="FP171" s="130"/>
      <c r="FZ171" s="130"/>
      <c r="GJ171" s="130"/>
      <c r="GT171" s="130"/>
      <c r="HD171" s="130"/>
      <c r="HN171" s="130"/>
      <c r="HX171" s="130"/>
      <c r="IH171" s="130"/>
    </row>
    <row xmlns:x14ac="http://schemas.microsoft.com/office/spreadsheetml/2009/9/ac" r="172" s="3" customFormat="true" x14ac:dyDescent="0.25">
      <c r="A172" s="394"/>
      <c r="B172" s="130"/>
      <c r="L172" s="130"/>
      <c r="V172" s="130"/>
      <c r="AF172" s="130"/>
      <c r="AP172" s="130"/>
      <c r="AZ172" s="130"/>
      <c r="BA172" s="130"/>
      <c r="BB172" s="130"/>
      <c r="BC172" s="130"/>
      <c r="BD172" s="130"/>
      <c r="BE172" s="130"/>
      <c r="BF172" s="130"/>
      <c r="BG172" s="130"/>
      <c r="BJ172" s="130"/>
      <c r="BK172" s="130"/>
      <c r="BL172" s="130"/>
      <c r="BM172" s="130"/>
      <c r="BN172" s="130"/>
      <c r="BO172" s="130"/>
      <c r="BP172" s="130"/>
      <c r="BQ172" s="130"/>
      <c r="BT172" s="130"/>
      <c r="CD172" s="441"/>
      <c r="CE172" s="442"/>
      <c r="CF172" s="442"/>
      <c r="CG172" s="442"/>
      <c r="CH172" s="442"/>
      <c r="CI172" s="442"/>
      <c r="CJ172" s="442"/>
      <c r="CK172" s="442"/>
      <c r="CL172" s="442"/>
      <c r="CM172" s="442"/>
      <c r="CN172" s="130"/>
      <c r="CX172" s="130"/>
      <c r="DH172" s="130"/>
      <c r="DR172" s="130"/>
      <c r="EB172" s="130"/>
      <c r="EL172" s="130"/>
      <c r="EV172" s="130"/>
      <c r="FF172" s="130"/>
      <c r="FP172" s="130"/>
      <c r="FZ172" s="130"/>
      <c r="GJ172" s="130"/>
      <c r="GT172" s="130"/>
      <c r="HD172" s="130"/>
      <c r="HN172" s="130"/>
      <c r="HX172" s="130"/>
      <c r="IH172" s="130"/>
    </row>
    <row xmlns:x14ac="http://schemas.microsoft.com/office/spreadsheetml/2009/9/ac" r="173" s="3" customFormat="true" x14ac:dyDescent="0.25">
      <c r="A173" s="394"/>
      <c r="B173" s="130"/>
      <c r="L173" s="130"/>
      <c r="V173" s="130"/>
      <c r="AF173" s="130"/>
      <c r="AP173" s="130"/>
      <c r="AZ173" s="130"/>
      <c r="BA173" s="130"/>
      <c r="BB173" s="130"/>
      <c r="BC173" s="130"/>
      <c r="BD173" s="130"/>
      <c r="BE173" s="130"/>
      <c r="BF173" s="130"/>
      <c r="BG173" s="130"/>
      <c r="BJ173" s="130"/>
      <c r="BK173" s="130"/>
      <c r="BL173" s="130"/>
      <c r="BM173" s="130"/>
      <c r="BN173" s="130"/>
      <c r="BO173" s="130"/>
      <c r="BP173" s="130"/>
      <c r="BQ173" s="130"/>
      <c r="BT173" s="130"/>
      <c r="CD173" s="441"/>
      <c r="CE173" s="442"/>
      <c r="CF173" s="442"/>
      <c r="CG173" s="442"/>
      <c r="CH173" s="442"/>
      <c r="CI173" s="442"/>
      <c r="CJ173" s="442"/>
      <c r="CK173" s="442"/>
      <c r="CL173" s="442"/>
      <c r="CM173" s="442"/>
      <c r="CN173" s="130"/>
      <c r="CX173" s="130"/>
      <c r="DH173" s="130"/>
      <c r="DR173" s="130"/>
      <c r="EB173" s="130"/>
      <c r="EL173" s="130"/>
      <c r="EV173" s="130"/>
      <c r="FF173" s="130"/>
      <c r="FP173" s="130"/>
      <c r="FZ173" s="130"/>
      <c r="GJ173" s="130"/>
      <c r="GT173" s="130"/>
      <c r="HD173" s="130"/>
      <c r="HN173" s="130"/>
      <c r="HX173" s="130"/>
      <c r="IH173" s="130"/>
    </row>
    <row xmlns:x14ac="http://schemas.microsoft.com/office/spreadsheetml/2009/9/ac" r="174" s="3" customFormat="true" x14ac:dyDescent="0.25">
      <c r="A174" s="394"/>
      <c r="B174" s="130"/>
      <c r="L174" s="130"/>
      <c r="V174" s="130"/>
      <c r="AF174" s="130"/>
      <c r="AP174" s="130"/>
      <c r="AZ174" s="130"/>
      <c r="BA174" s="130"/>
      <c r="BB174" s="130"/>
      <c r="BC174" s="130"/>
      <c r="BD174" s="130"/>
      <c r="BE174" s="130"/>
      <c r="BF174" s="130"/>
      <c r="BG174" s="130"/>
      <c r="BJ174" s="130"/>
      <c r="BK174" s="130"/>
      <c r="BL174" s="130"/>
      <c r="BM174" s="130"/>
      <c r="BN174" s="130"/>
      <c r="BO174" s="130"/>
      <c r="BP174" s="130"/>
      <c r="BQ174" s="130"/>
      <c r="BT174" s="130"/>
      <c r="CD174" s="441"/>
      <c r="CE174" s="442"/>
      <c r="CF174" s="442"/>
      <c r="CG174" s="442"/>
      <c r="CH174" s="442"/>
      <c r="CI174" s="442"/>
      <c r="CJ174" s="442"/>
      <c r="CK174" s="442"/>
      <c r="CL174" s="442"/>
      <c r="CM174" s="442"/>
      <c r="CN174" s="130"/>
      <c r="CX174" s="130"/>
      <c r="DH174" s="130"/>
      <c r="DR174" s="130"/>
      <c r="EB174" s="130"/>
      <c r="EL174" s="130"/>
      <c r="EV174" s="130"/>
      <c r="FF174" s="130"/>
      <c r="FP174" s="130"/>
      <c r="FZ174" s="130"/>
      <c r="GJ174" s="130"/>
      <c r="GT174" s="130"/>
      <c r="HD174" s="130"/>
      <c r="HN174" s="130"/>
      <c r="HX174" s="130"/>
      <c r="IH174" s="130"/>
    </row>
    <row xmlns:x14ac="http://schemas.microsoft.com/office/spreadsheetml/2009/9/ac" r="175" s="3" customFormat="true" x14ac:dyDescent="0.25">
      <c r="A175" s="394"/>
      <c r="B175" s="130"/>
      <c r="L175" s="130"/>
      <c r="V175" s="130"/>
      <c r="AF175" s="130"/>
      <c r="AP175" s="130"/>
      <c r="AZ175" s="130"/>
      <c r="BA175" s="130"/>
      <c r="BB175" s="130"/>
      <c r="BC175" s="130"/>
      <c r="BD175" s="130"/>
      <c r="BE175" s="130"/>
      <c r="BF175" s="130"/>
      <c r="BG175" s="130"/>
      <c r="BJ175" s="130"/>
      <c r="BK175" s="130"/>
      <c r="BL175" s="130"/>
      <c r="BM175" s="130"/>
      <c r="BN175" s="130"/>
      <c r="BO175" s="130"/>
      <c r="BP175" s="130"/>
      <c r="BQ175" s="130"/>
      <c r="BT175" s="130"/>
      <c r="CD175" s="441"/>
      <c r="CE175" s="442"/>
      <c r="CF175" s="442"/>
      <c r="CG175" s="442"/>
      <c r="CH175" s="442"/>
      <c r="CI175" s="442"/>
      <c r="CJ175" s="442"/>
      <c r="CK175" s="442"/>
      <c r="CL175" s="442"/>
      <c r="CM175" s="442"/>
      <c r="CN175" s="130"/>
      <c r="CX175" s="130"/>
      <c r="DH175" s="130"/>
      <c r="DR175" s="130"/>
      <c r="EB175" s="130"/>
      <c r="EL175" s="130"/>
      <c r="EV175" s="130"/>
      <c r="FF175" s="130"/>
      <c r="FP175" s="130"/>
      <c r="FZ175" s="130"/>
      <c r="GJ175" s="130"/>
      <c r="GT175" s="130"/>
      <c r="HD175" s="130"/>
      <c r="HN175" s="130"/>
      <c r="HX175" s="130"/>
      <c r="IH175" s="130"/>
    </row>
    <row xmlns:x14ac="http://schemas.microsoft.com/office/spreadsheetml/2009/9/ac" r="176" s="3" customFormat="true" x14ac:dyDescent="0.25">
      <c r="A176" s="394"/>
      <c r="B176" s="130"/>
      <c r="L176" s="130"/>
      <c r="V176" s="130"/>
      <c r="AF176" s="130"/>
      <c r="AP176" s="130"/>
      <c r="AZ176" s="130"/>
      <c r="BA176" s="130"/>
      <c r="BB176" s="130"/>
      <c r="BC176" s="130"/>
      <c r="BD176" s="130"/>
      <c r="BE176" s="130"/>
      <c r="BF176" s="130"/>
      <c r="BG176" s="130"/>
      <c r="BJ176" s="130"/>
      <c r="BK176" s="130"/>
      <c r="BL176" s="130"/>
      <c r="BM176" s="130"/>
      <c r="BN176" s="130"/>
      <c r="BO176" s="130"/>
      <c r="BP176" s="130"/>
      <c r="BQ176" s="130"/>
      <c r="BT176" s="130"/>
      <c r="CD176" s="441"/>
      <c r="CE176" s="442"/>
      <c r="CF176" s="442"/>
      <c r="CG176" s="442"/>
      <c r="CH176" s="442"/>
      <c r="CI176" s="442"/>
      <c r="CJ176" s="442"/>
      <c r="CK176" s="442"/>
      <c r="CL176" s="442"/>
      <c r="CM176" s="442"/>
      <c r="CN176" s="130"/>
      <c r="CX176" s="130"/>
      <c r="DH176" s="130"/>
      <c r="DR176" s="130"/>
      <c r="EB176" s="130"/>
      <c r="EL176" s="130"/>
      <c r="EV176" s="130"/>
      <c r="FF176" s="130"/>
      <c r="FP176" s="130"/>
      <c r="FZ176" s="130"/>
      <c r="GJ176" s="130"/>
      <c r="GT176" s="130"/>
      <c r="HD176" s="130"/>
      <c r="HN176" s="130"/>
      <c r="HX176" s="130"/>
      <c r="IH176" s="130"/>
    </row>
    <row xmlns:x14ac="http://schemas.microsoft.com/office/spreadsheetml/2009/9/ac" r="177" s="3" customFormat="true" x14ac:dyDescent="0.25">
      <c r="A177" s="394"/>
      <c r="B177" s="130"/>
      <c r="L177" s="130"/>
      <c r="V177" s="130"/>
      <c r="AF177" s="130"/>
      <c r="AP177" s="130"/>
      <c r="AZ177" s="130"/>
      <c r="BA177" s="130"/>
      <c r="BB177" s="130"/>
      <c r="BC177" s="130"/>
      <c r="BD177" s="130"/>
      <c r="BE177" s="130"/>
      <c r="BF177" s="130"/>
      <c r="BG177" s="130"/>
      <c r="BJ177" s="130"/>
      <c r="BK177" s="130"/>
      <c r="BL177" s="130"/>
      <c r="BM177" s="130"/>
      <c r="BN177" s="130"/>
      <c r="BO177" s="130"/>
      <c r="BP177" s="130"/>
      <c r="BQ177" s="130"/>
      <c r="BT177" s="130"/>
      <c r="CD177" s="441"/>
      <c r="CE177" s="442"/>
      <c r="CF177" s="442"/>
      <c r="CG177" s="442"/>
      <c r="CH177" s="442"/>
      <c r="CI177" s="442"/>
      <c r="CJ177" s="442"/>
      <c r="CK177" s="442"/>
      <c r="CL177" s="442"/>
      <c r="CM177" s="442"/>
      <c r="CN177" s="130"/>
      <c r="CX177" s="130"/>
      <c r="DH177" s="130"/>
      <c r="DR177" s="130"/>
      <c r="EB177" s="130"/>
      <c r="EL177" s="130"/>
      <c r="EV177" s="130"/>
      <c r="FF177" s="130"/>
      <c r="FP177" s="130"/>
      <c r="FZ177" s="130"/>
      <c r="GJ177" s="130"/>
      <c r="GT177" s="130"/>
      <c r="HD177" s="130"/>
      <c r="HN177" s="130"/>
      <c r="HX177" s="130"/>
      <c r="IH177" s="130"/>
    </row>
    <row xmlns:x14ac="http://schemas.microsoft.com/office/spreadsheetml/2009/9/ac" r="178" s="3" customFormat="true" x14ac:dyDescent="0.25">
      <c r="A178" s="394"/>
      <c r="B178" s="130"/>
      <c r="L178" s="130"/>
      <c r="V178" s="130"/>
      <c r="AF178" s="130"/>
      <c r="AP178" s="130"/>
      <c r="AZ178" s="130"/>
      <c r="BA178" s="130"/>
      <c r="BB178" s="130"/>
      <c r="BC178" s="130"/>
      <c r="BD178" s="130"/>
      <c r="BE178" s="130"/>
      <c r="BF178" s="130"/>
      <c r="BG178" s="130"/>
      <c r="BJ178" s="130"/>
      <c r="BK178" s="130"/>
      <c r="BL178" s="130"/>
      <c r="BM178" s="130"/>
      <c r="BN178" s="130"/>
      <c r="BO178" s="130"/>
      <c r="BP178" s="130"/>
      <c r="BQ178" s="130"/>
      <c r="BT178" s="130"/>
      <c r="CD178" s="441"/>
      <c r="CE178" s="442"/>
      <c r="CF178" s="442"/>
      <c r="CG178" s="442"/>
      <c r="CH178" s="442"/>
      <c r="CI178" s="442"/>
      <c r="CJ178" s="442"/>
      <c r="CK178" s="442"/>
      <c r="CL178" s="442"/>
      <c r="CM178" s="442"/>
      <c r="CN178" s="130"/>
      <c r="CX178" s="130"/>
      <c r="DH178" s="130"/>
      <c r="DR178" s="130"/>
      <c r="EB178" s="130"/>
      <c r="EL178" s="130"/>
      <c r="EV178" s="130"/>
      <c r="FF178" s="130"/>
      <c r="FP178" s="130"/>
      <c r="FZ178" s="130"/>
      <c r="GJ178" s="130"/>
      <c r="GT178" s="130"/>
      <c r="HD178" s="130"/>
      <c r="HN178" s="130"/>
      <c r="HX178" s="130"/>
      <c r="IH178" s="130"/>
    </row>
    <row xmlns:x14ac="http://schemas.microsoft.com/office/spreadsheetml/2009/9/ac" r="179" s="3" customFormat="true" x14ac:dyDescent="0.25">
      <c r="A179" s="394"/>
      <c r="B179" s="130"/>
      <c r="L179" s="130"/>
      <c r="V179" s="130"/>
      <c r="AF179" s="130"/>
      <c r="AP179" s="130"/>
      <c r="AZ179" s="130"/>
      <c r="BA179" s="130"/>
      <c r="BB179" s="130"/>
      <c r="BC179" s="130"/>
      <c r="BD179" s="130"/>
      <c r="BE179" s="130"/>
      <c r="BF179" s="130"/>
      <c r="BG179" s="130"/>
      <c r="BJ179" s="130"/>
      <c r="BK179" s="130"/>
      <c r="BL179" s="130"/>
      <c r="BM179" s="130"/>
      <c r="BN179" s="130"/>
      <c r="BO179" s="130"/>
      <c r="BP179" s="130"/>
      <c r="BQ179" s="130"/>
      <c r="BT179" s="130"/>
      <c r="CD179" s="441"/>
      <c r="CE179" s="442"/>
      <c r="CF179" s="442"/>
      <c r="CG179" s="442"/>
      <c r="CH179" s="442"/>
      <c r="CI179" s="442"/>
      <c r="CJ179" s="442"/>
      <c r="CK179" s="442"/>
      <c r="CL179" s="442"/>
      <c r="CM179" s="442"/>
      <c r="CN179" s="130"/>
      <c r="CX179" s="130"/>
      <c r="DH179" s="130"/>
      <c r="DR179" s="130"/>
      <c r="EB179" s="130"/>
      <c r="EL179" s="130"/>
      <c r="EV179" s="130"/>
      <c r="FF179" s="130"/>
      <c r="FP179" s="130"/>
      <c r="FZ179" s="130"/>
      <c r="GJ179" s="130"/>
      <c r="GT179" s="130"/>
      <c r="HD179" s="130"/>
      <c r="HN179" s="130"/>
      <c r="HX179" s="130"/>
      <c r="IH179" s="130"/>
    </row>
    <row xmlns:x14ac="http://schemas.microsoft.com/office/spreadsheetml/2009/9/ac" r="180" s="3" customFormat="true" x14ac:dyDescent="0.25">
      <c r="A180" s="394"/>
      <c r="B180" s="130"/>
      <c r="L180" s="130"/>
      <c r="V180" s="130"/>
      <c r="AF180" s="130"/>
      <c r="AP180" s="130"/>
      <c r="AZ180" s="130"/>
      <c r="BA180" s="130"/>
      <c r="BB180" s="130"/>
      <c r="BC180" s="130"/>
      <c r="BD180" s="130"/>
      <c r="BE180" s="130"/>
      <c r="BF180" s="130"/>
      <c r="BG180" s="130"/>
      <c r="BJ180" s="130"/>
      <c r="BK180" s="130"/>
      <c r="BL180" s="130"/>
      <c r="BM180" s="130"/>
      <c r="BN180" s="130"/>
      <c r="BO180" s="130"/>
      <c r="BP180" s="130"/>
      <c r="BQ180" s="130"/>
      <c r="BT180" s="130"/>
      <c r="CD180" s="441"/>
      <c r="CE180" s="442"/>
      <c r="CF180" s="442"/>
      <c r="CG180" s="442"/>
      <c r="CH180" s="442"/>
      <c r="CI180" s="442"/>
      <c r="CJ180" s="442"/>
      <c r="CK180" s="442"/>
      <c r="CL180" s="442"/>
      <c r="CM180" s="442"/>
      <c r="CN180" s="130"/>
      <c r="CX180" s="130"/>
      <c r="DH180" s="130"/>
      <c r="DR180" s="130"/>
      <c r="EB180" s="130"/>
      <c r="EL180" s="130"/>
      <c r="EV180" s="130"/>
      <c r="FF180" s="130"/>
      <c r="FP180" s="130"/>
      <c r="FZ180" s="130"/>
      <c r="GJ180" s="130"/>
      <c r="GT180" s="130"/>
      <c r="HD180" s="130"/>
      <c r="HN180" s="130"/>
      <c r="HX180" s="130"/>
      <c r="IH180" s="130"/>
    </row>
    <row xmlns:x14ac="http://schemas.microsoft.com/office/spreadsheetml/2009/9/ac" r="181" s="3" customFormat="true" x14ac:dyDescent="0.25">
      <c r="A181" s="394"/>
      <c r="B181" s="130"/>
      <c r="L181" s="130"/>
      <c r="V181" s="130"/>
      <c r="AF181" s="130"/>
      <c r="AP181" s="130"/>
      <c r="AZ181" s="130"/>
      <c r="BA181" s="130"/>
      <c r="BB181" s="130"/>
      <c r="BC181" s="130"/>
      <c r="BD181" s="130"/>
      <c r="BE181" s="130"/>
      <c r="BF181" s="130"/>
      <c r="BG181" s="130"/>
      <c r="BJ181" s="130"/>
      <c r="BK181" s="130"/>
      <c r="BL181" s="130"/>
      <c r="BM181" s="130"/>
      <c r="BN181" s="130"/>
      <c r="BO181" s="130"/>
      <c r="BP181" s="130"/>
      <c r="BQ181" s="130"/>
      <c r="BT181" s="130"/>
      <c r="CD181" s="441"/>
      <c r="CE181" s="442"/>
      <c r="CF181" s="442"/>
      <c r="CG181" s="442"/>
      <c r="CH181" s="442"/>
      <c r="CI181" s="442"/>
      <c r="CJ181" s="442"/>
      <c r="CK181" s="442"/>
      <c r="CL181" s="442"/>
      <c r="CM181" s="442"/>
      <c r="CN181" s="130"/>
      <c r="CX181" s="130"/>
      <c r="DH181" s="130"/>
      <c r="DR181" s="130"/>
      <c r="EB181" s="130"/>
      <c r="EL181" s="130"/>
      <c r="EV181" s="130"/>
      <c r="FF181" s="130"/>
      <c r="FP181" s="130"/>
      <c r="FZ181" s="130"/>
      <c r="GJ181" s="130"/>
      <c r="GT181" s="130"/>
      <c r="HD181" s="130"/>
      <c r="HN181" s="130"/>
      <c r="HX181" s="130"/>
      <c r="IH181" s="130"/>
    </row>
    <row xmlns:x14ac="http://schemas.microsoft.com/office/spreadsheetml/2009/9/ac" r="182" s="3" customFormat="true" x14ac:dyDescent="0.25">
      <c r="A182" s="394"/>
      <c r="B182" s="130"/>
      <c r="L182" s="130"/>
      <c r="V182" s="130"/>
      <c r="AF182" s="130"/>
      <c r="AP182" s="130"/>
      <c r="AZ182" s="130"/>
      <c r="BA182" s="130"/>
      <c r="BB182" s="130"/>
      <c r="BC182" s="130"/>
      <c r="BD182" s="130"/>
      <c r="BE182" s="130"/>
      <c r="BF182" s="130"/>
      <c r="BG182" s="130"/>
      <c r="BJ182" s="130"/>
      <c r="BK182" s="130"/>
      <c r="BL182" s="130"/>
      <c r="BM182" s="130"/>
      <c r="BN182" s="130"/>
      <c r="BO182" s="130"/>
      <c r="BP182" s="130"/>
      <c r="BQ182" s="130"/>
      <c r="BT182" s="130"/>
      <c r="CD182" s="441"/>
      <c r="CE182" s="442"/>
      <c r="CF182" s="442"/>
      <c r="CG182" s="442"/>
      <c r="CH182" s="442"/>
      <c r="CI182" s="442"/>
      <c r="CJ182" s="442"/>
      <c r="CK182" s="442"/>
      <c r="CL182" s="442"/>
      <c r="CM182" s="442"/>
      <c r="CN182" s="130"/>
      <c r="CX182" s="130"/>
      <c r="DH182" s="130"/>
      <c r="DR182" s="130"/>
      <c r="EB182" s="130"/>
      <c r="EL182" s="130"/>
      <c r="EV182" s="130"/>
      <c r="FF182" s="130"/>
      <c r="FP182" s="130"/>
      <c r="FZ182" s="130"/>
      <c r="GJ182" s="130"/>
      <c r="GT182" s="130"/>
      <c r="HD182" s="130"/>
      <c r="HN182" s="130"/>
      <c r="HX182" s="130"/>
      <c r="IH182" s="130"/>
    </row>
    <row xmlns:x14ac="http://schemas.microsoft.com/office/spreadsheetml/2009/9/ac" r="183" s="3" customFormat="true" x14ac:dyDescent="0.25">
      <c r="A183" s="394"/>
      <c r="B183" s="130"/>
      <c r="L183" s="130"/>
      <c r="V183" s="130"/>
      <c r="AF183" s="130"/>
      <c r="AP183" s="130"/>
      <c r="AZ183" s="130"/>
      <c r="BA183" s="130"/>
      <c r="BB183" s="130"/>
      <c r="BC183" s="130"/>
      <c r="BD183" s="130"/>
      <c r="BE183" s="130"/>
      <c r="BF183" s="130"/>
      <c r="BG183" s="130"/>
      <c r="BJ183" s="130"/>
      <c r="BK183" s="130"/>
      <c r="BL183" s="130"/>
      <c r="BM183" s="130"/>
      <c r="BN183" s="130"/>
      <c r="BO183" s="130"/>
      <c r="BP183" s="130"/>
      <c r="BQ183" s="130"/>
      <c r="BT183" s="130"/>
      <c r="CD183" s="441"/>
      <c r="CE183" s="442"/>
      <c r="CF183" s="442"/>
      <c r="CG183" s="442"/>
      <c r="CH183" s="442"/>
      <c r="CI183" s="442"/>
      <c r="CJ183" s="442"/>
      <c r="CK183" s="442"/>
      <c r="CL183" s="442"/>
      <c r="CM183" s="442"/>
      <c r="CN183" s="130"/>
      <c r="CX183" s="130"/>
      <c r="DH183" s="130"/>
      <c r="DR183" s="130"/>
      <c r="EB183" s="130"/>
      <c r="EL183" s="130"/>
      <c r="EV183" s="130"/>
      <c r="FF183" s="130"/>
      <c r="FP183" s="130"/>
      <c r="FZ183" s="130"/>
      <c r="GJ183" s="130"/>
      <c r="GT183" s="130"/>
      <c r="HD183" s="130"/>
      <c r="HN183" s="130"/>
      <c r="HX183" s="130"/>
      <c r="IH183" s="130"/>
    </row>
    <row xmlns:x14ac="http://schemas.microsoft.com/office/spreadsheetml/2009/9/ac" r="184" s="3" customFormat="true" x14ac:dyDescent="0.25">
      <c r="A184" s="394"/>
      <c r="B184" s="130"/>
      <c r="L184" s="130"/>
      <c r="V184" s="130"/>
      <c r="AF184" s="130"/>
      <c r="AP184" s="130"/>
      <c r="AZ184" s="130"/>
      <c r="BA184" s="130"/>
      <c r="BB184" s="130"/>
      <c r="BC184" s="130"/>
      <c r="BD184" s="130"/>
      <c r="BE184" s="130"/>
      <c r="BF184" s="130"/>
      <c r="BG184" s="130"/>
      <c r="BJ184" s="130"/>
      <c r="BK184" s="130"/>
      <c r="BL184" s="130"/>
      <c r="BM184" s="130"/>
      <c r="BN184" s="130"/>
      <c r="BO184" s="130"/>
      <c r="BP184" s="130"/>
      <c r="BQ184" s="130"/>
      <c r="BT184" s="130"/>
      <c r="CD184" s="441"/>
      <c r="CE184" s="442"/>
      <c r="CF184" s="442"/>
      <c r="CG184" s="442"/>
      <c r="CH184" s="442"/>
      <c r="CI184" s="442"/>
      <c r="CJ184" s="442"/>
      <c r="CK184" s="442"/>
      <c r="CL184" s="442"/>
      <c r="CM184" s="442"/>
      <c r="CN184" s="130"/>
      <c r="CX184" s="130"/>
      <c r="DH184" s="130"/>
      <c r="DR184" s="130"/>
      <c r="EB184" s="130"/>
      <c r="EL184" s="130"/>
      <c r="EV184" s="130"/>
      <c r="FF184" s="130"/>
      <c r="FP184" s="130"/>
      <c r="FZ184" s="130"/>
      <c r="GJ184" s="130"/>
      <c r="GT184" s="130"/>
      <c r="HD184" s="130"/>
      <c r="HN184" s="130"/>
      <c r="HX184" s="130"/>
      <c r="IH184" s="130"/>
    </row>
    <row xmlns:x14ac="http://schemas.microsoft.com/office/spreadsheetml/2009/9/ac" r="185" s="3" customFormat="true" x14ac:dyDescent="0.25">
      <c r="A185" s="394"/>
      <c r="B185" s="130"/>
      <c r="L185" s="130"/>
      <c r="V185" s="130"/>
      <c r="AF185" s="130"/>
      <c r="AP185" s="130"/>
      <c r="AZ185" s="130"/>
      <c r="BA185" s="130"/>
      <c r="BB185" s="130"/>
      <c r="BC185" s="130"/>
      <c r="BD185" s="130"/>
      <c r="BE185" s="130"/>
      <c r="BF185" s="130"/>
      <c r="BG185" s="130"/>
      <c r="BJ185" s="130"/>
      <c r="BK185" s="130"/>
      <c r="BL185" s="130"/>
      <c r="BM185" s="130"/>
      <c r="BN185" s="130"/>
      <c r="BO185" s="130"/>
      <c r="BP185" s="130"/>
      <c r="BQ185" s="130"/>
      <c r="BT185" s="130"/>
      <c r="CD185" s="441"/>
      <c r="CE185" s="442"/>
      <c r="CF185" s="442"/>
      <c r="CG185" s="442"/>
      <c r="CH185" s="442"/>
      <c r="CI185" s="442"/>
      <c r="CJ185" s="442"/>
      <c r="CK185" s="442"/>
      <c r="CL185" s="442"/>
      <c r="CM185" s="442"/>
      <c r="CN185" s="130"/>
      <c r="CX185" s="130"/>
      <c r="DH185" s="130"/>
      <c r="DR185" s="130"/>
      <c r="EB185" s="130"/>
      <c r="EL185" s="130"/>
      <c r="EV185" s="130"/>
      <c r="FF185" s="130"/>
      <c r="FP185" s="130"/>
      <c r="FZ185" s="130"/>
      <c r="GJ185" s="130"/>
      <c r="GT185" s="130"/>
      <c r="HD185" s="130"/>
      <c r="HN185" s="130"/>
      <c r="HX185" s="130"/>
      <c r="IH185" s="130"/>
    </row>
    <row xmlns:x14ac="http://schemas.microsoft.com/office/spreadsheetml/2009/9/ac" r="186" s="3" customFormat="true" x14ac:dyDescent="0.25">
      <c r="A186" s="394"/>
      <c r="B186" s="130"/>
      <c r="L186" s="130"/>
      <c r="V186" s="130"/>
      <c r="AF186" s="130"/>
      <c r="AP186" s="130"/>
      <c r="AZ186" s="130"/>
      <c r="BA186" s="130"/>
      <c r="BB186" s="130"/>
      <c r="BC186" s="130"/>
      <c r="BD186" s="130"/>
      <c r="BE186" s="130"/>
      <c r="BF186" s="130"/>
      <c r="BG186" s="130"/>
      <c r="BJ186" s="130"/>
      <c r="BK186" s="130"/>
      <c r="BL186" s="130"/>
      <c r="BM186" s="130"/>
      <c r="BN186" s="130"/>
      <c r="BO186" s="130"/>
      <c r="BP186" s="130"/>
      <c r="BQ186" s="130"/>
      <c r="BT186" s="130"/>
      <c r="CD186" s="441"/>
      <c r="CE186" s="442"/>
      <c r="CF186" s="442"/>
      <c r="CG186" s="442"/>
      <c r="CH186" s="442"/>
      <c r="CI186" s="442"/>
      <c r="CJ186" s="442"/>
      <c r="CK186" s="442"/>
      <c r="CL186" s="442"/>
      <c r="CM186" s="442"/>
      <c r="CN186" s="130"/>
      <c r="CX186" s="130"/>
      <c r="DH186" s="130"/>
      <c r="DR186" s="130"/>
      <c r="EB186" s="130"/>
      <c r="EL186" s="130"/>
      <c r="EV186" s="130"/>
      <c r="FF186" s="130"/>
      <c r="FP186" s="130"/>
      <c r="FZ186" s="130"/>
      <c r="GJ186" s="130"/>
      <c r="GT186" s="130"/>
      <c r="HD186" s="130"/>
      <c r="HN186" s="130"/>
      <c r="HX186" s="130"/>
      <c r="IH186" s="130"/>
    </row>
    <row xmlns:x14ac="http://schemas.microsoft.com/office/spreadsheetml/2009/9/ac" r="187" s="3" customFormat="true" x14ac:dyDescent="0.25">
      <c r="A187" s="394"/>
      <c r="B187" s="130"/>
      <c r="L187" s="130"/>
      <c r="V187" s="130"/>
      <c r="AF187" s="130"/>
      <c r="AP187" s="130"/>
      <c r="AZ187" s="130"/>
      <c r="BA187" s="130"/>
      <c r="BB187" s="130"/>
      <c r="BC187" s="130"/>
      <c r="BD187" s="130"/>
      <c r="BE187" s="130"/>
      <c r="BF187" s="130"/>
      <c r="BG187" s="130"/>
      <c r="BJ187" s="130"/>
      <c r="BK187" s="130"/>
      <c r="BL187" s="130"/>
      <c r="BM187" s="130"/>
      <c r="BN187" s="130"/>
      <c r="BO187" s="130"/>
      <c r="BP187" s="130"/>
      <c r="BQ187" s="130"/>
      <c r="BT187" s="130"/>
      <c r="CD187" s="441"/>
      <c r="CE187" s="442"/>
      <c r="CF187" s="442"/>
      <c r="CG187" s="442"/>
      <c r="CH187" s="442"/>
      <c r="CI187" s="442"/>
      <c r="CJ187" s="442"/>
      <c r="CK187" s="442"/>
      <c r="CL187" s="442"/>
      <c r="CM187" s="442"/>
      <c r="CN187" s="130"/>
      <c r="CX187" s="130"/>
      <c r="DH187" s="130"/>
      <c r="DR187" s="130"/>
      <c r="EB187" s="130"/>
      <c r="EL187" s="130"/>
      <c r="EV187" s="130"/>
      <c r="FF187" s="130"/>
      <c r="FP187" s="130"/>
      <c r="FZ187" s="130"/>
      <c r="GJ187" s="130"/>
      <c r="GT187" s="130"/>
      <c r="HD187" s="130"/>
      <c r="HN187" s="130"/>
      <c r="HX187" s="130"/>
      <c r="IH187" s="130"/>
    </row>
    <row xmlns:x14ac="http://schemas.microsoft.com/office/spreadsheetml/2009/9/ac" r="188" s="3" customFormat="true" x14ac:dyDescent="0.25">
      <c r="A188" s="394"/>
      <c r="B188" s="130"/>
      <c r="L188" s="130"/>
      <c r="V188" s="130"/>
      <c r="AF188" s="130"/>
      <c r="AP188" s="130"/>
      <c r="AZ188" s="130"/>
      <c r="BA188" s="130"/>
      <c r="BB188" s="130"/>
      <c r="BC188" s="130"/>
      <c r="BD188" s="130"/>
      <c r="BE188" s="130"/>
      <c r="BF188" s="130"/>
      <c r="BG188" s="130"/>
      <c r="BJ188" s="130"/>
      <c r="BK188" s="130"/>
      <c r="BL188" s="130"/>
      <c r="BM188" s="130"/>
      <c r="BN188" s="130"/>
      <c r="BO188" s="130"/>
      <c r="BP188" s="130"/>
      <c r="BQ188" s="130"/>
      <c r="BT188" s="130"/>
      <c r="CD188" s="441"/>
      <c r="CE188" s="442"/>
      <c r="CF188" s="442"/>
      <c r="CG188" s="442"/>
      <c r="CH188" s="442"/>
      <c r="CI188" s="442"/>
      <c r="CJ188" s="442"/>
      <c r="CK188" s="442"/>
      <c r="CL188" s="442"/>
      <c r="CM188" s="442"/>
      <c r="CN188" s="130"/>
      <c r="CX188" s="130"/>
      <c r="DH188" s="130"/>
      <c r="DR188" s="130"/>
      <c r="EB188" s="130"/>
      <c r="EL188" s="130"/>
      <c r="EV188" s="130"/>
      <c r="FF188" s="130"/>
      <c r="FP188" s="130"/>
      <c r="FZ188" s="130"/>
      <c r="GJ188" s="130"/>
      <c r="GT188" s="130"/>
      <c r="HD188" s="130"/>
      <c r="HN188" s="130"/>
      <c r="HX188" s="130"/>
      <c r="IH188" s="130"/>
    </row>
    <row xmlns:x14ac="http://schemas.microsoft.com/office/spreadsheetml/2009/9/ac" r="189" s="3" customFormat="true" x14ac:dyDescent="0.25">
      <c r="A189" s="394"/>
      <c r="B189" s="130"/>
      <c r="L189" s="130"/>
      <c r="V189" s="130"/>
      <c r="AF189" s="130"/>
      <c r="AP189" s="130"/>
      <c r="AZ189" s="130"/>
      <c r="BA189" s="130"/>
      <c r="BB189" s="130"/>
      <c r="BC189" s="130"/>
      <c r="BD189" s="130"/>
      <c r="BE189" s="130"/>
      <c r="BF189" s="130"/>
      <c r="BG189" s="130"/>
      <c r="BJ189" s="130"/>
      <c r="BK189" s="130"/>
      <c r="BL189" s="130"/>
      <c r="BM189" s="130"/>
      <c r="BN189" s="130"/>
      <c r="BO189" s="130"/>
      <c r="BP189" s="130"/>
      <c r="BQ189" s="130"/>
      <c r="BT189" s="130"/>
      <c r="CD189" s="441"/>
      <c r="CE189" s="442"/>
      <c r="CF189" s="442"/>
      <c r="CG189" s="442"/>
      <c r="CH189" s="442"/>
      <c r="CI189" s="442"/>
      <c r="CJ189" s="442"/>
      <c r="CK189" s="442"/>
      <c r="CL189" s="442"/>
      <c r="CM189" s="442"/>
      <c r="CN189" s="130"/>
      <c r="CX189" s="130"/>
      <c r="DH189" s="130"/>
      <c r="DR189" s="130"/>
      <c r="EB189" s="130"/>
      <c r="EL189" s="130"/>
      <c r="EV189" s="130"/>
      <c r="FF189" s="130"/>
      <c r="FP189" s="130"/>
      <c r="FZ189" s="130"/>
      <c r="GJ189" s="130"/>
      <c r="GT189" s="130"/>
      <c r="HD189" s="130"/>
      <c r="HN189" s="130"/>
      <c r="HX189" s="130"/>
      <c r="IH189" s="130"/>
    </row>
    <row xmlns:x14ac="http://schemas.microsoft.com/office/spreadsheetml/2009/9/ac" r="190" s="3" customFormat="true" x14ac:dyDescent="0.25">
      <c r="A190" s="394"/>
      <c r="B190" s="130"/>
      <c r="L190" s="130"/>
      <c r="V190" s="130"/>
      <c r="AF190" s="130"/>
      <c r="AP190" s="130"/>
      <c r="AZ190" s="130"/>
      <c r="BA190" s="130"/>
      <c r="BB190" s="130"/>
      <c r="BC190" s="130"/>
      <c r="BD190" s="130"/>
      <c r="BE190" s="130"/>
      <c r="BF190" s="130"/>
      <c r="BG190" s="130"/>
      <c r="BJ190" s="130"/>
      <c r="BK190" s="130"/>
      <c r="BL190" s="130"/>
      <c r="BM190" s="130"/>
      <c r="BN190" s="130"/>
      <c r="BO190" s="130"/>
      <c r="BP190" s="130"/>
      <c r="BQ190" s="130"/>
      <c r="BT190" s="130"/>
      <c r="CD190" s="441"/>
      <c r="CE190" s="442"/>
      <c r="CF190" s="442"/>
      <c r="CG190" s="442"/>
      <c r="CH190" s="442"/>
      <c r="CI190" s="442"/>
      <c r="CJ190" s="442"/>
      <c r="CK190" s="442"/>
      <c r="CL190" s="442"/>
      <c r="CM190" s="442"/>
      <c r="CN190" s="130"/>
      <c r="CX190" s="130"/>
      <c r="DH190" s="130"/>
      <c r="DR190" s="130"/>
      <c r="EB190" s="130"/>
      <c r="EL190" s="130"/>
      <c r="EV190" s="130"/>
      <c r="FF190" s="130"/>
      <c r="FP190" s="130"/>
      <c r="FZ190" s="130"/>
      <c r="GJ190" s="130"/>
      <c r="GT190" s="130"/>
      <c r="HD190" s="130"/>
      <c r="HN190" s="130"/>
      <c r="HX190" s="130"/>
      <c r="IH190" s="130"/>
    </row>
    <row xmlns:x14ac="http://schemas.microsoft.com/office/spreadsheetml/2009/9/ac" r="191" s="3" customFormat="true" x14ac:dyDescent="0.25">
      <c r="A191" s="394"/>
      <c r="B191" s="130"/>
      <c r="L191" s="130"/>
      <c r="V191" s="130"/>
      <c r="AF191" s="130"/>
      <c r="AP191" s="130"/>
      <c r="AZ191" s="130"/>
      <c r="BA191" s="130"/>
      <c r="BB191" s="130"/>
      <c r="BC191" s="130"/>
      <c r="BD191" s="130"/>
      <c r="BE191" s="130"/>
      <c r="BF191" s="130"/>
      <c r="BG191" s="130"/>
      <c r="BJ191" s="130"/>
      <c r="BK191" s="130"/>
      <c r="BL191" s="130"/>
      <c r="BM191" s="130"/>
      <c r="BN191" s="130"/>
      <c r="BO191" s="130"/>
      <c r="BP191" s="130"/>
      <c r="BQ191" s="130"/>
      <c r="BT191" s="130"/>
      <c r="CD191" s="441"/>
      <c r="CE191" s="442"/>
      <c r="CF191" s="442"/>
      <c r="CG191" s="442"/>
      <c r="CH191" s="442"/>
      <c r="CI191" s="442"/>
      <c r="CJ191" s="442"/>
      <c r="CK191" s="442"/>
      <c r="CL191" s="442"/>
      <c r="CM191" s="442"/>
      <c r="CN191" s="130"/>
      <c r="CX191" s="130"/>
      <c r="DH191" s="130"/>
      <c r="DR191" s="130"/>
      <c r="EB191" s="130"/>
      <c r="EL191" s="130"/>
      <c r="EV191" s="130"/>
      <c r="FF191" s="130"/>
      <c r="FP191" s="130"/>
      <c r="FZ191" s="130"/>
      <c r="GJ191" s="130"/>
      <c r="GT191" s="130"/>
      <c r="HD191" s="130"/>
      <c r="HN191" s="130"/>
      <c r="HX191" s="130"/>
      <c r="IH191" s="130"/>
    </row>
    <row xmlns:x14ac="http://schemas.microsoft.com/office/spreadsheetml/2009/9/ac" r="192" s="3" customFormat="true" x14ac:dyDescent="0.25">
      <c r="A192" s="394"/>
      <c r="B192" s="130"/>
      <c r="L192" s="130"/>
      <c r="V192" s="130"/>
      <c r="AF192" s="130"/>
      <c r="AP192" s="130"/>
      <c r="AZ192" s="130"/>
      <c r="BA192" s="130"/>
      <c r="BB192" s="130"/>
      <c r="BC192" s="130"/>
      <c r="BD192" s="130"/>
      <c r="BE192" s="130"/>
      <c r="BF192" s="130"/>
      <c r="BG192" s="130"/>
      <c r="BJ192" s="130"/>
      <c r="BK192" s="130"/>
      <c r="BL192" s="130"/>
      <c r="BM192" s="130"/>
      <c r="BN192" s="130"/>
      <c r="BO192" s="130"/>
      <c r="BP192" s="130"/>
      <c r="BQ192" s="130"/>
      <c r="BT192" s="130"/>
      <c r="CD192" s="441"/>
      <c r="CE192" s="442"/>
      <c r="CF192" s="442"/>
      <c r="CG192" s="442"/>
      <c r="CH192" s="442"/>
      <c r="CI192" s="442"/>
      <c r="CJ192" s="442"/>
      <c r="CK192" s="442"/>
      <c r="CL192" s="442"/>
      <c r="CM192" s="442"/>
      <c r="CN192" s="130"/>
      <c r="CX192" s="130"/>
      <c r="DH192" s="130"/>
      <c r="DR192" s="130"/>
      <c r="EB192" s="130"/>
      <c r="EL192" s="130"/>
      <c r="EV192" s="130"/>
      <c r="FF192" s="130"/>
      <c r="FP192" s="130"/>
      <c r="FZ192" s="130"/>
      <c r="GJ192" s="130"/>
      <c r="GT192" s="130"/>
      <c r="HD192" s="130"/>
      <c r="HN192" s="130"/>
      <c r="HX192" s="130"/>
      <c r="IH192" s="130"/>
    </row>
    <row xmlns:x14ac="http://schemas.microsoft.com/office/spreadsheetml/2009/9/ac" r="193" s="3" customFormat="true" x14ac:dyDescent="0.25">
      <c r="A193" s="394"/>
      <c r="B193" s="130"/>
      <c r="L193" s="130"/>
      <c r="V193" s="130"/>
      <c r="AF193" s="130"/>
      <c r="AP193" s="130"/>
      <c r="AZ193" s="130"/>
      <c r="BA193" s="130"/>
      <c r="BB193" s="130"/>
      <c r="BC193" s="130"/>
      <c r="BD193" s="130"/>
      <c r="BE193" s="130"/>
      <c r="BF193" s="130"/>
      <c r="BG193" s="130"/>
      <c r="BJ193" s="130"/>
      <c r="BK193" s="130"/>
      <c r="BL193" s="130"/>
      <c r="BM193" s="130"/>
      <c r="BN193" s="130"/>
      <c r="BO193" s="130"/>
      <c r="BP193" s="130"/>
      <c r="BQ193" s="130"/>
      <c r="BT193" s="130"/>
      <c r="CD193" s="441"/>
      <c r="CE193" s="442"/>
      <c r="CF193" s="442"/>
      <c r="CG193" s="442"/>
      <c r="CH193" s="442"/>
      <c r="CI193" s="442"/>
      <c r="CJ193" s="442"/>
      <c r="CK193" s="442"/>
      <c r="CL193" s="442"/>
      <c r="CM193" s="442"/>
      <c r="CN193" s="130"/>
      <c r="CX193" s="130"/>
      <c r="DH193" s="130"/>
      <c r="DR193" s="130"/>
      <c r="EB193" s="130"/>
      <c r="EL193" s="130"/>
      <c r="EV193" s="130"/>
      <c r="FF193" s="130"/>
      <c r="FP193" s="130"/>
      <c r="FZ193" s="130"/>
      <c r="GJ193" s="130"/>
      <c r="GT193" s="130"/>
      <c r="HD193" s="130"/>
      <c r="HN193" s="130"/>
      <c r="HX193" s="130"/>
      <c r="IH193" s="130"/>
    </row>
    <row xmlns:x14ac="http://schemas.microsoft.com/office/spreadsheetml/2009/9/ac" r="194" s="3" customFormat="true" x14ac:dyDescent="0.25">
      <c r="A194" s="394"/>
      <c r="B194" s="130"/>
      <c r="L194" s="130"/>
      <c r="V194" s="130"/>
      <c r="AF194" s="130"/>
      <c r="AP194" s="130"/>
      <c r="AZ194" s="130"/>
      <c r="BA194" s="130"/>
      <c r="BB194" s="130"/>
      <c r="BC194" s="130"/>
      <c r="BD194" s="130"/>
      <c r="BE194" s="130"/>
      <c r="BF194" s="130"/>
      <c r="BG194" s="130"/>
      <c r="BJ194" s="130"/>
      <c r="BK194" s="130"/>
      <c r="BL194" s="130"/>
      <c r="BM194" s="130"/>
      <c r="BN194" s="130"/>
      <c r="BO194" s="130"/>
      <c r="BP194" s="130"/>
      <c r="BQ194" s="130"/>
      <c r="BT194" s="130"/>
      <c r="CD194" s="441"/>
      <c r="CE194" s="442"/>
      <c r="CF194" s="442"/>
      <c r="CG194" s="442"/>
      <c r="CH194" s="442"/>
      <c r="CI194" s="442"/>
      <c r="CJ194" s="442"/>
      <c r="CK194" s="442"/>
      <c r="CL194" s="442"/>
      <c r="CM194" s="442"/>
      <c r="CN194" s="130"/>
      <c r="CX194" s="130"/>
      <c r="DH194" s="130"/>
      <c r="DR194" s="130"/>
      <c r="EB194" s="130"/>
      <c r="EL194" s="130"/>
      <c r="EV194" s="130"/>
      <c r="FF194" s="130"/>
      <c r="FP194" s="130"/>
      <c r="FZ194" s="130"/>
      <c r="GJ194" s="130"/>
      <c r="GT194" s="130"/>
      <c r="HD194" s="130"/>
      <c r="HN194" s="130"/>
      <c r="HX194" s="130"/>
      <c r="IH194" s="130"/>
    </row>
    <row xmlns:x14ac="http://schemas.microsoft.com/office/spreadsheetml/2009/9/ac" r="195" s="3" customFormat="true" x14ac:dyDescent="0.25">
      <c r="A195" s="394"/>
      <c r="B195" s="130"/>
      <c r="L195" s="130"/>
      <c r="V195" s="130"/>
      <c r="AF195" s="130"/>
      <c r="AP195" s="130"/>
      <c r="AZ195" s="130"/>
      <c r="BA195" s="130"/>
      <c r="BB195" s="130"/>
      <c r="BC195" s="130"/>
      <c r="BD195" s="130"/>
      <c r="BE195" s="130"/>
      <c r="BF195" s="130"/>
      <c r="BG195" s="130"/>
      <c r="BJ195" s="130"/>
      <c r="BK195" s="130"/>
      <c r="BL195" s="130"/>
      <c r="BM195" s="130"/>
      <c r="BN195" s="130"/>
      <c r="BO195" s="130"/>
      <c r="BP195" s="130"/>
      <c r="BQ195" s="130"/>
      <c r="BT195" s="130"/>
      <c r="CD195" s="441"/>
      <c r="CE195" s="442"/>
      <c r="CF195" s="442"/>
      <c r="CG195" s="442"/>
      <c r="CH195" s="442"/>
      <c r="CI195" s="442"/>
      <c r="CJ195" s="442"/>
      <c r="CK195" s="442"/>
      <c r="CL195" s="442"/>
      <c r="CM195" s="442"/>
      <c r="CN195" s="130"/>
      <c r="CX195" s="130"/>
      <c r="DH195" s="130"/>
      <c r="DR195" s="130"/>
      <c r="EB195" s="130"/>
      <c r="EL195" s="130"/>
      <c r="EV195" s="130"/>
      <c r="FF195" s="130"/>
      <c r="FP195" s="130"/>
      <c r="FZ195" s="130"/>
      <c r="GJ195" s="130"/>
      <c r="GT195" s="130"/>
      <c r="HD195" s="130"/>
      <c r="HN195" s="130"/>
      <c r="HX195" s="130"/>
      <c r="IH195" s="130"/>
    </row>
    <row xmlns:x14ac="http://schemas.microsoft.com/office/spreadsheetml/2009/9/ac" r="196" s="3" customFormat="true" x14ac:dyDescent="0.25">
      <c r="A196" s="394"/>
      <c r="B196" s="130"/>
      <c r="L196" s="130"/>
      <c r="V196" s="130"/>
      <c r="AF196" s="130"/>
      <c r="AP196" s="130"/>
      <c r="AZ196" s="130"/>
      <c r="BA196" s="130"/>
      <c r="BB196" s="130"/>
      <c r="BC196" s="130"/>
      <c r="BD196" s="130"/>
      <c r="BE196" s="130"/>
      <c r="BF196" s="130"/>
      <c r="BG196" s="130"/>
      <c r="BJ196" s="130"/>
      <c r="BK196" s="130"/>
      <c r="BL196" s="130"/>
      <c r="BM196" s="130"/>
      <c r="BN196" s="130"/>
      <c r="BO196" s="130"/>
      <c r="BP196" s="130"/>
      <c r="BQ196" s="130"/>
      <c r="BT196" s="130"/>
      <c r="CD196" s="441"/>
      <c r="CE196" s="442"/>
      <c r="CF196" s="442"/>
      <c r="CG196" s="442"/>
      <c r="CH196" s="442"/>
      <c r="CI196" s="442"/>
      <c r="CJ196" s="442"/>
      <c r="CK196" s="442"/>
      <c r="CL196" s="442"/>
      <c r="CM196" s="442"/>
      <c r="CN196" s="130"/>
      <c r="CX196" s="130"/>
      <c r="DH196" s="130"/>
      <c r="DR196" s="130"/>
      <c r="EB196" s="130"/>
      <c r="EL196" s="130"/>
      <c r="EV196" s="130"/>
      <c r="FF196" s="130"/>
      <c r="FP196" s="130"/>
      <c r="FZ196" s="130"/>
      <c r="GJ196" s="130"/>
      <c r="GT196" s="130"/>
      <c r="HD196" s="130"/>
      <c r="HN196" s="130"/>
      <c r="HX196" s="130"/>
      <c r="IH196" s="130"/>
    </row>
    <row xmlns:x14ac="http://schemas.microsoft.com/office/spreadsheetml/2009/9/ac" r="197" s="3" customFormat="true" x14ac:dyDescent="0.25">
      <c r="A197" s="394"/>
      <c r="B197" s="130"/>
      <c r="L197" s="130"/>
      <c r="V197" s="130"/>
      <c r="AF197" s="130"/>
      <c r="AP197" s="130"/>
      <c r="AZ197" s="130"/>
      <c r="BA197" s="130"/>
      <c r="BB197" s="130"/>
      <c r="BC197" s="130"/>
      <c r="BD197" s="130"/>
      <c r="BE197" s="130"/>
      <c r="BF197" s="130"/>
      <c r="BG197" s="130"/>
      <c r="BJ197" s="130"/>
      <c r="BK197" s="130"/>
      <c r="BL197" s="130"/>
      <c r="BM197" s="130"/>
      <c r="BN197" s="130"/>
      <c r="BO197" s="130"/>
      <c r="BP197" s="130"/>
      <c r="BQ197" s="130"/>
      <c r="BT197" s="130"/>
      <c r="CD197" s="441"/>
      <c r="CE197" s="442"/>
      <c r="CF197" s="442"/>
      <c r="CG197" s="442"/>
      <c r="CH197" s="442"/>
      <c r="CI197" s="442"/>
      <c r="CJ197" s="442"/>
      <c r="CK197" s="442"/>
      <c r="CL197" s="442"/>
      <c r="CM197" s="442"/>
      <c r="CN197" s="130"/>
      <c r="CX197" s="130"/>
      <c r="DH197" s="130"/>
      <c r="DR197" s="130"/>
      <c r="EB197" s="130"/>
      <c r="EL197" s="130"/>
      <c r="EV197" s="130"/>
      <c r="FF197" s="130"/>
      <c r="FP197" s="130"/>
      <c r="FZ197" s="130"/>
      <c r="GJ197" s="130"/>
      <c r="GT197" s="130"/>
      <c r="HD197" s="130"/>
      <c r="HN197" s="130"/>
      <c r="HX197" s="130"/>
      <c r="IH197" s="130"/>
    </row>
    <row xmlns:x14ac="http://schemas.microsoft.com/office/spreadsheetml/2009/9/ac" r="198" s="3" customFormat="true" x14ac:dyDescent="0.25">
      <c r="A198" s="394"/>
      <c r="B198" s="130"/>
      <c r="L198" s="130"/>
      <c r="V198" s="130"/>
      <c r="AF198" s="130"/>
      <c r="AP198" s="130"/>
      <c r="AZ198" s="130"/>
      <c r="BA198" s="130"/>
      <c r="BB198" s="130"/>
      <c r="BC198" s="130"/>
      <c r="BD198" s="130"/>
      <c r="BE198" s="130"/>
      <c r="BF198" s="130"/>
      <c r="BG198" s="130"/>
      <c r="BJ198" s="130"/>
      <c r="BK198" s="130"/>
      <c r="BL198" s="130"/>
      <c r="BM198" s="130"/>
      <c r="BN198" s="130"/>
      <c r="BO198" s="130"/>
      <c r="BP198" s="130"/>
      <c r="BQ198" s="130"/>
      <c r="BT198" s="130"/>
      <c r="CD198" s="441"/>
      <c r="CE198" s="442"/>
      <c r="CF198" s="442"/>
      <c r="CG198" s="442"/>
      <c r="CH198" s="442"/>
      <c r="CI198" s="442"/>
      <c r="CJ198" s="442"/>
      <c r="CK198" s="442"/>
      <c r="CL198" s="442"/>
      <c r="CM198" s="442"/>
      <c r="CN198" s="130"/>
      <c r="CX198" s="130"/>
      <c r="DH198" s="130"/>
      <c r="DR198" s="130"/>
      <c r="EB198" s="130"/>
      <c r="EL198" s="130"/>
      <c r="EV198" s="130"/>
      <c r="FF198" s="130"/>
      <c r="FP198" s="130"/>
      <c r="FZ198" s="130"/>
      <c r="GJ198" s="130"/>
      <c r="GT198" s="130"/>
      <c r="HD198" s="130"/>
      <c r="HN198" s="130"/>
      <c r="HX198" s="130"/>
      <c r="IH198" s="130"/>
    </row>
    <row xmlns:x14ac="http://schemas.microsoft.com/office/spreadsheetml/2009/9/ac" r="199" s="3" customFormat="true" x14ac:dyDescent="0.25">
      <c r="A199" s="394"/>
      <c r="B199" s="130"/>
      <c r="L199" s="130"/>
      <c r="V199" s="130"/>
      <c r="AF199" s="130"/>
      <c r="AP199" s="130"/>
      <c r="AZ199" s="130"/>
      <c r="BA199" s="130"/>
      <c r="BB199" s="130"/>
      <c r="BC199" s="130"/>
      <c r="BD199" s="130"/>
      <c r="BE199" s="130"/>
      <c r="BF199" s="130"/>
      <c r="BG199" s="130"/>
      <c r="BJ199" s="130"/>
      <c r="BK199" s="130"/>
      <c r="BL199" s="130"/>
      <c r="BM199" s="130"/>
      <c r="BN199" s="130"/>
      <c r="BO199" s="130"/>
      <c r="BP199" s="130"/>
      <c r="BQ199" s="130"/>
      <c r="BT199" s="130"/>
      <c r="CD199" s="441"/>
      <c r="CE199" s="442"/>
      <c r="CF199" s="442"/>
      <c r="CG199" s="442"/>
      <c r="CH199" s="442"/>
      <c r="CI199" s="442"/>
      <c r="CJ199" s="442"/>
      <c r="CK199" s="442"/>
      <c r="CL199" s="442"/>
      <c r="CM199" s="442"/>
      <c r="CN199" s="130"/>
      <c r="CX199" s="130"/>
      <c r="DH199" s="130"/>
      <c r="DR199" s="130"/>
      <c r="EB199" s="130"/>
      <c r="EL199" s="130"/>
      <c r="EV199" s="130"/>
      <c r="FF199" s="130"/>
      <c r="FP199" s="130"/>
      <c r="FZ199" s="130"/>
      <c r="GJ199" s="130"/>
      <c r="GT199" s="130"/>
      <c r="HD199" s="130"/>
      <c r="HN199" s="130"/>
      <c r="HX199" s="130"/>
      <c r="IH199" s="130"/>
    </row>
    <row xmlns:x14ac="http://schemas.microsoft.com/office/spreadsheetml/2009/9/ac" r="200" s="3" customFormat="true" x14ac:dyDescent="0.25">
      <c r="A200" s="394"/>
      <c r="B200" s="130"/>
      <c r="L200" s="130"/>
      <c r="V200" s="130"/>
      <c r="AF200" s="130"/>
      <c r="AP200" s="130"/>
      <c r="AZ200" s="130"/>
      <c r="BA200" s="130"/>
      <c r="BB200" s="130"/>
      <c r="BC200" s="130"/>
      <c r="BD200" s="130"/>
      <c r="BE200" s="130"/>
      <c r="BF200" s="130"/>
      <c r="BG200" s="130"/>
      <c r="BJ200" s="130"/>
      <c r="BK200" s="130"/>
      <c r="BL200" s="130"/>
      <c r="BM200" s="130"/>
      <c r="BN200" s="130"/>
      <c r="BO200" s="130"/>
      <c r="BP200" s="130"/>
      <c r="BQ200" s="130"/>
      <c r="BT200" s="130"/>
      <c r="CD200" s="441"/>
      <c r="CE200" s="442"/>
      <c r="CF200" s="442"/>
      <c r="CG200" s="442"/>
      <c r="CH200" s="442"/>
      <c r="CI200" s="442"/>
      <c r="CJ200" s="442"/>
      <c r="CK200" s="442"/>
      <c r="CL200" s="442"/>
      <c r="CM200" s="442"/>
      <c r="CN200" s="130"/>
      <c r="CX200" s="130"/>
      <c r="DH200" s="130"/>
      <c r="DR200" s="130"/>
      <c r="EB200" s="130"/>
      <c r="EL200" s="130"/>
      <c r="EV200" s="130"/>
      <c r="FF200" s="130"/>
      <c r="FP200" s="130"/>
      <c r="FZ200" s="130"/>
      <c r="GJ200" s="130"/>
      <c r="GT200" s="130"/>
      <c r="HD200" s="130"/>
      <c r="HN200" s="130"/>
      <c r="HX200" s="130"/>
      <c r="IH200" s="130"/>
    </row>
    <row xmlns:x14ac="http://schemas.microsoft.com/office/spreadsheetml/2009/9/ac" r="201" s="3" customFormat="true" x14ac:dyDescent="0.25">
      <c r="A201" s="394"/>
      <c r="B201" s="130"/>
      <c r="L201" s="130"/>
      <c r="V201" s="130"/>
      <c r="AF201" s="130"/>
      <c r="AP201" s="130"/>
      <c r="AZ201" s="130"/>
      <c r="BA201" s="130"/>
      <c r="BB201" s="130"/>
      <c r="BC201" s="130"/>
      <c r="BD201" s="130"/>
      <c r="BE201" s="130"/>
      <c r="BF201" s="130"/>
      <c r="BG201" s="130"/>
      <c r="BJ201" s="130"/>
      <c r="BK201" s="130"/>
      <c r="BL201" s="130"/>
      <c r="BM201" s="130"/>
      <c r="BN201" s="130"/>
      <c r="BO201" s="130"/>
      <c r="BP201" s="130"/>
      <c r="BQ201" s="130"/>
      <c r="BT201" s="130"/>
      <c r="CD201" s="441"/>
      <c r="CE201" s="442"/>
      <c r="CF201" s="442"/>
      <c r="CG201" s="442"/>
      <c r="CH201" s="442"/>
      <c r="CI201" s="442"/>
      <c r="CJ201" s="442"/>
      <c r="CK201" s="442"/>
      <c r="CL201" s="442"/>
      <c r="CM201" s="442"/>
      <c r="CN201" s="130"/>
      <c r="CX201" s="130"/>
      <c r="DH201" s="130"/>
      <c r="DR201" s="130"/>
      <c r="EB201" s="130"/>
      <c r="EL201" s="130"/>
      <c r="EV201" s="130"/>
      <c r="FF201" s="130"/>
      <c r="FP201" s="130"/>
      <c r="FZ201" s="130"/>
      <c r="GJ201" s="130"/>
      <c r="GT201" s="130"/>
      <c r="HD201" s="130"/>
      <c r="HN201" s="130"/>
      <c r="HX201" s="130"/>
      <c r="IH201" s="130"/>
    </row>
    <row xmlns:x14ac="http://schemas.microsoft.com/office/spreadsheetml/2009/9/ac" r="202" s="3" customFormat="true" x14ac:dyDescent="0.25">
      <c r="A202" s="394"/>
      <c r="B202" s="130"/>
      <c r="L202" s="130"/>
      <c r="V202" s="130"/>
      <c r="AF202" s="130"/>
      <c r="AP202" s="130"/>
      <c r="AZ202" s="130"/>
      <c r="BA202" s="130"/>
      <c r="BB202" s="130"/>
      <c r="BC202" s="130"/>
      <c r="BD202" s="130"/>
      <c r="BE202" s="130"/>
      <c r="BF202" s="130"/>
      <c r="BG202" s="130"/>
      <c r="BJ202" s="130"/>
      <c r="BK202" s="130"/>
      <c r="BL202" s="130"/>
      <c r="BM202" s="130"/>
      <c r="BN202" s="130"/>
      <c r="BO202" s="130"/>
      <c r="BP202" s="130"/>
      <c r="BQ202" s="130"/>
      <c r="BT202" s="130"/>
      <c r="CD202" s="441"/>
      <c r="CE202" s="442"/>
      <c r="CF202" s="442"/>
      <c r="CG202" s="442"/>
      <c r="CH202" s="442"/>
      <c r="CI202" s="442"/>
      <c r="CJ202" s="442"/>
      <c r="CK202" s="442"/>
      <c r="CL202" s="442"/>
      <c r="CM202" s="442"/>
      <c r="CN202" s="130"/>
      <c r="CX202" s="130"/>
      <c r="DH202" s="130"/>
      <c r="DR202" s="130"/>
      <c r="EB202" s="130"/>
      <c r="EL202" s="130"/>
      <c r="EV202" s="130"/>
      <c r="FF202" s="130"/>
      <c r="FP202" s="130"/>
      <c r="FZ202" s="130"/>
      <c r="GJ202" s="130"/>
      <c r="GT202" s="130"/>
      <c r="HD202" s="130"/>
      <c r="HN202" s="130"/>
      <c r="HX202" s="130"/>
      <c r="IH202" s="130"/>
    </row>
    <row xmlns:x14ac="http://schemas.microsoft.com/office/spreadsheetml/2009/9/ac" r="203" s="3" customFormat="true" x14ac:dyDescent="0.25">
      <c r="A203" s="394"/>
      <c r="B203" s="130"/>
      <c r="L203" s="130"/>
      <c r="V203" s="130"/>
      <c r="AF203" s="130"/>
      <c r="AP203" s="130"/>
      <c r="AZ203" s="130"/>
      <c r="BA203" s="130"/>
      <c r="BB203" s="130"/>
      <c r="BC203" s="130"/>
      <c r="BD203" s="130"/>
      <c r="BE203" s="130"/>
      <c r="BF203" s="130"/>
      <c r="BG203" s="130"/>
      <c r="BJ203" s="130"/>
      <c r="BK203" s="130"/>
      <c r="BL203" s="130"/>
      <c r="BM203" s="130"/>
      <c r="BN203" s="130"/>
      <c r="BO203" s="130"/>
      <c r="BP203" s="130"/>
      <c r="BQ203" s="130"/>
      <c r="BT203" s="130"/>
      <c r="CD203" s="441"/>
      <c r="CE203" s="442"/>
      <c r="CF203" s="442"/>
      <c r="CG203" s="442"/>
      <c r="CH203" s="442"/>
      <c r="CI203" s="442"/>
      <c r="CJ203" s="442"/>
      <c r="CK203" s="442"/>
      <c r="CL203" s="442"/>
      <c r="CM203" s="442"/>
      <c r="CN203" s="130"/>
      <c r="CX203" s="130"/>
      <c r="DH203" s="130"/>
      <c r="DR203" s="130"/>
      <c r="EB203" s="130"/>
      <c r="EL203" s="130"/>
      <c r="EV203" s="130"/>
      <c r="FF203" s="130"/>
      <c r="FP203" s="130"/>
      <c r="FZ203" s="130"/>
      <c r="GJ203" s="130"/>
      <c r="GT203" s="130"/>
      <c r="HD203" s="130"/>
      <c r="HN203" s="130"/>
      <c r="HX203" s="130"/>
      <c r="IH203" s="130"/>
    </row>
    <row xmlns:x14ac="http://schemas.microsoft.com/office/spreadsheetml/2009/9/ac" r="204" s="3" customFormat="true" x14ac:dyDescent="0.25">
      <c r="A204" s="394"/>
      <c r="B204" s="130"/>
      <c r="L204" s="130"/>
      <c r="V204" s="130"/>
      <c r="AF204" s="130"/>
      <c r="AP204" s="130"/>
      <c r="AZ204" s="130"/>
      <c r="BA204" s="130"/>
      <c r="BB204" s="130"/>
      <c r="BC204" s="130"/>
      <c r="BD204" s="130"/>
      <c r="BE204" s="130"/>
      <c r="BF204" s="130"/>
      <c r="BG204" s="130"/>
      <c r="BJ204" s="130"/>
      <c r="BK204" s="130"/>
      <c r="BL204" s="130"/>
      <c r="BM204" s="130"/>
      <c r="BN204" s="130"/>
      <c r="BO204" s="130"/>
      <c r="BP204" s="130"/>
      <c r="BQ204" s="130"/>
      <c r="BT204" s="130"/>
      <c r="CD204" s="441"/>
      <c r="CE204" s="442"/>
      <c r="CF204" s="442"/>
      <c r="CG204" s="442"/>
      <c r="CH204" s="442"/>
      <c r="CI204" s="442"/>
      <c r="CJ204" s="442"/>
      <c r="CK204" s="442"/>
      <c r="CL204" s="442"/>
      <c r="CM204" s="442"/>
      <c r="CN204" s="130"/>
      <c r="CX204" s="130"/>
      <c r="DH204" s="130"/>
      <c r="DR204" s="130"/>
      <c r="EB204" s="130"/>
      <c r="EL204" s="130"/>
      <c r="EV204" s="130"/>
      <c r="FF204" s="130"/>
      <c r="FP204" s="130"/>
      <c r="FZ204" s="130"/>
      <c r="GJ204" s="130"/>
      <c r="GT204" s="130"/>
      <c r="HD204" s="130"/>
      <c r="HN204" s="130"/>
      <c r="HX204" s="130"/>
      <c r="IH204" s="130"/>
    </row>
    <row xmlns:x14ac="http://schemas.microsoft.com/office/spreadsheetml/2009/9/ac" r="205" s="3" customFormat="true" x14ac:dyDescent="0.25">
      <c r="A205" s="394"/>
      <c r="B205" s="130"/>
      <c r="L205" s="130"/>
      <c r="V205" s="130"/>
      <c r="AF205" s="130"/>
      <c r="AP205" s="130"/>
      <c r="AZ205" s="130"/>
      <c r="BA205" s="130"/>
      <c r="BB205" s="130"/>
      <c r="BC205" s="130"/>
      <c r="BD205" s="130"/>
      <c r="BE205" s="130"/>
      <c r="BF205" s="130"/>
      <c r="BG205" s="130"/>
      <c r="BJ205" s="130"/>
      <c r="BK205" s="130"/>
      <c r="BL205" s="130"/>
      <c r="BM205" s="130"/>
      <c r="BN205" s="130"/>
      <c r="BO205" s="130"/>
      <c r="BP205" s="130"/>
      <c r="BQ205" s="130"/>
      <c r="BT205" s="130"/>
      <c r="CD205" s="441"/>
      <c r="CE205" s="442"/>
      <c r="CF205" s="442"/>
      <c r="CG205" s="442"/>
      <c r="CH205" s="442"/>
      <c r="CI205" s="442"/>
      <c r="CJ205" s="442"/>
      <c r="CK205" s="442"/>
      <c r="CL205" s="442"/>
      <c r="CM205" s="442"/>
      <c r="CN205" s="130"/>
      <c r="CX205" s="130"/>
      <c r="DH205" s="130"/>
      <c r="DR205" s="130"/>
      <c r="EB205" s="130"/>
      <c r="EL205" s="130"/>
      <c r="EV205" s="130"/>
      <c r="FF205" s="130"/>
      <c r="FP205" s="130"/>
      <c r="FZ205" s="130"/>
      <c r="GJ205" s="130"/>
      <c r="GT205" s="130"/>
      <c r="HD205" s="130"/>
      <c r="HN205" s="130"/>
      <c r="HX205" s="130"/>
      <c r="IH205" s="130"/>
    </row>
    <row xmlns:x14ac="http://schemas.microsoft.com/office/spreadsheetml/2009/9/ac" r="206" s="3" customFormat="true" x14ac:dyDescent="0.25">
      <c r="A206" s="394"/>
      <c r="B206" s="130"/>
      <c r="L206" s="130"/>
      <c r="V206" s="130"/>
      <c r="AF206" s="130"/>
      <c r="AP206" s="130"/>
      <c r="AZ206" s="130"/>
      <c r="BA206" s="130"/>
      <c r="BB206" s="130"/>
      <c r="BC206" s="130"/>
      <c r="BD206" s="130"/>
      <c r="BE206" s="130"/>
      <c r="BF206" s="130"/>
      <c r="BG206" s="130"/>
      <c r="BJ206" s="130"/>
      <c r="BK206" s="130"/>
      <c r="BL206" s="130"/>
      <c r="BM206" s="130"/>
      <c r="BN206" s="130"/>
      <c r="BO206" s="130"/>
      <c r="BP206" s="130"/>
      <c r="BQ206" s="130"/>
      <c r="BT206" s="130"/>
      <c r="CD206" s="441"/>
      <c r="CE206" s="442"/>
      <c r="CF206" s="442"/>
      <c r="CG206" s="442"/>
      <c r="CH206" s="442"/>
      <c r="CI206" s="442"/>
      <c r="CJ206" s="442"/>
      <c r="CK206" s="442"/>
      <c r="CL206" s="442"/>
      <c r="CM206" s="442"/>
      <c r="CN206" s="130"/>
      <c r="CX206" s="130"/>
      <c r="DH206" s="130"/>
      <c r="DR206" s="130"/>
      <c r="EB206" s="130"/>
      <c r="EL206" s="130"/>
      <c r="EV206" s="130"/>
      <c r="FF206" s="130"/>
      <c r="FP206" s="130"/>
      <c r="FZ206" s="130"/>
      <c r="GJ206" s="130"/>
      <c r="GT206" s="130"/>
      <c r="HD206" s="130"/>
      <c r="HN206" s="130"/>
      <c r="HX206" s="130"/>
      <c r="IH206" s="130"/>
    </row>
    <row xmlns:x14ac="http://schemas.microsoft.com/office/spreadsheetml/2009/9/ac" r="207" s="3" customFormat="true" x14ac:dyDescent="0.25">
      <c r="A207" s="394"/>
      <c r="B207" s="130"/>
      <c r="L207" s="130"/>
      <c r="V207" s="130"/>
      <c r="AF207" s="130"/>
      <c r="AP207" s="130"/>
      <c r="AZ207" s="130"/>
      <c r="BA207" s="130"/>
      <c r="BB207" s="130"/>
      <c r="BC207" s="130"/>
      <c r="BD207" s="130"/>
      <c r="BE207" s="130"/>
      <c r="BF207" s="130"/>
      <c r="BG207" s="130"/>
      <c r="BJ207" s="130"/>
      <c r="BK207" s="130"/>
      <c r="BL207" s="130"/>
      <c r="BM207" s="130"/>
      <c r="BN207" s="130"/>
      <c r="BO207" s="130"/>
      <c r="BP207" s="130"/>
      <c r="BQ207" s="130"/>
      <c r="BT207" s="130"/>
      <c r="CD207" s="441"/>
      <c r="CE207" s="442"/>
      <c r="CF207" s="442"/>
      <c r="CG207" s="442"/>
      <c r="CH207" s="442"/>
      <c r="CI207" s="442"/>
      <c r="CJ207" s="442"/>
      <c r="CK207" s="442"/>
      <c r="CL207" s="442"/>
      <c r="CM207" s="442"/>
      <c r="CN207" s="130"/>
      <c r="CX207" s="130"/>
      <c r="DH207" s="130"/>
      <c r="DR207" s="130"/>
      <c r="EB207" s="130"/>
      <c r="EL207" s="130"/>
      <c r="EV207" s="130"/>
      <c r="FF207" s="130"/>
      <c r="FP207" s="130"/>
      <c r="FZ207" s="130"/>
      <c r="GJ207" s="130"/>
      <c r="GT207" s="130"/>
      <c r="HD207" s="130"/>
      <c r="HN207" s="130"/>
      <c r="HX207" s="130"/>
      <c r="IH207" s="130"/>
    </row>
    <row xmlns:x14ac="http://schemas.microsoft.com/office/spreadsheetml/2009/9/ac" r="208" s="3" customFormat="true" x14ac:dyDescent="0.25">
      <c r="A208" s="394"/>
      <c r="B208" s="130"/>
      <c r="L208" s="130"/>
      <c r="V208" s="130"/>
      <c r="AF208" s="130"/>
      <c r="AP208" s="130"/>
      <c r="AZ208" s="130"/>
      <c r="BA208" s="130"/>
      <c r="BB208" s="130"/>
      <c r="BC208" s="130"/>
      <c r="BD208" s="130"/>
      <c r="BE208" s="130"/>
      <c r="BF208" s="130"/>
      <c r="BG208" s="130"/>
      <c r="BJ208" s="130"/>
      <c r="BK208" s="130"/>
      <c r="BL208" s="130"/>
      <c r="BM208" s="130"/>
      <c r="BN208" s="130"/>
      <c r="BO208" s="130"/>
      <c r="BP208" s="130"/>
      <c r="BQ208" s="130"/>
      <c r="BT208" s="130"/>
      <c r="CD208" s="441"/>
      <c r="CE208" s="442"/>
      <c r="CF208" s="442"/>
      <c r="CG208" s="442"/>
      <c r="CH208" s="442"/>
      <c r="CI208" s="442"/>
      <c r="CJ208" s="442"/>
      <c r="CK208" s="442"/>
      <c r="CL208" s="442"/>
      <c r="CM208" s="442"/>
      <c r="CN208" s="130"/>
      <c r="CX208" s="130"/>
      <c r="DH208" s="130"/>
      <c r="DR208" s="130"/>
      <c r="EB208" s="130"/>
      <c r="EL208" s="130"/>
      <c r="EV208" s="130"/>
      <c r="FF208" s="130"/>
      <c r="FP208" s="130"/>
      <c r="FZ208" s="130"/>
      <c r="GJ208" s="130"/>
      <c r="GT208" s="130"/>
      <c r="HD208" s="130"/>
      <c r="HN208" s="130"/>
      <c r="HX208" s="130"/>
      <c r="IH208" s="130"/>
    </row>
    <row xmlns:x14ac="http://schemas.microsoft.com/office/spreadsheetml/2009/9/ac" r="209" s="3" customFormat="true" x14ac:dyDescent="0.25">
      <c r="A209" s="394"/>
      <c r="B209" s="130"/>
      <c r="L209" s="130"/>
      <c r="V209" s="130"/>
      <c r="AF209" s="130"/>
      <c r="AP209" s="130"/>
      <c r="AZ209" s="130"/>
      <c r="BA209" s="130"/>
      <c r="BB209" s="130"/>
      <c r="BC209" s="130"/>
      <c r="BD209" s="130"/>
      <c r="BE209" s="130"/>
      <c r="BF209" s="130"/>
      <c r="BG209" s="130"/>
      <c r="BJ209" s="130"/>
      <c r="BK209" s="130"/>
      <c r="BL209" s="130"/>
      <c r="BM209" s="130"/>
      <c r="BN209" s="130"/>
      <c r="BO209" s="130"/>
      <c r="BP209" s="130"/>
      <c r="BQ209" s="130"/>
      <c r="BT209" s="130"/>
      <c r="CD209" s="441"/>
      <c r="CE209" s="442"/>
      <c r="CF209" s="442"/>
      <c r="CG209" s="442"/>
      <c r="CH209" s="442"/>
      <c r="CI209" s="442"/>
      <c r="CJ209" s="442"/>
      <c r="CK209" s="442"/>
      <c r="CL209" s="442"/>
      <c r="CM209" s="442"/>
      <c r="CN209" s="130"/>
      <c r="CX209" s="130"/>
      <c r="DH209" s="130"/>
      <c r="DR209" s="130"/>
      <c r="EB209" s="130"/>
      <c r="EL209" s="130"/>
      <c r="EV209" s="130"/>
      <c r="FF209" s="130"/>
      <c r="FP209" s="130"/>
      <c r="FZ209" s="130"/>
      <c r="GJ209" s="130"/>
      <c r="GT209" s="130"/>
      <c r="HD209" s="130"/>
      <c r="HN209" s="130"/>
      <c r="HX209" s="130"/>
      <c r="IH209" s="130"/>
    </row>
    <row xmlns:x14ac="http://schemas.microsoft.com/office/spreadsheetml/2009/9/ac" r="210" s="3" customFormat="true" x14ac:dyDescent="0.25">
      <c r="A210" s="394"/>
      <c r="B210" s="130"/>
      <c r="L210" s="130"/>
      <c r="V210" s="130"/>
      <c r="AF210" s="130"/>
      <c r="AP210" s="130"/>
      <c r="AZ210" s="130"/>
      <c r="BA210" s="130"/>
      <c r="BB210" s="130"/>
      <c r="BC210" s="130"/>
      <c r="BD210" s="130"/>
      <c r="BE210" s="130"/>
      <c r="BF210" s="130"/>
      <c r="BG210" s="130"/>
      <c r="BJ210" s="130"/>
      <c r="BK210" s="130"/>
      <c r="BL210" s="130"/>
      <c r="BM210" s="130"/>
      <c r="BN210" s="130"/>
      <c r="BO210" s="130"/>
      <c r="BP210" s="130"/>
      <c r="BQ210" s="130"/>
      <c r="BT210" s="130"/>
      <c r="CD210" s="441"/>
      <c r="CE210" s="442"/>
      <c r="CF210" s="442"/>
      <c r="CG210" s="442"/>
      <c r="CH210" s="442"/>
      <c r="CI210" s="442"/>
      <c r="CJ210" s="442"/>
      <c r="CK210" s="442"/>
      <c r="CL210" s="442"/>
      <c r="CM210" s="442"/>
      <c r="CN210" s="130"/>
      <c r="CX210" s="130"/>
      <c r="DH210" s="130"/>
      <c r="DR210" s="130"/>
      <c r="EB210" s="130"/>
      <c r="EL210" s="130"/>
      <c r="EV210" s="130"/>
      <c r="FF210" s="130"/>
      <c r="FP210" s="130"/>
      <c r="FZ210" s="130"/>
      <c r="GJ210" s="130"/>
      <c r="GT210" s="130"/>
      <c r="HD210" s="130"/>
      <c r="HN210" s="130"/>
      <c r="HX210" s="130"/>
      <c r="IH210" s="130"/>
    </row>
    <row xmlns:x14ac="http://schemas.microsoft.com/office/spreadsheetml/2009/9/ac" r="211" s="3" customFormat="true" x14ac:dyDescent="0.25">
      <c r="A211" s="394"/>
      <c r="B211" s="130"/>
      <c r="L211" s="130"/>
      <c r="V211" s="130"/>
      <c r="AF211" s="130"/>
      <c r="AP211" s="130"/>
      <c r="AZ211" s="130"/>
      <c r="BA211" s="130"/>
      <c r="BB211" s="130"/>
      <c r="BC211" s="130"/>
      <c r="BD211" s="130"/>
      <c r="BE211" s="130"/>
      <c r="BF211" s="130"/>
      <c r="BG211" s="130"/>
      <c r="BJ211" s="130"/>
      <c r="BK211" s="130"/>
      <c r="BL211" s="130"/>
      <c r="BM211" s="130"/>
      <c r="BN211" s="130"/>
      <c r="BO211" s="130"/>
      <c r="BP211" s="130"/>
      <c r="BQ211" s="130"/>
      <c r="BT211" s="130"/>
      <c r="CD211" s="441"/>
      <c r="CE211" s="442"/>
      <c r="CF211" s="442"/>
      <c r="CG211" s="442"/>
      <c r="CH211" s="442"/>
      <c r="CI211" s="442"/>
      <c r="CJ211" s="442"/>
      <c r="CK211" s="442"/>
      <c r="CL211" s="442"/>
      <c r="CM211" s="442"/>
      <c r="CN211" s="130"/>
      <c r="CX211" s="130"/>
      <c r="DH211" s="130"/>
      <c r="DR211" s="130"/>
      <c r="EB211" s="130"/>
      <c r="EL211" s="130"/>
      <c r="EV211" s="130"/>
      <c r="FF211" s="130"/>
      <c r="FP211" s="130"/>
      <c r="FZ211" s="130"/>
      <c r="GJ211" s="130"/>
      <c r="GT211" s="130"/>
      <c r="HD211" s="130"/>
      <c r="HN211" s="130"/>
      <c r="HX211" s="130"/>
      <c r="IH211" s="130"/>
    </row>
    <row xmlns:x14ac="http://schemas.microsoft.com/office/spreadsheetml/2009/9/ac" r="212" s="3" customFormat="true" x14ac:dyDescent="0.25">
      <c r="A212" s="394"/>
      <c r="B212" s="130"/>
      <c r="L212" s="130"/>
      <c r="V212" s="130"/>
      <c r="AF212" s="130"/>
      <c r="AP212" s="130"/>
      <c r="AZ212" s="130"/>
      <c r="BA212" s="130"/>
      <c r="BB212" s="130"/>
      <c r="BC212" s="130"/>
      <c r="BD212" s="130"/>
      <c r="BE212" s="130"/>
      <c r="BF212" s="130"/>
      <c r="BG212" s="130"/>
      <c r="BJ212" s="130"/>
      <c r="BK212" s="130"/>
      <c r="BL212" s="130"/>
      <c r="BM212" s="130"/>
      <c r="BN212" s="130"/>
      <c r="BO212" s="130"/>
      <c r="BP212" s="130"/>
      <c r="BQ212" s="130"/>
      <c r="BT212" s="130"/>
      <c r="CD212" s="441"/>
      <c r="CE212" s="442"/>
      <c r="CF212" s="442"/>
      <c r="CG212" s="442"/>
      <c r="CH212" s="442"/>
      <c r="CI212" s="442"/>
      <c r="CJ212" s="442"/>
      <c r="CK212" s="442"/>
      <c r="CL212" s="442"/>
      <c r="CM212" s="442"/>
      <c r="CN212" s="130"/>
      <c r="CX212" s="130"/>
      <c r="DH212" s="130"/>
      <c r="DR212" s="130"/>
      <c r="EB212" s="130"/>
      <c r="EL212" s="130"/>
      <c r="EV212" s="130"/>
      <c r="FF212" s="130"/>
      <c r="FP212" s="130"/>
      <c r="FZ212" s="130"/>
      <c r="GJ212" s="130"/>
      <c r="GT212" s="130"/>
      <c r="HD212" s="130"/>
      <c r="HN212" s="130"/>
      <c r="HX212" s="130"/>
      <c r="IH212" s="130"/>
    </row>
    <row xmlns:x14ac="http://schemas.microsoft.com/office/spreadsheetml/2009/9/ac" r="213" s="3" customFormat="true" x14ac:dyDescent="0.25">
      <c r="A213" s="394"/>
      <c r="B213" s="130"/>
      <c r="L213" s="130"/>
      <c r="V213" s="130"/>
      <c r="AF213" s="130"/>
      <c r="AP213" s="130"/>
      <c r="AZ213" s="130"/>
      <c r="BA213" s="130"/>
      <c r="BB213" s="130"/>
      <c r="BC213" s="130"/>
      <c r="BD213" s="130"/>
      <c r="BE213" s="130"/>
      <c r="BF213" s="130"/>
      <c r="BG213" s="130"/>
      <c r="BJ213" s="130"/>
      <c r="BK213" s="130"/>
      <c r="BL213" s="130"/>
      <c r="BM213" s="130"/>
      <c r="BN213" s="130"/>
      <c r="BO213" s="130"/>
      <c r="BP213" s="130"/>
      <c r="BQ213" s="130"/>
      <c r="BT213" s="130"/>
      <c r="CD213" s="441"/>
      <c r="CE213" s="442"/>
      <c r="CF213" s="442"/>
      <c r="CG213" s="442"/>
      <c r="CH213" s="442"/>
      <c r="CI213" s="442"/>
      <c r="CJ213" s="442"/>
      <c r="CK213" s="442"/>
      <c r="CL213" s="442"/>
      <c r="CM213" s="442"/>
      <c r="CN213" s="130"/>
      <c r="CX213" s="130"/>
      <c r="DH213" s="130"/>
      <c r="DR213" s="130"/>
      <c r="EB213" s="130"/>
      <c r="EL213" s="130"/>
      <c r="EV213" s="130"/>
      <c r="FF213" s="130"/>
      <c r="FP213" s="130"/>
      <c r="FZ213" s="130"/>
      <c r="GJ213" s="130"/>
      <c r="GT213" s="130"/>
      <c r="HD213" s="130"/>
      <c r="HN213" s="130"/>
      <c r="HX213" s="130"/>
      <c r="IH213" s="130"/>
    </row>
    <row xmlns:x14ac="http://schemas.microsoft.com/office/spreadsheetml/2009/9/ac" r="214" s="3" customFormat="true" x14ac:dyDescent="0.25">
      <c r="A214" s="394"/>
      <c r="B214" s="130"/>
      <c r="L214" s="130"/>
      <c r="V214" s="130"/>
      <c r="AF214" s="130"/>
      <c r="AP214" s="130"/>
      <c r="AZ214" s="130"/>
      <c r="BA214" s="130"/>
      <c r="BB214" s="130"/>
      <c r="BC214" s="130"/>
      <c r="BD214" s="130"/>
      <c r="BE214" s="130"/>
      <c r="BF214" s="130"/>
      <c r="BG214" s="130"/>
      <c r="BJ214" s="130"/>
      <c r="BK214" s="130"/>
      <c r="BL214" s="130"/>
      <c r="BM214" s="130"/>
      <c r="BN214" s="130"/>
      <c r="BO214" s="130"/>
      <c r="BP214" s="130"/>
      <c r="BQ214" s="130"/>
      <c r="BT214" s="130"/>
      <c r="CD214" s="441"/>
      <c r="CE214" s="442"/>
      <c r="CF214" s="442"/>
      <c r="CG214" s="442"/>
      <c r="CH214" s="442"/>
      <c r="CI214" s="442"/>
      <c r="CJ214" s="442"/>
      <c r="CK214" s="442"/>
      <c r="CL214" s="442"/>
      <c r="CM214" s="442"/>
      <c r="CN214" s="130"/>
      <c r="CX214" s="130"/>
      <c r="DH214" s="130"/>
      <c r="DR214" s="130"/>
      <c r="EB214" s="130"/>
      <c r="EL214" s="130"/>
      <c r="EV214" s="130"/>
      <c r="FF214" s="130"/>
      <c r="FP214" s="130"/>
      <c r="FZ214" s="130"/>
      <c r="GJ214" s="130"/>
      <c r="GT214" s="130"/>
      <c r="HD214" s="130"/>
      <c r="HN214" s="130"/>
      <c r="HX214" s="130"/>
      <c r="IH214" s="130"/>
    </row>
    <row xmlns:x14ac="http://schemas.microsoft.com/office/spreadsheetml/2009/9/ac" r="215" s="3" customFormat="true" x14ac:dyDescent="0.25">
      <c r="A215" s="394"/>
      <c r="B215" s="130"/>
      <c r="L215" s="130"/>
      <c r="V215" s="130"/>
      <c r="AF215" s="130"/>
      <c r="AP215" s="130"/>
      <c r="AZ215" s="130"/>
      <c r="BA215" s="130"/>
      <c r="BB215" s="130"/>
      <c r="BC215" s="130"/>
      <c r="BD215" s="130"/>
      <c r="BE215" s="130"/>
      <c r="BF215" s="130"/>
      <c r="BG215" s="130"/>
      <c r="BJ215" s="130"/>
      <c r="BK215" s="130"/>
      <c r="BL215" s="130"/>
      <c r="BM215" s="130"/>
      <c r="BN215" s="130"/>
      <c r="BO215" s="130"/>
      <c r="BP215" s="130"/>
      <c r="BQ215" s="130"/>
      <c r="BT215" s="130"/>
      <c r="CD215" s="441"/>
      <c r="CE215" s="442"/>
      <c r="CF215" s="442"/>
      <c r="CG215" s="442"/>
      <c r="CH215" s="442"/>
      <c r="CI215" s="442"/>
      <c r="CJ215" s="442"/>
      <c r="CK215" s="442"/>
      <c r="CL215" s="442"/>
      <c r="CM215" s="442"/>
      <c r="CN215" s="130"/>
      <c r="CX215" s="130"/>
      <c r="DH215" s="130"/>
      <c r="DR215" s="130"/>
      <c r="EB215" s="130"/>
      <c r="EL215" s="130"/>
      <c r="EV215" s="130"/>
      <c r="FF215" s="130"/>
      <c r="FP215" s="130"/>
      <c r="FZ215" s="130"/>
      <c r="GJ215" s="130"/>
      <c r="GT215" s="130"/>
      <c r="HD215" s="130"/>
      <c r="HN215" s="130"/>
      <c r="HX215" s="130"/>
      <c r="IH215" s="130"/>
    </row>
    <row xmlns:x14ac="http://schemas.microsoft.com/office/spreadsheetml/2009/9/ac" r="216" s="3" customFormat="true" x14ac:dyDescent="0.25">
      <c r="A216" s="394"/>
      <c r="B216" s="130"/>
      <c r="L216" s="130"/>
      <c r="V216" s="130"/>
      <c r="AF216" s="130"/>
      <c r="AP216" s="130"/>
      <c r="AZ216" s="130"/>
      <c r="BA216" s="130"/>
      <c r="BB216" s="130"/>
      <c r="BC216" s="130"/>
      <c r="BD216" s="130"/>
      <c r="BE216" s="130"/>
      <c r="BF216" s="130"/>
      <c r="BG216" s="130"/>
      <c r="BJ216" s="130"/>
      <c r="BK216" s="130"/>
      <c r="BL216" s="130"/>
      <c r="BM216" s="130"/>
      <c r="BN216" s="130"/>
      <c r="BO216" s="130"/>
      <c r="BP216" s="130"/>
      <c r="BQ216" s="130"/>
      <c r="BT216" s="130"/>
      <c r="CD216" s="441"/>
      <c r="CE216" s="442"/>
      <c r="CF216" s="442"/>
      <c r="CG216" s="442"/>
      <c r="CH216" s="442"/>
      <c r="CI216" s="442"/>
      <c r="CJ216" s="442"/>
      <c r="CK216" s="442"/>
      <c r="CL216" s="442"/>
      <c r="CM216" s="442"/>
      <c r="CN216" s="130"/>
      <c r="CX216" s="130"/>
      <c r="DH216" s="130"/>
      <c r="DR216" s="130"/>
      <c r="EB216" s="130"/>
      <c r="EL216" s="130"/>
      <c r="EV216" s="130"/>
      <c r="FF216" s="130"/>
      <c r="FP216" s="130"/>
      <c r="FZ216" s="130"/>
      <c r="GJ216" s="130"/>
      <c r="GT216" s="130"/>
      <c r="HD216" s="130"/>
      <c r="HN216" s="130"/>
      <c r="HX216" s="130"/>
      <c r="IH216" s="130"/>
    </row>
    <row xmlns:x14ac="http://schemas.microsoft.com/office/spreadsheetml/2009/9/ac" r="217" s="3" customFormat="true" x14ac:dyDescent="0.25">
      <c r="A217" s="394"/>
      <c r="B217" s="130"/>
      <c r="L217" s="130"/>
      <c r="V217" s="130"/>
      <c r="AF217" s="130"/>
      <c r="AP217" s="130"/>
      <c r="AZ217" s="130"/>
      <c r="BA217" s="130"/>
      <c r="BB217" s="130"/>
      <c r="BC217" s="130"/>
      <c r="BD217" s="130"/>
      <c r="BE217" s="130"/>
      <c r="BF217" s="130"/>
      <c r="BG217" s="130"/>
      <c r="BJ217" s="130"/>
      <c r="BK217" s="130"/>
      <c r="BL217" s="130"/>
      <c r="BM217" s="130"/>
      <c r="BN217" s="130"/>
      <c r="BO217" s="130"/>
      <c r="BP217" s="130"/>
      <c r="BQ217" s="130"/>
      <c r="BT217" s="130"/>
      <c r="CD217" s="441"/>
      <c r="CE217" s="442"/>
      <c r="CF217" s="442"/>
      <c r="CG217" s="442"/>
      <c r="CH217" s="442"/>
      <c r="CI217" s="442"/>
      <c r="CJ217" s="442"/>
      <c r="CK217" s="442"/>
      <c r="CL217" s="442"/>
      <c r="CM217" s="442"/>
      <c r="CN217" s="130"/>
      <c r="CX217" s="130"/>
      <c r="DH217" s="130"/>
      <c r="DR217" s="130"/>
      <c r="EB217" s="130"/>
      <c r="EL217" s="130"/>
      <c r="EV217" s="130"/>
      <c r="FF217" s="130"/>
      <c r="FP217" s="130"/>
      <c r="FZ217" s="130"/>
      <c r="GJ217" s="130"/>
      <c r="GT217" s="130"/>
      <c r="HD217" s="130"/>
      <c r="HN217" s="130"/>
      <c r="HX217" s="130"/>
      <c r="IH217" s="130"/>
    </row>
    <row xmlns:x14ac="http://schemas.microsoft.com/office/spreadsheetml/2009/9/ac" r="218" s="3" customFormat="true" x14ac:dyDescent="0.25">
      <c r="A218" s="394"/>
      <c r="B218" s="130"/>
      <c r="L218" s="130"/>
      <c r="V218" s="130"/>
      <c r="AF218" s="130"/>
      <c r="AP218" s="130"/>
      <c r="AZ218" s="130"/>
      <c r="BA218" s="130"/>
      <c r="BB218" s="130"/>
      <c r="BC218" s="130"/>
      <c r="BD218" s="130"/>
      <c r="BE218" s="130"/>
      <c r="BF218" s="130"/>
      <c r="BG218" s="130"/>
      <c r="BJ218" s="130"/>
      <c r="BK218" s="130"/>
      <c r="BL218" s="130"/>
      <c r="BM218" s="130"/>
      <c r="BN218" s="130"/>
      <c r="BO218" s="130"/>
      <c r="BP218" s="130"/>
      <c r="BQ218" s="130"/>
      <c r="BT218" s="130"/>
      <c r="CD218" s="441"/>
      <c r="CE218" s="442"/>
      <c r="CF218" s="442"/>
      <c r="CG218" s="442"/>
      <c r="CH218" s="442"/>
      <c r="CI218" s="442"/>
      <c r="CJ218" s="442"/>
      <c r="CK218" s="442"/>
      <c r="CL218" s="442"/>
      <c r="CM218" s="442"/>
      <c r="CN218" s="130"/>
      <c r="CX218" s="130"/>
      <c r="DH218" s="130"/>
      <c r="DR218" s="130"/>
      <c r="EB218" s="130"/>
      <c r="EL218" s="130"/>
      <c r="EV218" s="130"/>
      <c r="FF218" s="130"/>
      <c r="FP218" s="130"/>
      <c r="FZ218" s="130"/>
      <c r="GJ218" s="130"/>
      <c r="GT218" s="130"/>
      <c r="HD218" s="130"/>
      <c r="HN218" s="130"/>
      <c r="HX218" s="130"/>
      <c r="IH218" s="130"/>
    </row>
    <row xmlns:x14ac="http://schemas.microsoft.com/office/spreadsheetml/2009/9/ac" r="219" s="3" customFormat="true" x14ac:dyDescent="0.25">
      <c r="A219" s="394"/>
      <c r="B219" s="130"/>
      <c r="L219" s="130"/>
      <c r="V219" s="130"/>
      <c r="AF219" s="130"/>
      <c r="AP219" s="130"/>
      <c r="AZ219" s="130"/>
      <c r="BA219" s="130"/>
      <c r="BB219" s="130"/>
      <c r="BC219" s="130"/>
      <c r="BD219" s="130"/>
      <c r="BE219" s="130"/>
      <c r="BF219" s="130"/>
      <c r="BG219" s="130"/>
      <c r="BJ219" s="130"/>
      <c r="BK219" s="130"/>
      <c r="BL219" s="130"/>
      <c r="BM219" s="130"/>
      <c r="BN219" s="130"/>
      <c r="BO219" s="130"/>
      <c r="BP219" s="130"/>
      <c r="BQ219" s="130"/>
      <c r="BT219" s="130"/>
      <c r="CD219" s="441"/>
      <c r="CE219" s="442"/>
      <c r="CF219" s="442"/>
      <c r="CG219" s="442"/>
      <c r="CH219" s="442"/>
      <c r="CI219" s="442"/>
      <c r="CJ219" s="442"/>
      <c r="CK219" s="442"/>
      <c r="CL219" s="442"/>
      <c r="CM219" s="442"/>
      <c r="CN219" s="130"/>
      <c r="CX219" s="130"/>
      <c r="DH219" s="130"/>
      <c r="DR219" s="130"/>
      <c r="EB219" s="130"/>
      <c r="EL219" s="130"/>
      <c r="EV219" s="130"/>
      <c r="FF219" s="130"/>
      <c r="FP219" s="130"/>
      <c r="FZ219" s="130"/>
      <c r="GJ219" s="130"/>
      <c r="GT219" s="130"/>
      <c r="HD219" s="130"/>
      <c r="HN219" s="130"/>
      <c r="HX219" s="130"/>
      <c r="IH219" s="130"/>
    </row>
    <row xmlns:x14ac="http://schemas.microsoft.com/office/spreadsheetml/2009/9/ac" r="220" s="3" customFormat="true" x14ac:dyDescent="0.25">
      <c r="A220" s="394"/>
      <c r="B220" s="130"/>
      <c r="L220" s="130"/>
      <c r="V220" s="130"/>
      <c r="AF220" s="130"/>
      <c r="AP220" s="130"/>
      <c r="AZ220" s="130"/>
      <c r="BA220" s="130"/>
      <c r="BB220" s="130"/>
      <c r="BC220" s="130"/>
      <c r="BD220" s="130"/>
      <c r="BE220" s="130"/>
      <c r="BF220" s="130"/>
      <c r="BG220" s="130"/>
      <c r="BJ220" s="130"/>
      <c r="BK220" s="130"/>
      <c r="BL220" s="130"/>
      <c r="BM220" s="130"/>
      <c r="BN220" s="130"/>
      <c r="BO220" s="130"/>
      <c r="BP220" s="130"/>
      <c r="BQ220" s="130"/>
      <c r="BT220" s="130"/>
      <c r="CD220" s="441"/>
      <c r="CE220" s="442"/>
      <c r="CF220" s="442"/>
      <c r="CG220" s="442"/>
      <c r="CH220" s="442"/>
      <c r="CI220" s="442"/>
      <c r="CJ220" s="442"/>
      <c r="CK220" s="442"/>
      <c r="CL220" s="442"/>
      <c r="CM220" s="442"/>
      <c r="CN220" s="130"/>
      <c r="CX220" s="130"/>
      <c r="DH220" s="130"/>
      <c r="DR220" s="130"/>
      <c r="EB220" s="130"/>
      <c r="EL220" s="130"/>
      <c r="EV220" s="130"/>
      <c r="FF220" s="130"/>
      <c r="FP220" s="130"/>
      <c r="FZ220" s="130"/>
      <c r="GJ220" s="130"/>
      <c r="GT220" s="130"/>
      <c r="HD220" s="130"/>
      <c r="HN220" s="130"/>
      <c r="HX220" s="130"/>
      <c r="IH220" s="130"/>
    </row>
    <row xmlns:x14ac="http://schemas.microsoft.com/office/spreadsheetml/2009/9/ac" r="221" s="3" customFormat="true" x14ac:dyDescent="0.25">
      <c r="A221" s="394"/>
      <c r="B221" s="130"/>
      <c r="L221" s="130"/>
      <c r="V221" s="130"/>
      <c r="AF221" s="130"/>
      <c r="AP221" s="130"/>
      <c r="AZ221" s="130"/>
      <c r="BA221" s="130"/>
      <c r="BB221" s="130"/>
      <c r="BC221" s="130"/>
      <c r="BD221" s="130"/>
      <c r="BE221" s="130"/>
      <c r="BF221" s="130"/>
      <c r="BG221" s="130"/>
      <c r="BJ221" s="130"/>
      <c r="BK221" s="130"/>
      <c r="BL221" s="130"/>
      <c r="BM221" s="130"/>
      <c r="BN221" s="130"/>
      <c r="BO221" s="130"/>
      <c r="BP221" s="130"/>
      <c r="BQ221" s="130"/>
      <c r="BT221" s="130"/>
      <c r="CD221" s="441"/>
      <c r="CE221" s="442"/>
      <c r="CF221" s="442"/>
      <c r="CG221" s="442"/>
      <c r="CH221" s="442"/>
      <c r="CI221" s="442"/>
      <c r="CJ221" s="442"/>
      <c r="CK221" s="442"/>
      <c r="CL221" s="442"/>
      <c r="CM221" s="442"/>
      <c r="CN221" s="130"/>
      <c r="CX221" s="130"/>
      <c r="DH221" s="130"/>
      <c r="DR221" s="130"/>
      <c r="EB221" s="130"/>
      <c r="EL221" s="130"/>
      <c r="EV221" s="130"/>
      <c r="FF221" s="130"/>
      <c r="FP221" s="130"/>
      <c r="FZ221" s="130"/>
      <c r="GJ221" s="130"/>
      <c r="GT221" s="130"/>
      <c r="HD221" s="130"/>
      <c r="HN221" s="130"/>
      <c r="HX221" s="130"/>
      <c r="IH221" s="130"/>
    </row>
    <row xmlns:x14ac="http://schemas.microsoft.com/office/spreadsheetml/2009/9/ac" r="222" s="3" customFormat="true" x14ac:dyDescent="0.25">
      <c r="A222" s="394"/>
      <c r="B222" s="130"/>
      <c r="L222" s="130"/>
      <c r="V222" s="130"/>
      <c r="AF222" s="130"/>
      <c r="AP222" s="130"/>
      <c r="AZ222" s="130"/>
      <c r="BA222" s="130"/>
      <c r="BB222" s="130"/>
      <c r="BC222" s="130"/>
      <c r="BD222" s="130"/>
      <c r="BE222" s="130"/>
      <c r="BF222" s="130"/>
      <c r="BG222" s="130"/>
      <c r="BJ222" s="130"/>
      <c r="BK222" s="130"/>
      <c r="BL222" s="130"/>
      <c r="BM222" s="130"/>
      <c r="BN222" s="130"/>
      <c r="BO222" s="130"/>
      <c r="BP222" s="130"/>
      <c r="BQ222" s="130"/>
      <c r="BT222" s="130"/>
      <c r="CD222" s="441"/>
      <c r="CE222" s="442"/>
      <c r="CF222" s="442"/>
      <c r="CG222" s="442"/>
      <c r="CH222" s="442"/>
      <c r="CI222" s="442"/>
      <c r="CJ222" s="442"/>
      <c r="CK222" s="442"/>
      <c r="CL222" s="442"/>
      <c r="CM222" s="442"/>
      <c r="CN222" s="130"/>
      <c r="CX222" s="130"/>
      <c r="DH222" s="130"/>
      <c r="DR222" s="130"/>
      <c r="EB222" s="130"/>
      <c r="EL222" s="130"/>
      <c r="EV222" s="130"/>
      <c r="FF222" s="130"/>
      <c r="FP222" s="130"/>
      <c r="FZ222" s="130"/>
      <c r="GJ222" s="130"/>
      <c r="GT222" s="130"/>
      <c r="HD222" s="130"/>
      <c r="HN222" s="130"/>
      <c r="HX222" s="130"/>
      <c r="IH222" s="130"/>
    </row>
    <row xmlns:x14ac="http://schemas.microsoft.com/office/spreadsheetml/2009/9/ac" r="223" s="3" customFormat="true" x14ac:dyDescent="0.25">
      <c r="A223" s="394"/>
      <c r="B223" s="130"/>
      <c r="L223" s="130"/>
      <c r="V223" s="130"/>
      <c r="AF223" s="130"/>
      <c r="AP223" s="130"/>
      <c r="AZ223" s="130"/>
      <c r="BA223" s="130"/>
      <c r="BB223" s="130"/>
      <c r="BC223" s="130"/>
      <c r="BD223" s="130"/>
      <c r="BE223" s="130"/>
      <c r="BF223" s="130"/>
      <c r="BG223" s="130"/>
      <c r="BJ223" s="130"/>
      <c r="BK223" s="130"/>
      <c r="BL223" s="130"/>
      <c r="BM223" s="130"/>
      <c r="BN223" s="130"/>
      <c r="BO223" s="130"/>
      <c r="BP223" s="130"/>
      <c r="BQ223" s="130"/>
      <c r="BT223" s="130"/>
      <c r="CD223" s="441"/>
      <c r="CE223" s="442"/>
      <c r="CF223" s="442"/>
      <c r="CG223" s="442"/>
      <c r="CH223" s="442"/>
      <c r="CI223" s="442"/>
      <c r="CJ223" s="442"/>
      <c r="CK223" s="442"/>
      <c r="CL223" s="442"/>
      <c r="CM223" s="442"/>
      <c r="CN223" s="130"/>
      <c r="CX223" s="130"/>
      <c r="DH223" s="130"/>
      <c r="DR223" s="130"/>
      <c r="EB223" s="130"/>
      <c r="EL223" s="130"/>
      <c r="EV223" s="130"/>
      <c r="FF223" s="130"/>
      <c r="FP223" s="130"/>
      <c r="FZ223" s="130"/>
      <c r="GJ223" s="130"/>
      <c r="GT223" s="130"/>
      <c r="HD223" s="130"/>
      <c r="HN223" s="130"/>
      <c r="HX223" s="130"/>
      <c r="IH223" s="130"/>
    </row>
    <row xmlns:x14ac="http://schemas.microsoft.com/office/spreadsheetml/2009/9/ac" r="224" s="3" customFormat="true" x14ac:dyDescent="0.25">
      <c r="A224" s="394"/>
      <c r="B224" s="130"/>
      <c r="L224" s="130"/>
      <c r="V224" s="130"/>
      <c r="AF224" s="130"/>
      <c r="AP224" s="130"/>
      <c r="AZ224" s="130"/>
      <c r="BA224" s="130"/>
      <c r="BB224" s="130"/>
      <c r="BC224" s="130"/>
      <c r="BD224" s="130"/>
      <c r="BE224" s="130"/>
      <c r="BF224" s="130"/>
      <c r="BG224" s="130"/>
      <c r="BJ224" s="130"/>
      <c r="BK224" s="130"/>
      <c r="BL224" s="130"/>
      <c r="BM224" s="130"/>
      <c r="BN224" s="130"/>
      <c r="BO224" s="130"/>
      <c r="BP224" s="130"/>
      <c r="BQ224" s="130"/>
      <c r="BT224" s="130"/>
      <c r="CD224" s="441"/>
      <c r="CE224" s="442"/>
      <c r="CF224" s="442"/>
      <c r="CG224" s="442"/>
      <c r="CH224" s="442"/>
      <c r="CI224" s="442"/>
      <c r="CJ224" s="442"/>
      <c r="CK224" s="442"/>
      <c r="CL224" s="442"/>
      <c r="CM224" s="442"/>
      <c r="CN224" s="130"/>
      <c r="CX224" s="130"/>
      <c r="DH224" s="130"/>
      <c r="DR224" s="130"/>
      <c r="EB224" s="130"/>
      <c r="EL224" s="130"/>
      <c r="EV224" s="130"/>
      <c r="FF224" s="130"/>
      <c r="FP224" s="130"/>
      <c r="FZ224" s="130"/>
      <c r="GJ224" s="130"/>
      <c r="GT224" s="130"/>
      <c r="HD224" s="130"/>
      <c r="HN224" s="130"/>
      <c r="HX224" s="130"/>
      <c r="IH224" s="130"/>
    </row>
    <row xmlns:x14ac="http://schemas.microsoft.com/office/spreadsheetml/2009/9/ac" r="225" s="3" customFormat="true" x14ac:dyDescent="0.25">
      <c r="A225" s="394"/>
      <c r="B225" s="130"/>
      <c r="L225" s="130"/>
      <c r="V225" s="130"/>
      <c r="AF225" s="130"/>
      <c r="AP225" s="130"/>
      <c r="AZ225" s="130"/>
      <c r="BA225" s="130"/>
      <c r="BB225" s="130"/>
      <c r="BC225" s="130"/>
      <c r="BD225" s="130"/>
      <c r="BE225" s="130"/>
      <c r="BF225" s="130"/>
      <c r="BG225" s="130"/>
      <c r="BJ225" s="130"/>
      <c r="BK225" s="130"/>
      <c r="BL225" s="130"/>
      <c r="BM225" s="130"/>
      <c r="BN225" s="130"/>
      <c r="BO225" s="130"/>
      <c r="BP225" s="130"/>
      <c r="BQ225" s="130"/>
      <c r="BT225" s="130"/>
      <c r="CD225" s="441"/>
      <c r="CE225" s="442"/>
      <c r="CF225" s="442"/>
      <c r="CG225" s="442"/>
      <c r="CH225" s="442"/>
      <c r="CI225" s="442"/>
      <c r="CJ225" s="442"/>
      <c r="CK225" s="442"/>
      <c r="CL225" s="442"/>
      <c r="CM225" s="442"/>
      <c r="CN225" s="130"/>
      <c r="CX225" s="130"/>
      <c r="DH225" s="130"/>
      <c r="DR225" s="130"/>
      <c r="EB225" s="130"/>
      <c r="EL225" s="130"/>
      <c r="EV225" s="130"/>
      <c r="FF225" s="130"/>
      <c r="FP225" s="130"/>
      <c r="FZ225" s="130"/>
      <c r="GJ225" s="130"/>
      <c r="GT225" s="130"/>
      <c r="HD225" s="130"/>
      <c r="HN225" s="130"/>
      <c r="HX225" s="130"/>
      <c r="IH225" s="130"/>
    </row>
    <row xmlns:x14ac="http://schemas.microsoft.com/office/spreadsheetml/2009/9/ac" r="226" s="3" customFormat="true" x14ac:dyDescent="0.25">
      <c r="A226" s="394"/>
      <c r="B226" s="130"/>
      <c r="L226" s="130"/>
      <c r="V226" s="130"/>
      <c r="AF226" s="130"/>
      <c r="AP226" s="130"/>
      <c r="AZ226" s="130"/>
      <c r="BA226" s="130"/>
      <c r="BB226" s="130"/>
      <c r="BC226" s="130"/>
      <c r="BD226" s="130"/>
      <c r="BE226" s="130"/>
      <c r="BF226" s="130"/>
      <c r="BG226" s="130"/>
      <c r="BJ226" s="130"/>
      <c r="BK226" s="130"/>
      <c r="BL226" s="130"/>
      <c r="BM226" s="130"/>
      <c r="BN226" s="130"/>
      <c r="BO226" s="130"/>
      <c r="BP226" s="130"/>
      <c r="BQ226" s="130"/>
      <c r="BT226" s="130"/>
      <c r="CD226" s="441"/>
      <c r="CE226" s="442"/>
      <c r="CF226" s="442"/>
      <c r="CG226" s="442"/>
      <c r="CH226" s="442"/>
      <c r="CI226" s="442"/>
      <c r="CJ226" s="442"/>
      <c r="CK226" s="442"/>
      <c r="CL226" s="442"/>
      <c r="CM226" s="442"/>
      <c r="CN226" s="130"/>
      <c r="CX226" s="130"/>
      <c r="DH226" s="130"/>
      <c r="DR226" s="130"/>
      <c r="EB226" s="130"/>
      <c r="EL226" s="130"/>
      <c r="EV226" s="130"/>
      <c r="FF226" s="130"/>
      <c r="FP226" s="130"/>
      <c r="FZ226" s="130"/>
      <c r="GJ226" s="130"/>
      <c r="GT226" s="130"/>
      <c r="HD226" s="130"/>
      <c r="HN226" s="130"/>
      <c r="HX226" s="130"/>
      <c r="IH226" s="130"/>
    </row>
    <row xmlns:x14ac="http://schemas.microsoft.com/office/spreadsheetml/2009/9/ac" r="227" s="3" customFormat="true" x14ac:dyDescent="0.25">
      <c r="A227" s="394"/>
      <c r="B227" s="130"/>
      <c r="L227" s="130"/>
      <c r="V227" s="130"/>
      <c r="AF227" s="130"/>
      <c r="AP227" s="130"/>
      <c r="AZ227" s="130"/>
      <c r="BA227" s="130"/>
      <c r="BB227" s="130"/>
      <c r="BC227" s="130"/>
      <c r="BD227" s="130"/>
      <c r="BE227" s="130"/>
      <c r="BF227" s="130"/>
      <c r="BG227" s="130"/>
      <c r="BJ227" s="130"/>
      <c r="BK227" s="130"/>
      <c r="BL227" s="130"/>
      <c r="BM227" s="130"/>
      <c r="BN227" s="130"/>
      <c r="BO227" s="130"/>
      <c r="BP227" s="130"/>
      <c r="BQ227" s="130"/>
      <c r="BT227" s="130"/>
      <c r="CD227" s="441"/>
      <c r="CE227" s="442"/>
      <c r="CF227" s="442"/>
      <c r="CG227" s="442"/>
      <c r="CH227" s="442"/>
      <c r="CI227" s="442"/>
      <c r="CJ227" s="442"/>
      <c r="CK227" s="442"/>
      <c r="CL227" s="442"/>
      <c r="CM227" s="442"/>
      <c r="CN227" s="130"/>
      <c r="CX227" s="130"/>
      <c r="DH227" s="130"/>
      <c r="DR227" s="130"/>
      <c r="EB227" s="130"/>
      <c r="EL227" s="130"/>
      <c r="EV227" s="130"/>
      <c r="FF227" s="130"/>
      <c r="FP227" s="130"/>
      <c r="FZ227" s="130"/>
      <c r="GJ227" s="130"/>
      <c r="GT227" s="130"/>
      <c r="HD227" s="130"/>
      <c r="HN227" s="130"/>
      <c r="HX227" s="130"/>
      <c r="IH227" s="130"/>
    </row>
    <row xmlns:x14ac="http://schemas.microsoft.com/office/spreadsheetml/2009/9/ac" r="228" s="3" customFormat="true" x14ac:dyDescent="0.25">
      <c r="A228" s="394"/>
      <c r="B228" s="130"/>
      <c r="L228" s="130"/>
      <c r="V228" s="130"/>
      <c r="AF228" s="130"/>
      <c r="AP228" s="130"/>
      <c r="AZ228" s="130"/>
      <c r="BA228" s="130"/>
      <c r="BB228" s="130"/>
      <c r="BC228" s="130"/>
      <c r="BD228" s="130"/>
      <c r="BE228" s="130"/>
      <c r="BF228" s="130"/>
      <c r="BG228" s="130"/>
      <c r="BJ228" s="130"/>
      <c r="BK228" s="130"/>
      <c r="BL228" s="130"/>
      <c r="BM228" s="130"/>
      <c r="BN228" s="130"/>
      <c r="BO228" s="130"/>
      <c r="BP228" s="130"/>
      <c r="BQ228" s="130"/>
      <c r="BT228" s="130"/>
      <c r="CD228" s="441"/>
      <c r="CE228" s="442"/>
      <c r="CF228" s="442"/>
      <c r="CG228" s="442"/>
      <c r="CH228" s="442"/>
      <c r="CI228" s="442"/>
      <c r="CJ228" s="442"/>
      <c r="CK228" s="442"/>
      <c r="CL228" s="442"/>
      <c r="CM228" s="442"/>
      <c r="CN228" s="130"/>
      <c r="CX228" s="130"/>
      <c r="DH228" s="130"/>
      <c r="DR228" s="130"/>
      <c r="EB228" s="130"/>
      <c r="EL228" s="130"/>
      <c r="EV228" s="130"/>
      <c r="FF228" s="130"/>
      <c r="FP228" s="130"/>
      <c r="FZ228" s="130"/>
      <c r="GJ228" s="130"/>
      <c r="GT228" s="130"/>
      <c r="HD228" s="130"/>
      <c r="HN228" s="130"/>
      <c r="HX228" s="130"/>
      <c r="IH228" s="130"/>
    </row>
    <row xmlns:x14ac="http://schemas.microsoft.com/office/spreadsheetml/2009/9/ac" r="229" s="3" customFormat="true" x14ac:dyDescent="0.25">
      <c r="A229" s="394"/>
      <c r="B229" s="130"/>
      <c r="L229" s="130"/>
      <c r="V229" s="130"/>
      <c r="AF229" s="130"/>
      <c r="AP229" s="130"/>
      <c r="AZ229" s="130"/>
      <c r="BA229" s="130"/>
      <c r="BB229" s="130"/>
      <c r="BC229" s="130"/>
      <c r="BD229" s="130"/>
      <c r="BE229" s="130"/>
      <c r="BF229" s="130"/>
      <c r="BG229" s="130"/>
      <c r="BJ229" s="130"/>
      <c r="BK229" s="130"/>
      <c r="BL229" s="130"/>
      <c r="BM229" s="130"/>
      <c r="BN229" s="130"/>
      <c r="BO229" s="130"/>
      <c r="BP229" s="130"/>
      <c r="BQ229" s="130"/>
      <c r="BT229" s="130"/>
      <c r="CD229" s="441"/>
      <c r="CE229" s="442"/>
      <c r="CF229" s="442"/>
      <c r="CG229" s="442"/>
      <c r="CH229" s="442"/>
      <c r="CI229" s="442"/>
      <c r="CJ229" s="442"/>
      <c r="CK229" s="442"/>
      <c r="CL229" s="442"/>
      <c r="CM229" s="442"/>
      <c r="CN229" s="130"/>
      <c r="CX229" s="130"/>
      <c r="DH229" s="130"/>
      <c r="DR229" s="130"/>
      <c r="EB229" s="130"/>
      <c r="EL229" s="130"/>
      <c r="EV229" s="130"/>
      <c r="FF229" s="130"/>
      <c r="FP229" s="130"/>
      <c r="FZ229" s="130"/>
      <c r="GJ229" s="130"/>
      <c r="GT229" s="130"/>
      <c r="HD229" s="130"/>
      <c r="HN229" s="130"/>
      <c r="HX229" s="130"/>
      <c r="IH229" s="130"/>
    </row>
    <row xmlns:x14ac="http://schemas.microsoft.com/office/spreadsheetml/2009/9/ac" r="230" s="3" customFormat="true" x14ac:dyDescent="0.25">
      <c r="A230" s="394"/>
      <c r="B230" s="130"/>
      <c r="L230" s="130"/>
      <c r="V230" s="130"/>
      <c r="AF230" s="130"/>
      <c r="AP230" s="130"/>
      <c r="AZ230" s="130"/>
      <c r="BA230" s="130"/>
      <c r="BB230" s="130"/>
      <c r="BC230" s="130"/>
      <c r="BD230" s="130"/>
      <c r="BE230" s="130"/>
      <c r="BF230" s="130"/>
      <c r="BG230" s="130"/>
      <c r="BJ230" s="130"/>
      <c r="BK230" s="130"/>
      <c r="BL230" s="130"/>
      <c r="BM230" s="130"/>
      <c r="BN230" s="130"/>
      <c r="BO230" s="130"/>
      <c r="BP230" s="130"/>
      <c r="BQ230" s="130"/>
      <c r="BT230" s="130"/>
      <c r="CD230" s="441"/>
      <c r="CE230" s="442"/>
      <c r="CF230" s="442"/>
      <c r="CG230" s="442"/>
      <c r="CH230" s="442"/>
      <c r="CI230" s="442"/>
      <c r="CJ230" s="442"/>
      <c r="CK230" s="442"/>
      <c r="CL230" s="442"/>
      <c r="CM230" s="442"/>
      <c r="CN230" s="130"/>
      <c r="CX230" s="130"/>
      <c r="DH230" s="130"/>
      <c r="DR230" s="130"/>
      <c r="EB230" s="130"/>
      <c r="EL230" s="130"/>
      <c r="EV230" s="130"/>
      <c r="FF230" s="130"/>
      <c r="FP230" s="130"/>
      <c r="FZ230" s="130"/>
      <c r="GJ230" s="130"/>
      <c r="GT230" s="130"/>
      <c r="HD230" s="130"/>
      <c r="HN230" s="130"/>
      <c r="HX230" s="130"/>
      <c r="IH230" s="130"/>
    </row>
    <row xmlns:x14ac="http://schemas.microsoft.com/office/spreadsheetml/2009/9/ac" r="231" s="3" customFormat="true" x14ac:dyDescent="0.25">
      <c r="A231" s="394"/>
      <c r="B231" s="130"/>
      <c r="L231" s="130"/>
      <c r="V231" s="130"/>
      <c r="AF231" s="130"/>
      <c r="AP231" s="130"/>
      <c r="AZ231" s="130"/>
      <c r="BA231" s="130"/>
      <c r="BB231" s="130"/>
      <c r="BC231" s="130"/>
      <c r="BD231" s="130"/>
      <c r="BE231" s="130"/>
      <c r="BF231" s="130"/>
      <c r="BG231" s="130"/>
      <c r="BJ231" s="130"/>
      <c r="BK231" s="130"/>
      <c r="BL231" s="130"/>
      <c r="BM231" s="130"/>
      <c r="BN231" s="130"/>
      <c r="BO231" s="130"/>
      <c r="BP231" s="130"/>
      <c r="BQ231" s="130"/>
      <c r="BT231" s="130"/>
      <c r="CD231" s="441"/>
      <c r="CE231" s="442"/>
      <c r="CF231" s="442"/>
      <c r="CG231" s="442"/>
      <c r="CH231" s="442"/>
      <c r="CI231" s="442"/>
      <c r="CJ231" s="442"/>
      <c r="CK231" s="442"/>
      <c r="CL231" s="442"/>
      <c r="CM231" s="442"/>
      <c r="CN231" s="130"/>
      <c r="CX231" s="130"/>
      <c r="DH231" s="130"/>
      <c r="DR231" s="130"/>
      <c r="EB231" s="130"/>
      <c r="EL231" s="130"/>
      <c r="EV231" s="130"/>
      <c r="FF231" s="130"/>
      <c r="FP231" s="130"/>
      <c r="FZ231" s="130"/>
      <c r="GJ231" s="130"/>
      <c r="GT231" s="130"/>
      <c r="HD231" s="130"/>
      <c r="HN231" s="130"/>
      <c r="HX231" s="130"/>
      <c r="IH231" s="130"/>
    </row>
    <row xmlns:x14ac="http://schemas.microsoft.com/office/spreadsheetml/2009/9/ac" r="232" s="3" customFormat="true" x14ac:dyDescent="0.25">
      <c r="A232" s="394"/>
      <c r="B232" s="130"/>
      <c r="L232" s="130"/>
      <c r="V232" s="130"/>
      <c r="AF232" s="130"/>
      <c r="AP232" s="130"/>
      <c r="AZ232" s="130"/>
      <c r="BA232" s="130"/>
      <c r="BB232" s="130"/>
      <c r="BC232" s="130"/>
      <c r="BD232" s="130"/>
      <c r="BE232" s="130"/>
      <c r="BF232" s="130"/>
      <c r="BG232" s="130"/>
      <c r="BJ232" s="130"/>
      <c r="BK232" s="130"/>
      <c r="BL232" s="130"/>
      <c r="BM232" s="130"/>
      <c r="BN232" s="130"/>
      <c r="BO232" s="130"/>
      <c r="BP232" s="130"/>
      <c r="BQ232" s="130"/>
      <c r="BT232" s="130"/>
      <c r="CD232" s="441"/>
      <c r="CE232" s="442"/>
      <c r="CF232" s="442"/>
      <c r="CG232" s="442"/>
      <c r="CH232" s="442"/>
      <c r="CI232" s="442"/>
      <c r="CJ232" s="442"/>
      <c r="CK232" s="442"/>
      <c r="CL232" s="442"/>
      <c r="CM232" s="442"/>
      <c r="CN232" s="130"/>
      <c r="CX232" s="130"/>
      <c r="DH232" s="130"/>
      <c r="DR232" s="130"/>
      <c r="EB232" s="130"/>
      <c r="EL232" s="130"/>
      <c r="EV232" s="130"/>
      <c r="FF232" s="130"/>
      <c r="FP232" s="130"/>
      <c r="FZ232" s="130"/>
      <c r="GJ232" s="130"/>
      <c r="GT232" s="130"/>
      <c r="HD232" s="130"/>
      <c r="HN232" s="130"/>
      <c r="HX232" s="130"/>
      <c r="IH232" s="130"/>
    </row>
    <row xmlns:x14ac="http://schemas.microsoft.com/office/spreadsheetml/2009/9/ac" r="233" s="3" customFormat="true" x14ac:dyDescent="0.25">
      <c r="A233" s="394"/>
      <c r="B233" s="130"/>
      <c r="L233" s="130"/>
      <c r="V233" s="130"/>
      <c r="AF233" s="130"/>
      <c r="AP233" s="130"/>
      <c r="AZ233" s="130"/>
      <c r="BA233" s="130"/>
      <c r="BB233" s="130"/>
      <c r="BC233" s="130"/>
      <c r="BD233" s="130"/>
      <c r="BE233" s="130"/>
      <c r="BF233" s="130"/>
      <c r="BG233" s="130"/>
      <c r="BJ233" s="130"/>
      <c r="BK233" s="130"/>
      <c r="BL233" s="130"/>
      <c r="BM233" s="130"/>
      <c r="BN233" s="130"/>
      <c r="BO233" s="130"/>
      <c r="BP233" s="130"/>
      <c r="BQ233" s="130"/>
      <c r="BT233" s="130"/>
      <c r="CD233" s="441"/>
      <c r="CE233" s="442"/>
      <c r="CF233" s="442"/>
      <c r="CG233" s="442"/>
      <c r="CH233" s="442"/>
      <c r="CI233" s="442"/>
      <c r="CJ233" s="442"/>
      <c r="CK233" s="442"/>
      <c r="CL233" s="442"/>
      <c r="CM233" s="442"/>
      <c r="CN233" s="130"/>
      <c r="CX233" s="130"/>
      <c r="DH233" s="130"/>
      <c r="DR233" s="130"/>
      <c r="EB233" s="130"/>
      <c r="EL233" s="130"/>
      <c r="EV233" s="130"/>
      <c r="FF233" s="130"/>
      <c r="FP233" s="130"/>
      <c r="FZ233" s="130"/>
      <c r="GJ233" s="130"/>
      <c r="GT233" s="130"/>
      <c r="HD233" s="130"/>
      <c r="HN233" s="130"/>
      <c r="HX233" s="130"/>
      <c r="IH233" s="130"/>
    </row>
    <row xmlns:x14ac="http://schemas.microsoft.com/office/spreadsheetml/2009/9/ac" r="234" s="3" customFormat="true" x14ac:dyDescent="0.25">
      <c r="A234" s="394"/>
      <c r="B234" s="130"/>
      <c r="L234" s="130"/>
      <c r="V234" s="130"/>
      <c r="AF234" s="130"/>
      <c r="AP234" s="130"/>
      <c r="AZ234" s="130"/>
      <c r="BA234" s="130"/>
      <c r="BB234" s="130"/>
      <c r="BC234" s="130"/>
      <c r="BD234" s="130"/>
      <c r="BE234" s="130"/>
      <c r="BF234" s="130"/>
      <c r="BG234" s="130"/>
      <c r="BJ234" s="130"/>
      <c r="BK234" s="130"/>
      <c r="BL234" s="130"/>
      <c r="BM234" s="130"/>
      <c r="BN234" s="130"/>
      <c r="BO234" s="130"/>
      <c r="BP234" s="130"/>
      <c r="BQ234" s="130"/>
      <c r="BT234" s="130"/>
      <c r="CD234" s="441"/>
      <c r="CE234" s="442"/>
      <c r="CF234" s="442"/>
      <c r="CG234" s="442"/>
      <c r="CH234" s="442"/>
      <c r="CI234" s="442"/>
      <c r="CJ234" s="442"/>
      <c r="CK234" s="442"/>
      <c r="CL234" s="442"/>
      <c r="CM234" s="442"/>
      <c r="CN234" s="130"/>
      <c r="CX234" s="130"/>
      <c r="DH234" s="130"/>
      <c r="DR234" s="130"/>
      <c r="EB234" s="130"/>
      <c r="EL234" s="130"/>
      <c r="EV234" s="130"/>
      <c r="FF234" s="130"/>
      <c r="FP234" s="130"/>
      <c r="FZ234" s="130"/>
      <c r="GJ234" s="130"/>
      <c r="GT234" s="130"/>
      <c r="HD234" s="130"/>
      <c r="HN234" s="130"/>
      <c r="HX234" s="130"/>
      <c r="IH234" s="130"/>
    </row>
    <row xmlns:x14ac="http://schemas.microsoft.com/office/spreadsheetml/2009/9/ac" r="235" s="3" customFormat="true" x14ac:dyDescent="0.25">
      <c r="A235" s="394"/>
      <c r="B235" s="130"/>
      <c r="L235" s="130"/>
      <c r="V235" s="130"/>
      <c r="AF235" s="130"/>
      <c r="AP235" s="130"/>
      <c r="AZ235" s="130"/>
      <c r="BA235" s="130"/>
      <c r="BB235" s="130"/>
      <c r="BC235" s="130"/>
      <c r="BD235" s="130"/>
      <c r="BE235" s="130"/>
      <c r="BF235" s="130"/>
      <c r="BG235" s="130"/>
      <c r="BJ235" s="130"/>
      <c r="BK235" s="130"/>
      <c r="BL235" s="130"/>
      <c r="BM235" s="130"/>
      <c r="BN235" s="130"/>
      <c r="BO235" s="130"/>
      <c r="BP235" s="130"/>
      <c r="BQ235" s="130"/>
      <c r="BT235" s="130"/>
      <c r="CD235" s="441"/>
      <c r="CE235" s="442"/>
      <c r="CF235" s="442"/>
      <c r="CG235" s="442"/>
      <c r="CH235" s="442"/>
      <c r="CI235" s="442"/>
      <c r="CJ235" s="442"/>
      <c r="CK235" s="442"/>
      <c r="CL235" s="442"/>
      <c r="CM235" s="442"/>
      <c r="CN235" s="130"/>
      <c r="CX235" s="130"/>
      <c r="DH235" s="130"/>
      <c r="DR235" s="130"/>
      <c r="EB235" s="130"/>
      <c r="EL235" s="130"/>
      <c r="EV235" s="130"/>
      <c r="FF235" s="130"/>
      <c r="FP235" s="130"/>
      <c r="FZ235" s="130"/>
      <c r="GJ235" s="130"/>
      <c r="GT235" s="130"/>
      <c r="HD235" s="130"/>
      <c r="HN235" s="130"/>
      <c r="HX235" s="130"/>
      <c r="IH235" s="130"/>
    </row>
    <row xmlns:x14ac="http://schemas.microsoft.com/office/spreadsheetml/2009/9/ac" r="236" s="3" customFormat="true" x14ac:dyDescent="0.25">
      <c r="A236" s="394"/>
      <c r="B236" s="130"/>
      <c r="L236" s="130"/>
      <c r="V236" s="130"/>
      <c r="AF236" s="130"/>
      <c r="AP236" s="130"/>
      <c r="AZ236" s="130"/>
      <c r="BA236" s="130"/>
      <c r="BB236" s="130"/>
      <c r="BC236" s="130"/>
      <c r="BD236" s="130"/>
      <c r="BE236" s="130"/>
      <c r="BF236" s="130"/>
      <c r="BG236" s="130"/>
      <c r="BJ236" s="130"/>
      <c r="BK236" s="130"/>
      <c r="BL236" s="130"/>
      <c r="BM236" s="130"/>
      <c r="BN236" s="130"/>
      <c r="BO236" s="130"/>
      <c r="BP236" s="130"/>
      <c r="BQ236" s="130"/>
      <c r="BT236" s="130"/>
      <c r="CD236" s="441"/>
      <c r="CE236" s="442"/>
      <c r="CF236" s="442"/>
      <c r="CG236" s="442"/>
      <c r="CH236" s="442"/>
      <c r="CI236" s="442"/>
      <c r="CJ236" s="442"/>
      <c r="CK236" s="442"/>
      <c r="CL236" s="442"/>
      <c r="CM236" s="442"/>
      <c r="CN236" s="130"/>
      <c r="CX236" s="130"/>
      <c r="DH236" s="130"/>
      <c r="DR236" s="130"/>
      <c r="EB236" s="130"/>
      <c r="EL236" s="130"/>
      <c r="EV236" s="130"/>
      <c r="FF236" s="130"/>
      <c r="FP236" s="130"/>
      <c r="FZ236" s="130"/>
      <c r="GJ236" s="130"/>
      <c r="GT236" s="130"/>
      <c r="HD236" s="130"/>
      <c r="HN236" s="130"/>
      <c r="HX236" s="130"/>
      <c r="IH236" s="130"/>
    </row>
    <row xmlns:x14ac="http://schemas.microsoft.com/office/spreadsheetml/2009/9/ac" r="237" s="3" customFormat="true" x14ac:dyDescent="0.25">
      <c r="A237" s="394"/>
      <c r="B237" s="130"/>
      <c r="L237" s="130"/>
      <c r="V237" s="130"/>
      <c r="AF237" s="130"/>
      <c r="AP237" s="130"/>
      <c r="AZ237" s="130"/>
      <c r="BA237" s="130"/>
      <c r="BB237" s="130"/>
      <c r="BC237" s="130"/>
      <c r="BD237" s="130"/>
      <c r="BE237" s="130"/>
      <c r="BF237" s="130"/>
      <c r="BG237" s="130"/>
      <c r="BJ237" s="130"/>
      <c r="BK237" s="130"/>
      <c r="BL237" s="130"/>
      <c r="BM237" s="130"/>
      <c r="BN237" s="130"/>
      <c r="BO237" s="130"/>
      <c r="BP237" s="130"/>
      <c r="BQ237" s="130"/>
      <c r="BT237" s="130"/>
      <c r="CD237" s="441"/>
      <c r="CE237" s="442"/>
      <c r="CF237" s="442"/>
      <c r="CG237" s="442"/>
      <c r="CH237" s="442"/>
      <c r="CI237" s="442"/>
      <c r="CJ237" s="442"/>
      <c r="CK237" s="442"/>
      <c r="CL237" s="442"/>
      <c r="CM237" s="442"/>
      <c r="CN237" s="130"/>
      <c r="CX237" s="130"/>
      <c r="DH237" s="130"/>
      <c r="DR237" s="130"/>
      <c r="EB237" s="130"/>
      <c r="EL237" s="130"/>
      <c r="EV237" s="130"/>
      <c r="FF237" s="130"/>
      <c r="FP237" s="130"/>
      <c r="FZ237" s="130"/>
      <c r="GJ237" s="130"/>
      <c r="GT237" s="130"/>
      <c r="HD237" s="130"/>
      <c r="HN237" s="130"/>
      <c r="HX237" s="130"/>
      <c r="IH237" s="130"/>
    </row>
    <row xmlns:x14ac="http://schemas.microsoft.com/office/spreadsheetml/2009/9/ac" r="238" s="3" customFormat="true" x14ac:dyDescent="0.25">
      <c r="A238" s="394"/>
      <c r="B238" s="130"/>
      <c r="L238" s="130"/>
      <c r="V238" s="130"/>
      <c r="AF238" s="130"/>
      <c r="AP238" s="130"/>
      <c r="AZ238" s="130"/>
      <c r="BA238" s="130"/>
      <c r="BB238" s="130"/>
      <c r="BC238" s="130"/>
      <c r="BD238" s="130"/>
      <c r="BE238" s="130"/>
      <c r="BF238" s="130"/>
      <c r="BG238" s="130"/>
      <c r="BJ238" s="130"/>
      <c r="BK238" s="130"/>
      <c r="BL238" s="130"/>
      <c r="BM238" s="130"/>
      <c r="BN238" s="130"/>
      <c r="BO238" s="130"/>
      <c r="BP238" s="130"/>
      <c r="BQ238" s="130"/>
      <c r="BT238" s="130"/>
      <c r="CD238" s="441"/>
      <c r="CE238" s="442"/>
      <c r="CF238" s="442"/>
      <c r="CG238" s="442"/>
      <c r="CH238" s="442"/>
      <c r="CI238" s="442"/>
      <c r="CJ238" s="442"/>
      <c r="CK238" s="442"/>
      <c r="CL238" s="442"/>
      <c r="CM238" s="442"/>
      <c r="CN238" s="130"/>
      <c r="CX238" s="130"/>
      <c r="DH238" s="130"/>
      <c r="DR238" s="130"/>
      <c r="EB238" s="130"/>
      <c r="EL238" s="130"/>
      <c r="EV238" s="130"/>
      <c r="FF238" s="130"/>
      <c r="FP238" s="130"/>
      <c r="FZ238" s="130"/>
      <c r="GJ238" s="130"/>
      <c r="GT238" s="130"/>
      <c r="HD238" s="130"/>
      <c r="HN238" s="130"/>
      <c r="HX238" s="130"/>
      <c r="IH238" s="130"/>
    </row>
    <row xmlns:x14ac="http://schemas.microsoft.com/office/spreadsheetml/2009/9/ac" r="239" s="3" customFormat="true" x14ac:dyDescent="0.25">
      <c r="A239" s="394"/>
      <c r="B239" s="130"/>
      <c r="L239" s="130"/>
      <c r="V239" s="130"/>
      <c r="AF239" s="130"/>
      <c r="AP239" s="130"/>
      <c r="AZ239" s="130"/>
      <c r="BA239" s="130"/>
      <c r="BB239" s="130"/>
      <c r="BC239" s="130"/>
      <c r="BD239" s="130"/>
      <c r="BE239" s="130"/>
      <c r="BF239" s="130"/>
      <c r="BG239" s="130"/>
      <c r="BJ239" s="130"/>
      <c r="BK239" s="130"/>
      <c r="BL239" s="130"/>
      <c r="BM239" s="130"/>
      <c r="BN239" s="130"/>
      <c r="BO239" s="130"/>
      <c r="BP239" s="130"/>
      <c r="BQ239" s="130"/>
      <c r="BT239" s="130"/>
      <c r="CD239" s="441"/>
      <c r="CE239" s="442"/>
      <c r="CF239" s="442"/>
      <c r="CG239" s="442"/>
      <c r="CH239" s="442"/>
      <c r="CI239" s="442"/>
      <c r="CJ239" s="442"/>
      <c r="CK239" s="442"/>
      <c r="CL239" s="442"/>
      <c r="CM239" s="442"/>
      <c r="CN239" s="130"/>
      <c r="CX239" s="130"/>
      <c r="DH239" s="130"/>
      <c r="DR239" s="130"/>
      <c r="EB239" s="130"/>
      <c r="EL239" s="130"/>
      <c r="EV239" s="130"/>
      <c r="FF239" s="130"/>
      <c r="FP239" s="130"/>
      <c r="FZ239" s="130"/>
      <c r="GJ239" s="130"/>
      <c r="GT239" s="130"/>
      <c r="HD239" s="130"/>
      <c r="HN239" s="130"/>
      <c r="HX239" s="130"/>
      <c r="IH239" s="130"/>
    </row>
    <row xmlns:x14ac="http://schemas.microsoft.com/office/spreadsheetml/2009/9/ac" r="240" s="3" customFormat="true" x14ac:dyDescent="0.25">
      <c r="A240" s="394"/>
      <c r="B240" s="130"/>
      <c r="L240" s="130"/>
      <c r="V240" s="130"/>
      <c r="AF240" s="130"/>
      <c r="AP240" s="130"/>
      <c r="AZ240" s="130"/>
      <c r="BA240" s="130"/>
      <c r="BB240" s="130"/>
      <c r="BC240" s="130"/>
      <c r="BD240" s="130"/>
      <c r="BE240" s="130"/>
      <c r="BF240" s="130"/>
      <c r="BG240" s="130"/>
      <c r="BJ240" s="130"/>
      <c r="BK240" s="130"/>
      <c r="BL240" s="130"/>
      <c r="BM240" s="130"/>
      <c r="BN240" s="130"/>
      <c r="BO240" s="130"/>
      <c r="BP240" s="130"/>
      <c r="BQ240" s="130"/>
      <c r="BT240" s="130"/>
      <c r="CD240" s="441"/>
      <c r="CE240" s="442"/>
      <c r="CF240" s="442"/>
      <c r="CG240" s="442"/>
      <c r="CH240" s="442"/>
      <c r="CI240" s="442"/>
      <c r="CJ240" s="442"/>
      <c r="CK240" s="442"/>
      <c r="CL240" s="442"/>
      <c r="CM240" s="442"/>
      <c r="CN240" s="130"/>
      <c r="CX240" s="130"/>
      <c r="DH240" s="130"/>
      <c r="DR240" s="130"/>
      <c r="EB240" s="130"/>
      <c r="EL240" s="130"/>
      <c r="EV240" s="130"/>
      <c r="FF240" s="130"/>
      <c r="FP240" s="130"/>
      <c r="FZ240" s="130"/>
      <c r="GJ240" s="130"/>
      <c r="GT240" s="130"/>
      <c r="HD240" s="130"/>
      <c r="HN240" s="130"/>
      <c r="HX240" s="130"/>
      <c r="IH240" s="130"/>
    </row>
    <row xmlns:x14ac="http://schemas.microsoft.com/office/spreadsheetml/2009/9/ac" r="241" s="3" customFormat="true" x14ac:dyDescent="0.25">
      <c r="A241" s="394"/>
      <c r="B241" s="130"/>
      <c r="L241" s="130"/>
      <c r="V241" s="130"/>
      <c r="AF241" s="130"/>
      <c r="AP241" s="130"/>
      <c r="AZ241" s="130"/>
      <c r="BA241" s="130"/>
      <c r="BB241" s="130"/>
      <c r="BC241" s="130"/>
      <c r="BD241" s="130"/>
      <c r="BE241" s="130"/>
      <c r="BF241" s="130"/>
      <c r="BG241" s="130"/>
      <c r="BJ241" s="130"/>
      <c r="BK241" s="130"/>
      <c r="BL241" s="130"/>
      <c r="BM241" s="130"/>
      <c r="BN241" s="130"/>
      <c r="BO241" s="130"/>
      <c r="BP241" s="130"/>
      <c r="BQ241" s="130"/>
      <c r="BT241" s="130"/>
      <c r="CD241" s="441"/>
      <c r="CE241" s="442"/>
      <c r="CF241" s="442"/>
      <c r="CG241" s="442"/>
      <c r="CH241" s="442"/>
      <c r="CI241" s="442"/>
      <c r="CJ241" s="442"/>
      <c r="CK241" s="442"/>
      <c r="CL241" s="442"/>
      <c r="CM241" s="442"/>
      <c r="CN241" s="130"/>
      <c r="CX241" s="130"/>
      <c r="DH241" s="130"/>
      <c r="DR241" s="130"/>
      <c r="EB241" s="130"/>
      <c r="EL241" s="130"/>
      <c r="EV241" s="130"/>
      <c r="FF241" s="130"/>
      <c r="FP241" s="130"/>
      <c r="FZ241" s="130"/>
      <c r="GJ241" s="130"/>
      <c r="GT241" s="130"/>
      <c r="HD241" s="130"/>
      <c r="HN241" s="130"/>
      <c r="HX241" s="130"/>
      <c r="IH241" s="130"/>
    </row>
    <row xmlns:x14ac="http://schemas.microsoft.com/office/spreadsheetml/2009/9/ac" r="242" s="3" customFormat="true" x14ac:dyDescent="0.25">
      <c r="A242" s="394"/>
      <c r="B242" s="130"/>
      <c r="L242" s="130"/>
      <c r="V242" s="130"/>
      <c r="AF242" s="130"/>
      <c r="AP242" s="130"/>
      <c r="AZ242" s="130"/>
      <c r="BA242" s="130"/>
      <c r="BB242" s="130"/>
      <c r="BC242" s="130"/>
      <c r="BD242" s="130"/>
      <c r="BE242" s="130"/>
      <c r="BF242" s="130"/>
      <c r="BG242" s="130"/>
      <c r="BJ242" s="130"/>
      <c r="BK242" s="130"/>
      <c r="BL242" s="130"/>
      <c r="BM242" s="130"/>
      <c r="BN242" s="130"/>
      <c r="BO242" s="130"/>
      <c r="BP242" s="130"/>
      <c r="BQ242" s="130"/>
      <c r="BT242" s="130"/>
      <c r="CD242" s="441"/>
      <c r="CE242" s="442"/>
      <c r="CF242" s="442"/>
      <c r="CG242" s="442"/>
      <c r="CH242" s="442"/>
      <c r="CI242" s="442"/>
      <c r="CJ242" s="442"/>
      <c r="CK242" s="442"/>
      <c r="CL242" s="442"/>
      <c r="CM242" s="442"/>
      <c r="CN242" s="130"/>
      <c r="CX242" s="130"/>
      <c r="DH242" s="130"/>
      <c r="DR242" s="130"/>
      <c r="EB242" s="130"/>
      <c r="EL242" s="130"/>
      <c r="EV242" s="130"/>
      <c r="FF242" s="130"/>
      <c r="FP242" s="130"/>
      <c r="FZ242" s="130"/>
      <c r="GJ242" s="130"/>
      <c r="GT242" s="130"/>
      <c r="HD242" s="130"/>
      <c r="HN242" s="130"/>
      <c r="HX242" s="130"/>
      <c r="IH242" s="130"/>
    </row>
    <row xmlns:x14ac="http://schemas.microsoft.com/office/spreadsheetml/2009/9/ac" r="243" s="3" customFormat="true" x14ac:dyDescent="0.25">
      <c r="A243" s="394"/>
      <c r="B243" s="130"/>
      <c r="L243" s="130"/>
      <c r="V243" s="130"/>
      <c r="AF243" s="130"/>
      <c r="AP243" s="130"/>
      <c r="AZ243" s="130"/>
      <c r="BA243" s="130"/>
      <c r="BB243" s="130"/>
      <c r="BC243" s="130"/>
      <c r="BD243" s="130"/>
      <c r="BE243" s="130"/>
      <c r="BF243" s="130"/>
      <c r="BG243" s="130"/>
      <c r="BJ243" s="130"/>
      <c r="BK243" s="130"/>
      <c r="BL243" s="130"/>
      <c r="BM243" s="130"/>
      <c r="BN243" s="130"/>
      <c r="BO243" s="130"/>
      <c r="BP243" s="130"/>
      <c r="BQ243" s="130"/>
      <c r="BT243" s="130"/>
      <c r="CD243" s="441"/>
      <c r="CE243" s="442"/>
      <c r="CF243" s="442"/>
      <c r="CG243" s="442"/>
      <c r="CH243" s="442"/>
      <c r="CI243" s="442"/>
      <c r="CJ243" s="442"/>
      <c r="CK243" s="442"/>
      <c r="CL243" s="442"/>
      <c r="CM243" s="442"/>
      <c r="CN243" s="130"/>
      <c r="CX243" s="130"/>
      <c r="DH243" s="130"/>
      <c r="DR243" s="130"/>
      <c r="EB243" s="130"/>
      <c r="EL243" s="130"/>
      <c r="EV243" s="130"/>
      <c r="FF243" s="130"/>
      <c r="FP243" s="130"/>
      <c r="FZ243" s="130"/>
      <c r="GJ243" s="130"/>
      <c r="GT243" s="130"/>
      <c r="HD243" s="130"/>
      <c r="HN243" s="130"/>
      <c r="HX243" s="130"/>
      <c r="IH243" s="130"/>
    </row>
    <row xmlns:x14ac="http://schemas.microsoft.com/office/spreadsheetml/2009/9/ac" r="244" s="3" customFormat="true" x14ac:dyDescent="0.25">
      <c r="A244" s="394"/>
      <c r="B244" s="130"/>
      <c r="L244" s="130"/>
      <c r="V244" s="130"/>
      <c r="AF244" s="130"/>
      <c r="AP244" s="130"/>
      <c r="AZ244" s="130"/>
      <c r="BA244" s="130"/>
      <c r="BB244" s="130"/>
      <c r="BC244" s="130"/>
      <c r="BD244" s="130"/>
      <c r="BE244" s="130"/>
      <c r="BF244" s="130"/>
      <c r="BG244" s="130"/>
      <c r="BJ244" s="130"/>
      <c r="BK244" s="130"/>
      <c r="BL244" s="130"/>
      <c r="BM244" s="130"/>
      <c r="BN244" s="130"/>
      <c r="BO244" s="130"/>
      <c r="BP244" s="130"/>
      <c r="BQ244" s="130"/>
      <c r="BT244" s="130"/>
      <c r="CD244" s="441"/>
      <c r="CE244" s="442"/>
      <c r="CF244" s="442"/>
      <c r="CG244" s="442"/>
      <c r="CH244" s="442"/>
      <c r="CI244" s="442"/>
      <c r="CJ244" s="442"/>
      <c r="CK244" s="442"/>
      <c r="CL244" s="442"/>
      <c r="CM244" s="442"/>
      <c r="CN244" s="130"/>
      <c r="CX244" s="130"/>
      <c r="DH244" s="130"/>
      <c r="DR244" s="130"/>
      <c r="EB244" s="130"/>
      <c r="EL244" s="130"/>
      <c r="EV244" s="130"/>
      <c r="FF244" s="130"/>
      <c r="FP244" s="130"/>
      <c r="FZ244" s="130"/>
      <c r="GJ244" s="130"/>
      <c r="GT244" s="130"/>
      <c r="HD244" s="130"/>
      <c r="HN244" s="130"/>
      <c r="HX244" s="130"/>
      <c r="IH244" s="130"/>
    </row>
    <row xmlns:x14ac="http://schemas.microsoft.com/office/spreadsheetml/2009/9/ac" r="245" s="3" customFormat="true" x14ac:dyDescent="0.25">
      <c r="A245" s="394"/>
      <c r="B245" s="130"/>
      <c r="L245" s="130"/>
      <c r="V245" s="130"/>
      <c r="AF245" s="130"/>
      <c r="AP245" s="130"/>
      <c r="AZ245" s="130"/>
      <c r="BA245" s="130"/>
      <c r="BB245" s="130"/>
      <c r="BC245" s="130"/>
      <c r="BD245" s="130"/>
      <c r="BE245" s="130"/>
      <c r="BF245" s="130"/>
      <c r="BG245" s="130"/>
      <c r="BJ245" s="130"/>
      <c r="BK245" s="130"/>
      <c r="BL245" s="130"/>
      <c r="BM245" s="130"/>
      <c r="BN245" s="130"/>
      <c r="BO245" s="130"/>
      <c r="BP245" s="130"/>
      <c r="BQ245" s="130"/>
      <c r="BT245" s="130"/>
      <c r="CD245" s="441"/>
      <c r="CE245" s="442"/>
      <c r="CF245" s="442"/>
      <c r="CG245" s="442"/>
      <c r="CH245" s="442"/>
      <c r="CI245" s="442"/>
      <c r="CJ245" s="442"/>
      <c r="CK245" s="442"/>
      <c r="CL245" s="442"/>
      <c r="CM245" s="442"/>
      <c r="CN245" s="130"/>
      <c r="CX245" s="130"/>
      <c r="DH245" s="130"/>
      <c r="DR245" s="130"/>
      <c r="EB245" s="130"/>
      <c r="EL245" s="130"/>
      <c r="EV245" s="130"/>
      <c r="FF245" s="130"/>
      <c r="FP245" s="130"/>
      <c r="FZ245" s="130"/>
      <c r="GJ245" s="130"/>
      <c r="GT245" s="130"/>
      <c r="HD245" s="130"/>
      <c r="HN245" s="130"/>
      <c r="HX245" s="130"/>
      <c r="IH245" s="130"/>
    </row>
    <row xmlns:x14ac="http://schemas.microsoft.com/office/spreadsheetml/2009/9/ac" r="246" s="3" customFormat="true" x14ac:dyDescent="0.25">
      <c r="A246" s="394"/>
      <c r="B246" s="130"/>
      <c r="L246" s="130"/>
      <c r="V246" s="130"/>
      <c r="AF246" s="130"/>
      <c r="AP246" s="130"/>
      <c r="AZ246" s="130"/>
      <c r="BA246" s="130"/>
      <c r="BB246" s="130"/>
      <c r="BC246" s="130"/>
      <c r="BD246" s="130"/>
      <c r="BE246" s="130"/>
      <c r="BF246" s="130"/>
      <c r="BG246" s="130"/>
      <c r="BJ246" s="130"/>
      <c r="BK246" s="130"/>
      <c r="BL246" s="130"/>
      <c r="BM246" s="130"/>
      <c r="BN246" s="130"/>
      <c r="BO246" s="130"/>
      <c r="BP246" s="130"/>
      <c r="BQ246" s="130"/>
      <c r="BT246" s="130"/>
      <c r="CD246" s="441"/>
      <c r="CE246" s="442"/>
      <c r="CF246" s="442"/>
      <c r="CG246" s="442"/>
      <c r="CH246" s="442"/>
      <c r="CI246" s="442"/>
      <c r="CJ246" s="442"/>
      <c r="CK246" s="442"/>
      <c r="CL246" s="442"/>
      <c r="CM246" s="442"/>
      <c r="CN246" s="130"/>
      <c r="CX246" s="130"/>
      <c r="DH246" s="130"/>
      <c r="DR246" s="130"/>
      <c r="EB246" s="130"/>
      <c r="EL246" s="130"/>
      <c r="EV246" s="130"/>
      <c r="FF246" s="130"/>
      <c r="FP246" s="130"/>
      <c r="FZ246" s="130"/>
      <c r="GJ246" s="130"/>
      <c r="GT246" s="130"/>
      <c r="HD246" s="130"/>
      <c r="HN246" s="130"/>
      <c r="HX246" s="130"/>
      <c r="IH246" s="130"/>
    </row>
    <row xmlns:x14ac="http://schemas.microsoft.com/office/spreadsheetml/2009/9/ac" r="247" s="3" customFormat="true" x14ac:dyDescent="0.25">
      <c r="A247" s="394"/>
      <c r="B247" s="130"/>
      <c r="L247" s="130"/>
      <c r="V247" s="130"/>
      <c r="AF247" s="130"/>
      <c r="AP247" s="130"/>
      <c r="AZ247" s="130"/>
      <c r="BA247" s="130"/>
      <c r="BB247" s="130"/>
      <c r="BC247" s="130"/>
      <c r="BD247" s="130"/>
      <c r="BE247" s="130"/>
      <c r="BF247" s="130"/>
      <c r="BG247" s="130"/>
      <c r="BJ247" s="130"/>
      <c r="BK247" s="130"/>
      <c r="BL247" s="130"/>
      <c r="BM247" s="130"/>
      <c r="BN247" s="130"/>
      <c r="BO247" s="130"/>
      <c r="BP247" s="130"/>
      <c r="BQ247" s="130"/>
      <c r="BT247" s="130"/>
      <c r="CD247" s="441"/>
      <c r="CE247" s="442"/>
      <c r="CF247" s="442"/>
      <c r="CG247" s="442"/>
      <c r="CH247" s="442"/>
      <c r="CI247" s="442"/>
      <c r="CJ247" s="442"/>
      <c r="CK247" s="442"/>
      <c r="CL247" s="442"/>
      <c r="CM247" s="442"/>
      <c r="CN247" s="130"/>
      <c r="CX247" s="130"/>
      <c r="DH247" s="130"/>
      <c r="DR247" s="130"/>
      <c r="EB247" s="130"/>
      <c r="EL247" s="130"/>
      <c r="EV247" s="130"/>
      <c r="FF247" s="130"/>
      <c r="FP247" s="130"/>
      <c r="FZ247" s="130"/>
      <c r="GJ247" s="130"/>
      <c r="GT247" s="130"/>
      <c r="HD247" s="130"/>
      <c r="HN247" s="130"/>
      <c r="HX247" s="130"/>
      <c r="IH247" s="130"/>
    </row>
    <row xmlns:x14ac="http://schemas.microsoft.com/office/spreadsheetml/2009/9/ac" r="248" s="3" customFormat="true" x14ac:dyDescent="0.25">
      <c r="A248" s="394"/>
      <c r="B248" s="130"/>
      <c r="L248" s="130"/>
      <c r="V248" s="130"/>
      <c r="AF248" s="130"/>
      <c r="AP248" s="130"/>
      <c r="AZ248" s="130"/>
      <c r="BA248" s="130"/>
      <c r="BB248" s="130"/>
      <c r="BC248" s="130"/>
      <c r="BD248" s="130"/>
      <c r="BE248" s="130"/>
      <c r="BF248" s="130"/>
      <c r="BG248" s="130"/>
      <c r="BJ248" s="130"/>
      <c r="BK248" s="130"/>
      <c r="BL248" s="130"/>
      <c r="BM248" s="130"/>
      <c r="BN248" s="130"/>
      <c r="BO248" s="130"/>
      <c r="BP248" s="130"/>
      <c r="BQ248" s="130"/>
      <c r="BT248" s="130"/>
      <c r="CD248" s="441"/>
      <c r="CE248" s="442"/>
      <c r="CF248" s="442"/>
      <c r="CG248" s="442"/>
      <c r="CH248" s="442"/>
      <c r="CI248" s="442"/>
      <c r="CJ248" s="442"/>
      <c r="CK248" s="442"/>
      <c r="CL248" s="442"/>
      <c r="CM248" s="442"/>
      <c r="CN248" s="130"/>
      <c r="CX248" s="130"/>
      <c r="DH248" s="130"/>
      <c r="DR248" s="130"/>
      <c r="EB248" s="130"/>
      <c r="EL248" s="130"/>
      <c r="EV248" s="130"/>
      <c r="FF248" s="130"/>
      <c r="FP248" s="130"/>
      <c r="FZ248" s="130"/>
      <c r="GJ248" s="130"/>
      <c r="GT248" s="130"/>
      <c r="HD248" s="130"/>
      <c r="HN248" s="130"/>
      <c r="HX248" s="130"/>
      <c r="IH248" s="130"/>
    </row>
    <row xmlns:x14ac="http://schemas.microsoft.com/office/spreadsheetml/2009/9/ac" r="249" s="3" customFormat="true" x14ac:dyDescent="0.25">
      <c r="A249" s="394"/>
      <c r="B249" s="130"/>
      <c r="L249" s="130"/>
      <c r="V249" s="130"/>
      <c r="AF249" s="130"/>
      <c r="AP249" s="130"/>
      <c r="AZ249" s="130"/>
      <c r="BA249" s="130"/>
      <c r="BB249" s="130"/>
      <c r="BC249" s="130"/>
      <c r="BD249" s="130"/>
      <c r="BE249" s="130"/>
      <c r="BF249" s="130"/>
      <c r="BG249" s="130"/>
      <c r="BJ249" s="130"/>
      <c r="BK249" s="130"/>
      <c r="BL249" s="130"/>
      <c r="BM249" s="130"/>
      <c r="BN249" s="130"/>
      <c r="BO249" s="130"/>
      <c r="BP249" s="130"/>
      <c r="BQ249" s="130"/>
      <c r="BT249" s="130"/>
      <c r="CD249" s="441"/>
      <c r="CE249" s="442"/>
      <c r="CF249" s="442"/>
      <c r="CG249" s="442"/>
      <c r="CH249" s="442"/>
      <c r="CI249" s="442"/>
      <c r="CJ249" s="442"/>
      <c r="CK249" s="442"/>
      <c r="CL249" s="442"/>
      <c r="CM249" s="442"/>
      <c r="CN249" s="130"/>
      <c r="CX249" s="130"/>
      <c r="DH249" s="130"/>
      <c r="DR249" s="130"/>
      <c r="EB249" s="130"/>
      <c r="EL249" s="130"/>
      <c r="EV249" s="130"/>
      <c r="FF249" s="130"/>
      <c r="FP249" s="130"/>
      <c r="FZ249" s="130"/>
      <c r="GJ249" s="130"/>
      <c r="GT249" s="130"/>
      <c r="HD249" s="130"/>
      <c r="HN249" s="130"/>
      <c r="HX249" s="130"/>
      <c r="IH249" s="130"/>
    </row>
    <row xmlns:x14ac="http://schemas.microsoft.com/office/spreadsheetml/2009/9/ac" r="250" s="3" customFormat="true" x14ac:dyDescent="0.25">
      <c r="A250" s="394"/>
      <c r="B250" s="130"/>
      <c r="L250" s="130"/>
      <c r="V250" s="130"/>
      <c r="AF250" s="130"/>
      <c r="AP250" s="130"/>
      <c r="AZ250" s="130"/>
      <c r="BA250" s="130"/>
      <c r="BB250" s="130"/>
      <c r="BC250" s="130"/>
      <c r="BD250" s="130"/>
      <c r="BE250" s="130"/>
      <c r="BF250" s="130"/>
      <c r="BG250" s="130"/>
      <c r="BJ250" s="130"/>
      <c r="BK250" s="130"/>
      <c r="BL250" s="130"/>
      <c r="BM250" s="130"/>
      <c r="BN250" s="130"/>
      <c r="BO250" s="130"/>
      <c r="BP250" s="130"/>
      <c r="BQ250" s="130"/>
      <c r="BT250" s="130"/>
      <c r="CD250" s="441"/>
      <c r="CE250" s="442"/>
      <c r="CF250" s="442"/>
      <c r="CG250" s="442"/>
      <c r="CH250" s="442"/>
      <c r="CI250" s="442"/>
      <c r="CJ250" s="442"/>
      <c r="CK250" s="442"/>
      <c r="CL250" s="442"/>
      <c r="CM250" s="442"/>
      <c r="CN250" s="130"/>
      <c r="CX250" s="130"/>
      <c r="DH250" s="130"/>
      <c r="DR250" s="130"/>
      <c r="EB250" s="130"/>
      <c r="EL250" s="130"/>
      <c r="EV250" s="130"/>
      <c r="FF250" s="130"/>
      <c r="FP250" s="130"/>
      <c r="FZ250" s="130"/>
      <c r="GJ250" s="130"/>
      <c r="GT250" s="130"/>
      <c r="HD250" s="130"/>
      <c r="HN250" s="130"/>
      <c r="HX250" s="130"/>
      <c r="IH250" s="130"/>
    </row>
    <row xmlns:x14ac="http://schemas.microsoft.com/office/spreadsheetml/2009/9/ac" r="251" s="3" customFormat="true" x14ac:dyDescent="0.25">
      <c r="A251" s="394"/>
      <c r="B251" s="130"/>
      <c r="L251" s="130"/>
      <c r="V251" s="130"/>
      <c r="AF251" s="130"/>
      <c r="AP251" s="130"/>
      <c r="AZ251" s="130"/>
      <c r="BA251" s="130"/>
      <c r="BB251" s="130"/>
      <c r="BC251" s="130"/>
      <c r="BD251" s="130"/>
      <c r="BE251" s="130"/>
      <c r="BF251" s="130"/>
      <c r="BG251" s="130"/>
      <c r="BJ251" s="130"/>
      <c r="BK251" s="130"/>
      <c r="BL251" s="130"/>
      <c r="BM251" s="130"/>
      <c r="BN251" s="130"/>
      <c r="BO251" s="130"/>
      <c r="BP251" s="130"/>
      <c r="BQ251" s="130"/>
      <c r="BT251" s="130"/>
      <c r="CD251" s="441"/>
      <c r="CE251" s="442"/>
      <c r="CF251" s="442"/>
      <c r="CG251" s="442"/>
      <c r="CH251" s="442"/>
      <c r="CI251" s="442"/>
      <c r="CJ251" s="442"/>
      <c r="CK251" s="442"/>
      <c r="CL251" s="442"/>
      <c r="CM251" s="442"/>
      <c r="CN251" s="130"/>
      <c r="CX251" s="130"/>
      <c r="DH251" s="130"/>
      <c r="DR251" s="130"/>
      <c r="EB251" s="130"/>
      <c r="EL251" s="130"/>
      <c r="EV251" s="130"/>
      <c r="FF251" s="130"/>
      <c r="FP251" s="130"/>
      <c r="FZ251" s="130"/>
      <c r="GJ251" s="130"/>
      <c r="GT251" s="130"/>
      <c r="HD251" s="130"/>
      <c r="HN251" s="130"/>
      <c r="HX251" s="130"/>
      <c r="IH251" s="130"/>
    </row>
    <row xmlns:x14ac="http://schemas.microsoft.com/office/spreadsheetml/2009/9/ac" r="252" s="3" customFormat="true" x14ac:dyDescent="0.25">
      <c r="A252" s="394"/>
      <c r="B252" s="130"/>
      <c r="L252" s="130"/>
      <c r="V252" s="130"/>
      <c r="AF252" s="130"/>
      <c r="AP252" s="130"/>
      <c r="AZ252" s="130"/>
      <c r="BA252" s="130"/>
      <c r="BB252" s="130"/>
      <c r="BC252" s="130"/>
      <c r="BD252" s="130"/>
      <c r="BE252" s="130"/>
      <c r="BF252" s="130"/>
      <c r="BG252" s="130"/>
      <c r="BJ252" s="130"/>
      <c r="BK252" s="130"/>
      <c r="BL252" s="130"/>
      <c r="BM252" s="130"/>
      <c r="BN252" s="130"/>
      <c r="BO252" s="130"/>
      <c r="BP252" s="130"/>
      <c r="BQ252" s="130"/>
      <c r="BT252" s="130"/>
      <c r="CD252" s="441"/>
      <c r="CE252" s="442"/>
      <c r="CF252" s="442"/>
      <c r="CG252" s="442"/>
      <c r="CH252" s="442"/>
      <c r="CI252" s="442"/>
      <c r="CJ252" s="442"/>
      <c r="CK252" s="442"/>
      <c r="CL252" s="442"/>
      <c r="CM252" s="442"/>
      <c r="CN252" s="130"/>
      <c r="CX252" s="130"/>
      <c r="DH252" s="130"/>
      <c r="DR252" s="130"/>
      <c r="EB252" s="130"/>
      <c r="EL252" s="130"/>
      <c r="EV252" s="130"/>
      <c r="FF252" s="130"/>
      <c r="FP252" s="130"/>
      <c r="FZ252" s="130"/>
      <c r="GJ252" s="130"/>
      <c r="GT252" s="130"/>
      <c r="HD252" s="130"/>
      <c r="HN252" s="130"/>
      <c r="HX252" s="130"/>
      <c r="IH252" s="130"/>
    </row>
    <row xmlns:x14ac="http://schemas.microsoft.com/office/spreadsheetml/2009/9/ac" r="253" s="3" customFormat="true" x14ac:dyDescent="0.25">
      <c r="A253" s="394"/>
      <c r="B253" s="130"/>
      <c r="L253" s="130"/>
      <c r="V253" s="130"/>
      <c r="AF253" s="130"/>
      <c r="AP253" s="130"/>
      <c r="AZ253" s="130"/>
      <c r="BA253" s="130"/>
      <c r="BB253" s="130"/>
      <c r="BC253" s="130"/>
      <c r="BD253" s="130"/>
      <c r="BE253" s="130"/>
      <c r="BF253" s="130"/>
      <c r="BG253" s="130"/>
      <c r="BJ253" s="130"/>
      <c r="BK253" s="130"/>
      <c r="BL253" s="130"/>
      <c r="BM253" s="130"/>
      <c r="BN253" s="130"/>
      <c r="BO253" s="130"/>
      <c r="BP253" s="130"/>
      <c r="BQ253" s="130"/>
      <c r="BT253" s="130"/>
      <c r="CD253" s="441"/>
      <c r="CE253" s="442"/>
      <c r="CF253" s="442"/>
      <c r="CG253" s="442"/>
      <c r="CH253" s="442"/>
      <c r="CI253" s="442"/>
      <c r="CJ253" s="442"/>
      <c r="CK253" s="442"/>
      <c r="CL253" s="442"/>
      <c r="CM253" s="442"/>
      <c r="CN253" s="130"/>
      <c r="CX253" s="130"/>
      <c r="DH253" s="130"/>
      <c r="DR253" s="130"/>
      <c r="EB253" s="130"/>
      <c r="EL253" s="130"/>
      <c r="EV253" s="130"/>
      <c r="FF253" s="130"/>
      <c r="FP253" s="130"/>
      <c r="FZ253" s="130"/>
      <c r="GJ253" s="130"/>
      <c r="GT253" s="130"/>
      <c r="HD253" s="130"/>
      <c r="HN253" s="130"/>
      <c r="HX253" s="130"/>
      <c r="IH253" s="130"/>
    </row>
    <row xmlns:x14ac="http://schemas.microsoft.com/office/spreadsheetml/2009/9/ac" r="254" s="3" customFormat="true" x14ac:dyDescent="0.25">
      <c r="A254" s="394"/>
      <c r="B254" s="130"/>
      <c r="L254" s="130"/>
      <c r="V254" s="130"/>
      <c r="AF254" s="130"/>
      <c r="AP254" s="130"/>
      <c r="AZ254" s="130"/>
      <c r="BA254" s="130"/>
      <c r="BB254" s="130"/>
      <c r="BC254" s="130"/>
      <c r="BD254" s="130"/>
      <c r="BE254" s="130"/>
      <c r="BF254" s="130"/>
      <c r="BG254" s="130"/>
      <c r="BJ254" s="130"/>
      <c r="BK254" s="130"/>
      <c r="BL254" s="130"/>
      <c r="BM254" s="130"/>
      <c r="BN254" s="130"/>
      <c r="BO254" s="130"/>
      <c r="BP254" s="130"/>
      <c r="BQ254" s="130"/>
      <c r="BT254" s="130"/>
      <c r="CD254" s="441"/>
      <c r="CE254" s="442"/>
      <c r="CF254" s="442"/>
      <c r="CG254" s="442"/>
      <c r="CH254" s="442"/>
      <c r="CI254" s="442"/>
      <c r="CJ254" s="442"/>
      <c r="CK254" s="442"/>
      <c r="CL254" s="442"/>
      <c r="CM254" s="442"/>
      <c r="CN254" s="130"/>
      <c r="CX254" s="130"/>
      <c r="DH254" s="130"/>
      <c r="DR254" s="130"/>
      <c r="EB254" s="130"/>
      <c r="EL254" s="130"/>
      <c r="EV254" s="130"/>
      <c r="FF254" s="130"/>
      <c r="FP254" s="130"/>
      <c r="FZ254" s="130"/>
      <c r="GJ254" s="130"/>
      <c r="GT254" s="130"/>
      <c r="HD254" s="130"/>
      <c r="HN254" s="130"/>
      <c r="HX254" s="130"/>
      <c r="IH254" s="130"/>
    </row>
    <row xmlns:x14ac="http://schemas.microsoft.com/office/spreadsheetml/2009/9/ac" r="255" s="3" customFormat="true" x14ac:dyDescent="0.25">
      <c r="A255" s="394"/>
      <c r="B255" s="130"/>
      <c r="L255" s="130"/>
      <c r="V255" s="130"/>
      <c r="AF255" s="130"/>
      <c r="AP255" s="130"/>
      <c r="AZ255" s="130"/>
      <c r="BA255" s="130"/>
      <c r="BB255" s="130"/>
      <c r="BC255" s="130"/>
      <c r="BD255" s="130"/>
      <c r="BE255" s="130"/>
      <c r="BF255" s="130"/>
      <c r="BG255" s="130"/>
      <c r="BJ255" s="130"/>
      <c r="BK255" s="130"/>
      <c r="BL255" s="130"/>
      <c r="BM255" s="130"/>
      <c r="BN255" s="130"/>
      <c r="BO255" s="130"/>
      <c r="BP255" s="130"/>
      <c r="BQ255" s="130"/>
      <c r="BT255" s="130"/>
      <c r="CD255" s="441"/>
      <c r="CE255" s="442"/>
      <c r="CF255" s="442"/>
      <c r="CG255" s="442"/>
      <c r="CH255" s="442"/>
      <c r="CI255" s="442"/>
      <c r="CJ255" s="442"/>
      <c r="CK255" s="442"/>
      <c r="CL255" s="442"/>
      <c r="CM255" s="442"/>
      <c r="CN255" s="130"/>
      <c r="CX255" s="130"/>
      <c r="DH255" s="130"/>
      <c r="DR255" s="130"/>
      <c r="EB255" s="130"/>
      <c r="EL255" s="130"/>
      <c r="EV255" s="130"/>
      <c r="FF255" s="130"/>
      <c r="FP255" s="130"/>
      <c r="FZ255" s="130"/>
      <c r="GJ255" s="130"/>
      <c r="GT255" s="130"/>
      <c r="HD255" s="130"/>
      <c r="HN255" s="130"/>
      <c r="HX255" s="130"/>
      <c r="IH255" s="130"/>
    </row>
    <row xmlns:x14ac="http://schemas.microsoft.com/office/spreadsheetml/2009/9/ac" r="256" s="3" customFormat="true" x14ac:dyDescent="0.25">
      <c r="A256" s="394"/>
      <c r="B256" s="130"/>
      <c r="L256" s="130"/>
      <c r="V256" s="130"/>
      <c r="AF256" s="130"/>
      <c r="AP256" s="130"/>
      <c r="AZ256" s="130"/>
      <c r="BA256" s="130"/>
      <c r="BB256" s="130"/>
      <c r="BC256" s="130"/>
      <c r="BD256" s="130"/>
      <c r="BE256" s="130"/>
      <c r="BF256" s="130"/>
      <c r="BG256" s="130"/>
      <c r="BJ256" s="130"/>
      <c r="BK256" s="130"/>
      <c r="BL256" s="130"/>
      <c r="BM256" s="130"/>
      <c r="BN256" s="130"/>
      <c r="BO256" s="130"/>
      <c r="BP256" s="130"/>
      <c r="BQ256" s="130"/>
      <c r="BT256" s="130"/>
      <c r="CD256" s="441"/>
      <c r="CE256" s="442"/>
      <c r="CF256" s="442"/>
      <c r="CG256" s="442"/>
      <c r="CH256" s="442"/>
      <c r="CI256" s="442"/>
      <c r="CJ256" s="442"/>
      <c r="CK256" s="442"/>
      <c r="CL256" s="442"/>
      <c r="CM256" s="442"/>
      <c r="CN256" s="130"/>
      <c r="CX256" s="130"/>
      <c r="DH256" s="130"/>
      <c r="DR256" s="130"/>
      <c r="EB256" s="130"/>
      <c r="EL256" s="130"/>
      <c r="EV256" s="130"/>
      <c r="FF256" s="130"/>
      <c r="FP256" s="130"/>
      <c r="FZ256" s="130"/>
      <c r="GJ256" s="130"/>
      <c r="GT256" s="130"/>
      <c r="HD256" s="130"/>
      <c r="HN256" s="130"/>
      <c r="HX256" s="130"/>
      <c r="IH256" s="130"/>
    </row>
    <row xmlns:x14ac="http://schemas.microsoft.com/office/spreadsheetml/2009/9/ac" r="257" s="3" customFormat="true" x14ac:dyDescent="0.25">
      <c r="A257" s="394"/>
      <c r="B257" s="130"/>
      <c r="L257" s="130"/>
      <c r="V257" s="130"/>
      <c r="AF257" s="130"/>
      <c r="AP257" s="130"/>
      <c r="AZ257" s="130"/>
      <c r="BA257" s="130"/>
      <c r="BB257" s="130"/>
      <c r="BC257" s="130"/>
      <c r="BD257" s="130"/>
      <c r="BE257" s="130"/>
      <c r="BF257" s="130"/>
      <c r="BG257" s="130"/>
      <c r="BJ257" s="130"/>
      <c r="BK257" s="130"/>
      <c r="BL257" s="130"/>
      <c r="BM257" s="130"/>
      <c r="BN257" s="130"/>
      <c r="BO257" s="130"/>
      <c r="BP257" s="130"/>
      <c r="BQ257" s="130"/>
      <c r="BT257" s="130"/>
      <c r="CD257" s="441"/>
      <c r="CE257" s="442"/>
      <c r="CF257" s="442"/>
      <c r="CG257" s="442"/>
      <c r="CH257" s="442"/>
      <c r="CI257" s="442"/>
      <c r="CJ257" s="442"/>
      <c r="CK257" s="442"/>
      <c r="CL257" s="442"/>
      <c r="CM257" s="442"/>
      <c r="CN257" s="130"/>
      <c r="CX257" s="130"/>
      <c r="DH257" s="130"/>
      <c r="DR257" s="130"/>
      <c r="EB257" s="130"/>
      <c r="EL257" s="130"/>
      <c r="EV257" s="130"/>
      <c r="FF257" s="130"/>
      <c r="FP257" s="130"/>
      <c r="FZ257" s="130"/>
      <c r="GJ257" s="130"/>
      <c r="GT257" s="130"/>
      <c r="HD257" s="130"/>
      <c r="HN257" s="130"/>
      <c r="HX257" s="130"/>
      <c r="IH257" s="130"/>
    </row>
    <row xmlns:x14ac="http://schemas.microsoft.com/office/spreadsheetml/2009/9/ac" r="258" s="3" customFormat="true" x14ac:dyDescent="0.25">
      <c r="A258" s="394"/>
      <c r="B258" s="130"/>
      <c r="L258" s="130"/>
      <c r="V258" s="130"/>
      <c r="AF258" s="130"/>
      <c r="AP258" s="130"/>
      <c r="AZ258" s="130"/>
      <c r="BA258" s="130"/>
      <c r="BB258" s="130"/>
      <c r="BC258" s="130"/>
      <c r="BD258" s="130"/>
      <c r="BE258" s="130"/>
      <c r="BF258" s="130"/>
      <c r="BG258" s="130"/>
      <c r="BJ258" s="130"/>
      <c r="BK258" s="130"/>
      <c r="BL258" s="130"/>
      <c r="BM258" s="130"/>
      <c r="BN258" s="130"/>
      <c r="BO258" s="130"/>
      <c r="BP258" s="130"/>
      <c r="BQ258" s="130"/>
      <c r="BT258" s="130"/>
      <c r="CD258" s="441"/>
      <c r="CE258" s="442"/>
      <c r="CF258" s="442"/>
      <c r="CG258" s="442"/>
      <c r="CH258" s="442"/>
      <c r="CI258" s="442"/>
      <c r="CJ258" s="442"/>
      <c r="CK258" s="442"/>
      <c r="CL258" s="442"/>
      <c r="CM258" s="442"/>
      <c r="CN258" s="130"/>
      <c r="CX258" s="130"/>
      <c r="DH258" s="130"/>
      <c r="DR258" s="130"/>
      <c r="EB258" s="130"/>
      <c r="EL258" s="130"/>
      <c r="EV258" s="130"/>
      <c r="FF258" s="130"/>
      <c r="FP258" s="130"/>
      <c r="FZ258" s="130"/>
      <c r="GJ258" s="130"/>
      <c r="GT258" s="130"/>
      <c r="HD258" s="130"/>
      <c r="HN258" s="130"/>
      <c r="HX258" s="130"/>
      <c r="IH258" s="130"/>
    </row>
    <row xmlns:x14ac="http://schemas.microsoft.com/office/spreadsheetml/2009/9/ac" r="259" s="3" customFormat="true" x14ac:dyDescent="0.25">
      <c r="A259" s="394"/>
      <c r="B259" s="130"/>
      <c r="L259" s="130"/>
      <c r="V259" s="130"/>
      <c r="AF259" s="130"/>
      <c r="AP259" s="130"/>
      <c r="AZ259" s="130"/>
      <c r="BA259" s="130"/>
      <c r="BB259" s="130"/>
      <c r="BC259" s="130"/>
      <c r="BD259" s="130"/>
      <c r="BE259" s="130"/>
      <c r="BF259" s="130"/>
      <c r="BG259" s="130"/>
      <c r="BJ259" s="130"/>
      <c r="BK259" s="130"/>
      <c r="BL259" s="130"/>
      <c r="BM259" s="130"/>
      <c r="BN259" s="130"/>
      <c r="BO259" s="130"/>
      <c r="BP259" s="130"/>
      <c r="BQ259" s="130"/>
      <c r="BT259" s="130"/>
      <c r="CD259" s="441"/>
      <c r="CE259" s="442"/>
      <c r="CF259" s="442"/>
      <c r="CG259" s="442"/>
      <c r="CH259" s="442"/>
      <c r="CI259" s="442"/>
      <c r="CJ259" s="442"/>
      <c r="CK259" s="442"/>
      <c r="CL259" s="442"/>
      <c r="CM259" s="442"/>
      <c r="CN259" s="130"/>
      <c r="CX259" s="130"/>
      <c r="DH259" s="130"/>
      <c r="DR259" s="130"/>
      <c r="EB259" s="130"/>
      <c r="EL259" s="130"/>
      <c r="EV259" s="130"/>
      <c r="FF259" s="130"/>
      <c r="FP259" s="130"/>
      <c r="FZ259" s="130"/>
      <c r="GJ259" s="130"/>
      <c r="GT259" s="130"/>
      <c r="HD259" s="130"/>
      <c r="HN259" s="130"/>
      <c r="HX259" s="130"/>
      <c r="IH259" s="130"/>
    </row>
    <row xmlns:x14ac="http://schemas.microsoft.com/office/spreadsheetml/2009/9/ac" r="260" s="3" customFormat="true" x14ac:dyDescent="0.25">
      <c r="A260" s="394"/>
      <c r="B260" s="130"/>
      <c r="L260" s="130"/>
      <c r="V260" s="130"/>
      <c r="AF260" s="130"/>
      <c r="AP260" s="130"/>
      <c r="AZ260" s="130"/>
      <c r="BA260" s="130"/>
      <c r="BB260" s="130"/>
      <c r="BC260" s="130"/>
      <c r="BD260" s="130"/>
      <c r="BE260" s="130"/>
      <c r="BF260" s="130"/>
      <c r="BG260" s="130"/>
      <c r="BJ260" s="130"/>
      <c r="BK260" s="130"/>
      <c r="BL260" s="130"/>
      <c r="BM260" s="130"/>
      <c r="BN260" s="130"/>
      <c r="BO260" s="130"/>
      <c r="BP260" s="130"/>
      <c r="BQ260" s="130"/>
      <c r="BT260" s="130"/>
      <c r="CD260" s="441"/>
      <c r="CE260" s="442"/>
      <c r="CF260" s="442"/>
      <c r="CG260" s="442"/>
      <c r="CH260" s="442"/>
      <c r="CI260" s="442"/>
      <c r="CJ260" s="442"/>
      <c r="CK260" s="442"/>
      <c r="CL260" s="442"/>
      <c r="CM260" s="442"/>
      <c r="CN260" s="130"/>
      <c r="CX260" s="130"/>
      <c r="DH260" s="130"/>
      <c r="DR260" s="130"/>
      <c r="EB260" s="130"/>
      <c r="EL260" s="130"/>
      <c r="EV260" s="130"/>
      <c r="FF260" s="130"/>
      <c r="FP260" s="130"/>
      <c r="FZ260" s="130"/>
      <c r="GJ260" s="130"/>
      <c r="GT260" s="130"/>
      <c r="HD260" s="130"/>
      <c r="HN260" s="130"/>
      <c r="HX260" s="130"/>
      <c r="IH260" s="130"/>
    </row>
    <row xmlns:x14ac="http://schemas.microsoft.com/office/spreadsheetml/2009/9/ac" r="261" s="3" customFormat="true" x14ac:dyDescent="0.25">
      <c r="A261" s="394"/>
      <c r="B261" s="130"/>
      <c r="L261" s="130"/>
      <c r="V261" s="130"/>
      <c r="AF261" s="130"/>
      <c r="AP261" s="130"/>
      <c r="AZ261" s="130"/>
      <c r="BA261" s="130"/>
      <c r="BB261" s="130"/>
      <c r="BC261" s="130"/>
      <c r="BD261" s="130"/>
      <c r="BE261" s="130"/>
      <c r="BF261" s="130"/>
      <c r="BG261" s="130"/>
      <c r="BJ261" s="130"/>
      <c r="BK261" s="130"/>
      <c r="BL261" s="130"/>
      <c r="BM261" s="130"/>
      <c r="BN261" s="130"/>
      <c r="BO261" s="130"/>
      <c r="BP261" s="130"/>
      <c r="BQ261" s="130"/>
      <c r="BT261" s="130"/>
      <c r="CD261" s="441"/>
      <c r="CE261" s="442"/>
      <c r="CF261" s="442"/>
      <c r="CG261" s="442"/>
      <c r="CH261" s="442"/>
      <c r="CI261" s="442"/>
      <c r="CJ261" s="442"/>
      <c r="CK261" s="442"/>
      <c r="CL261" s="442"/>
      <c r="CM261" s="442"/>
      <c r="CN261" s="130"/>
      <c r="CX261" s="130"/>
      <c r="DH261" s="130"/>
      <c r="DR261" s="130"/>
      <c r="EB261" s="130"/>
      <c r="EL261" s="130"/>
      <c r="EV261" s="130"/>
      <c r="FF261" s="130"/>
      <c r="FP261" s="130"/>
      <c r="FZ261" s="130"/>
      <c r="GJ261" s="130"/>
      <c r="GT261" s="130"/>
      <c r="HD261" s="130"/>
      <c r="HN261" s="130"/>
      <c r="HX261" s="130"/>
      <c r="IH261" s="130"/>
    </row>
    <row xmlns:x14ac="http://schemas.microsoft.com/office/spreadsheetml/2009/9/ac" r="262" s="3" customFormat="true" x14ac:dyDescent="0.25">
      <c r="A262" s="394"/>
      <c r="B262" s="130"/>
      <c r="L262" s="130"/>
      <c r="V262" s="130"/>
      <c r="AF262" s="130"/>
      <c r="AP262" s="130"/>
      <c r="AZ262" s="130"/>
      <c r="BA262" s="130"/>
      <c r="BB262" s="130"/>
      <c r="BC262" s="130"/>
      <c r="BD262" s="130"/>
      <c r="BE262" s="130"/>
      <c r="BF262" s="130"/>
      <c r="BG262" s="130"/>
      <c r="BJ262" s="130"/>
      <c r="BK262" s="130"/>
      <c r="BL262" s="130"/>
      <c r="BM262" s="130"/>
      <c r="BN262" s="130"/>
      <c r="BO262" s="130"/>
      <c r="BP262" s="130"/>
      <c r="BQ262" s="130"/>
      <c r="BT262" s="130"/>
      <c r="CD262" s="441"/>
      <c r="CE262" s="442"/>
      <c r="CF262" s="442"/>
      <c r="CG262" s="442"/>
      <c r="CH262" s="442"/>
      <c r="CI262" s="442"/>
      <c r="CJ262" s="442"/>
      <c r="CK262" s="442"/>
      <c r="CL262" s="442"/>
      <c r="CM262" s="442"/>
      <c r="CN262" s="130"/>
      <c r="CX262" s="130"/>
      <c r="DH262" s="130"/>
      <c r="DR262" s="130"/>
      <c r="EB262" s="130"/>
      <c r="EL262" s="130"/>
      <c r="EV262" s="130"/>
      <c r="FF262" s="130"/>
      <c r="FP262" s="130"/>
      <c r="FZ262" s="130"/>
      <c r="GJ262" s="130"/>
      <c r="GT262" s="130"/>
      <c r="HD262" s="130"/>
      <c r="HN262" s="130"/>
      <c r="HX262" s="130"/>
      <c r="IH262" s="130"/>
    </row>
    <row xmlns:x14ac="http://schemas.microsoft.com/office/spreadsheetml/2009/9/ac" r="263" s="3" customFormat="true" x14ac:dyDescent="0.25">
      <c r="A263" s="394"/>
      <c r="B263" s="130"/>
      <c r="L263" s="130"/>
      <c r="V263" s="130"/>
      <c r="AF263" s="130"/>
      <c r="AP263" s="130"/>
      <c r="AZ263" s="130"/>
      <c r="BA263" s="130"/>
      <c r="BB263" s="130"/>
      <c r="BC263" s="130"/>
      <c r="BD263" s="130"/>
      <c r="BE263" s="130"/>
      <c r="BF263" s="130"/>
      <c r="BG263" s="130"/>
      <c r="BJ263" s="130"/>
      <c r="BK263" s="130"/>
      <c r="BL263" s="130"/>
      <c r="BM263" s="130"/>
      <c r="BN263" s="130"/>
      <c r="BO263" s="130"/>
      <c r="BP263" s="130"/>
      <c r="BQ263" s="130"/>
      <c r="BT263" s="130"/>
      <c r="CD263" s="441"/>
      <c r="CE263" s="442"/>
      <c r="CF263" s="442"/>
      <c r="CG263" s="442"/>
      <c r="CH263" s="442"/>
      <c r="CI263" s="442"/>
      <c r="CJ263" s="442"/>
      <c r="CK263" s="442"/>
      <c r="CL263" s="442"/>
      <c r="CM263" s="442"/>
      <c r="CN263" s="130"/>
      <c r="CX263" s="130"/>
      <c r="DH263" s="130"/>
      <c r="DR263" s="130"/>
      <c r="EB263" s="130"/>
      <c r="EL263" s="130"/>
      <c r="EV263" s="130"/>
      <c r="FF263" s="130"/>
      <c r="FP263" s="130"/>
      <c r="FZ263" s="130"/>
      <c r="GJ263" s="130"/>
      <c r="GT263" s="130"/>
      <c r="HD263" s="130"/>
      <c r="HN263" s="130"/>
      <c r="HX263" s="130"/>
      <c r="IH263" s="130"/>
    </row>
    <row xmlns:x14ac="http://schemas.microsoft.com/office/spreadsheetml/2009/9/ac" r="264" s="3" customFormat="true" x14ac:dyDescent="0.25">
      <c r="A264" s="394"/>
      <c r="B264" s="130"/>
      <c r="L264" s="130"/>
      <c r="V264" s="130"/>
      <c r="AF264" s="130"/>
      <c r="AP264" s="130"/>
      <c r="AZ264" s="130"/>
      <c r="BA264" s="130"/>
      <c r="BB264" s="130"/>
      <c r="BC264" s="130"/>
      <c r="BD264" s="130"/>
      <c r="BE264" s="130"/>
      <c r="BF264" s="130"/>
      <c r="BG264" s="130"/>
      <c r="BJ264" s="130"/>
      <c r="BK264" s="130"/>
      <c r="BL264" s="130"/>
      <c r="BM264" s="130"/>
      <c r="BN264" s="130"/>
      <c r="BO264" s="130"/>
      <c r="BP264" s="130"/>
      <c r="BQ264" s="130"/>
      <c r="BT264" s="130"/>
      <c r="CD264" s="441"/>
      <c r="CE264" s="442"/>
      <c r="CF264" s="442"/>
      <c r="CG264" s="442"/>
      <c r="CH264" s="442"/>
      <c r="CI264" s="442"/>
      <c r="CJ264" s="442"/>
      <c r="CK264" s="442"/>
      <c r="CL264" s="442"/>
      <c r="CM264" s="442"/>
      <c r="CN264" s="130"/>
      <c r="CX264" s="130"/>
      <c r="DH264" s="130"/>
      <c r="DR264" s="130"/>
      <c r="EB264" s="130"/>
      <c r="EL264" s="130"/>
      <c r="EV264" s="130"/>
      <c r="FF264" s="130"/>
      <c r="FP264" s="130"/>
      <c r="FZ264" s="130"/>
      <c r="GJ264" s="130"/>
      <c r="GT264" s="130"/>
      <c r="HD264" s="130"/>
      <c r="HN264" s="130"/>
      <c r="HX264" s="130"/>
      <c r="IH264" s="130"/>
    </row>
    <row xmlns:x14ac="http://schemas.microsoft.com/office/spreadsheetml/2009/9/ac" r="265" s="3" customFormat="true" x14ac:dyDescent="0.25">
      <c r="A265" s="394"/>
      <c r="B265" s="130"/>
      <c r="L265" s="130"/>
      <c r="V265" s="130"/>
      <c r="AF265" s="130"/>
      <c r="AP265" s="130"/>
      <c r="AZ265" s="130"/>
      <c r="BA265" s="130"/>
      <c r="BB265" s="130"/>
      <c r="BC265" s="130"/>
      <c r="BD265" s="130"/>
      <c r="BE265" s="130"/>
      <c r="BF265" s="130"/>
      <c r="BG265" s="130"/>
      <c r="BJ265" s="130"/>
      <c r="BK265" s="130"/>
      <c r="BL265" s="130"/>
      <c r="BM265" s="130"/>
      <c r="BN265" s="130"/>
      <c r="BO265" s="130"/>
      <c r="BP265" s="130"/>
      <c r="BQ265" s="130"/>
      <c r="BT265" s="130"/>
      <c r="CD265" s="441"/>
      <c r="CE265" s="442"/>
      <c r="CF265" s="442"/>
      <c r="CG265" s="442"/>
      <c r="CH265" s="442"/>
      <c r="CI265" s="442"/>
      <c r="CJ265" s="442"/>
      <c r="CK265" s="442"/>
      <c r="CL265" s="442"/>
      <c r="CM265" s="442"/>
      <c r="CN265" s="130"/>
      <c r="CX265" s="130"/>
      <c r="DH265" s="130"/>
      <c r="DR265" s="130"/>
      <c r="EB265" s="130"/>
      <c r="EL265" s="130"/>
      <c r="EV265" s="130"/>
      <c r="FF265" s="130"/>
      <c r="FP265" s="130"/>
      <c r="FZ265" s="130"/>
      <c r="GJ265" s="130"/>
      <c r="GT265" s="130"/>
      <c r="HD265" s="130"/>
      <c r="HN265" s="130"/>
      <c r="HX265" s="130"/>
      <c r="IH265" s="130"/>
    </row>
    <row xmlns:x14ac="http://schemas.microsoft.com/office/spreadsheetml/2009/9/ac" r="266" s="3" customFormat="true" x14ac:dyDescent="0.25">
      <c r="A266" s="394"/>
      <c r="B266" s="130"/>
      <c r="L266" s="130"/>
      <c r="V266" s="130"/>
      <c r="AF266" s="130"/>
      <c r="AP266" s="130"/>
      <c r="AZ266" s="130"/>
      <c r="BA266" s="130"/>
      <c r="BB266" s="130"/>
      <c r="BC266" s="130"/>
      <c r="BD266" s="130"/>
      <c r="BE266" s="130"/>
      <c r="BF266" s="130"/>
      <c r="BG266" s="130"/>
      <c r="BJ266" s="130"/>
      <c r="BK266" s="130"/>
      <c r="BL266" s="130"/>
      <c r="BM266" s="130"/>
      <c r="BN266" s="130"/>
      <c r="BO266" s="130"/>
      <c r="BP266" s="130"/>
      <c r="BQ266" s="130"/>
      <c r="BT266" s="130"/>
      <c r="CD266" s="441"/>
      <c r="CE266" s="442"/>
      <c r="CF266" s="442"/>
      <c r="CG266" s="442"/>
      <c r="CH266" s="442"/>
      <c r="CI266" s="442"/>
      <c r="CJ266" s="442"/>
      <c r="CK266" s="442"/>
      <c r="CL266" s="442"/>
      <c r="CM266" s="442"/>
      <c r="CN266" s="130"/>
      <c r="CX266" s="130"/>
      <c r="DH266" s="130"/>
      <c r="DR266" s="130"/>
      <c r="EB266" s="130"/>
      <c r="EL266" s="130"/>
      <c r="EV266" s="130"/>
      <c r="FF266" s="130"/>
      <c r="FP266" s="130"/>
      <c r="FZ266" s="130"/>
      <c r="GJ266" s="130"/>
      <c r="GT266" s="130"/>
      <c r="HD266" s="130"/>
      <c r="HN266" s="130"/>
      <c r="HX266" s="130"/>
      <c r="IH266" s="130"/>
    </row>
    <row xmlns:x14ac="http://schemas.microsoft.com/office/spreadsheetml/2009/9/ac" r="267" s="3" customFormat="true" x14ac:dyDescent="0.25">
      <c r="A267" s="394"/>
      <c r="B267" s="130"/>
      <c r="L267" s="130"/>
      <c r="V267" s="130"/>
      <c r="AF267" s="130"/>
      <c r="AP267" s="130"/>
      <c r="AZ267" s="130"/>
      <c r="BA267" s="130"/>
      <c r="BB267" s="130"/>
      <c r="BC267" s="130"/>
      <c r="BD267" s="130"/>
      <c r="BE267" s="130"/>
      <c r="BF267" s="130"/>
      <c r="BG267" s="130"/>
      <c r="BJ267" s="130"/>
      <c r="BK267" s="130"/>
      <c r="BL267" s="130"/>
      <c r="BM267" s="130"/>
      <c r="BN267" s="130"/>
      <c r="BO267" s="130"/>
      <c r="BP267" s="130"/>
      <c r="BQ267" s="130"/>
      <c r="BT267" s="130"/>
      <c r="CD267" s="441"/>
      <c r="CE267" s="442"/>
      <c r="CF267" s="442"/>
      <c r="CG267" s="442"/>
      <c r="CH267" s="442"/>
      <c r="CI267" s="442"/>
      <c r="CJ267" s="442"/>
      <c r="CK267" s="442"/>
      <c r="CL267" s="442"/>
      <c r="CM267" s="442"/>
      <c r="CN267" s="130"/>
      <c r="CX267" s="130"/>
      <c r="DH267" s="130"/>
      <c r="DR267" s="130"/>
      <c r="EB267" s="130"/>
      <c r="EL267" s="130"/>
      <c r="EV267" s="130"/>
      <c r="FF267" s="130"/>
      <c r="FP267" s="130"/>
      <c r="FZ267" s="130"/>
      <c r="GJ267" s="130"/>
      <c r="GT267" s="130"/>
      <c r="HD267" s="130"/>
      <c r="HN267" s="130"/>
      <c r="HX267" s="130"/>
      <c r="IH267" s="130"/>
    </row>
    <row xmlns:x14ac="http://schemas.microsoft.com/office/spreadsheetml/2009/9/ac" r="268" s="3" customFormat="true" x14ac:dyDescent="0.25">
      <c r="A268" s="394"/>
      <c r="B268" s="130"/>
      <c r="L268" s="130"/>
      <c r="V268" s="130"/>
      <c r="AF268" s="130"/>
      <c r="AP268" s="130"/>
      <c r="AZ268" s="130"/>
      <c r="BA268" s="130"/>
      <c r="BB268" s="130"/>
      <c r="BC268" s="130"/>
      <c r="BD268" s="130"/>
      <c r="BE268" s="130"/>
      <c r="BF268" s="130"/>
      <c r="BG268" s="130"/>
      <c r="BJ268" s="130"/>
      <c r="BK268" s="130"/>
      <c r="BL268" s="130"/>
      <c r="BM268" s="130"/>
      <c r="BN268" s="130"/>
      <c r="BO268" s="130"/>
      <c r="BP268" s="130"/>
      <c r="BQ268" s="130"/>
      <c r="BT268" s="130"/>
      <c r="CD268" s="441"/>
      <c r="CE268" s="442"/>
      <c r="CF268" s="442"/>
      <c r="CG268" s="442"/>
      <c r="CH268" s="442"/>
      <c r="CI268" s="442"/>
      <c r="CJ268" s="442"/>
      <c r="CK268" s="442"/>
      <c r="CL268" s="442"/>
      <c r="CM268" s="442"/>
      <c r="CN268" s="130"/>
      <c r="CX268" s="130"/>
      <c r="DH268" s="130"/>
      <c r="DR268" s="130"/>
      <c r="EB268" s="130"/>
      <c r="EL268" s="130"/>
      <c r="EV268" s="130"/>
      <c r="FF268" s="130"/>
      <c r="FP268" s="130"/>
      <c r="FZ268" s="130"/>
      <c r="GJ268" s="130"/>
      <c r="GT268" s="130"/>
      <c r="HD268" s="130"/>
      <c r="HN268" s="130"/>
      <c r="HX268" s="130"/>
      <c r="IH268" s="130"/>
    </row>
    <row xmlns:x14ac="http://schemas.microsoft.com/office/spreadsheetml/2009/9/ac" r="269" s="3" customFormat="true" x14ac:dyDescent="0.25">
      <c r="A269" s="394"/>
      <c r="B269" s="130"/>
      <c r="L269" s="130"/>
      <c r="V269" s="130"/>
      <c r="AF269" s="130"/>
      <c r="AP269" s="130"/>
      <c r="AZ269" s="130"/>
      <c r="BA269" s="130"/>
      <c r="BB269" s="130"/>
      <c r="BC269" s="130"/>
      <c r="BD269" s="130"/>
      <c r="BE269" s="130"/>
      <c r="BF269" s="130"/>
      <c r="BG269" s="130"/>
      <c r="BJ269" s="130"/>
      <c r="BK269" s="130"/>
      <c r="BL269" s="130"/>
      <c r="BM269" s="130"/>
      <c r="BN269" s="130"/>
      <c r="BO269" s="130"/>
      <c r="BP269" s="130"/>
      <c r="BQ269" s="130"/>
      <c r="BT269" s="130"/>
      <c r="CD269" s="441"/>
      <c r="CE269" s="442"/>
      <c r="CF269" s="442"/>
      <c r="CG269" s="442"/>
      <c r="CH269" s="442"/>
      <c r="CI269" s="442"/>
      <c r="CJ269" s="442"/>
      <c r="CK269" s="442"/>
      <c r="CL269" s="442"/>
      <c r="CM269" s="442"/>
      <c r="CN269" s="130"/>
      <c r="CX269" s="130"/>
      <c r="DH269" s="130"/>
      <c r="DR269" s="130"/>
      <c r="EB269" s="130"/>
      <c r="EL269" s="130"/>
      <c r="EV269" s="130"/>
      <c r="FF269" s="130"/>
      <c r="FP269" s="130"/>
      <c r="FZ269" s="130"/>
      <c r="GJ269" s="130"/>
      <c r="GT269" s="130"/>
      <c r="HD269" s="130"/>
      <c r="HN269" s="130"/>
      <c r="HX269" s="130"/>
      <c r="IH269" s="130"/>
    </row>
    <row xmlns:x14ac="http://schemas.microsoft.com/office/spreadsheetml/2009/9/ac" r="270" s="3" customFormat="true" x14ac:dyDescent="0.25">
      <c r="A270" s="394"/>
      <c r="B270" s="130"/>
      <c r="L270" s="130"/>
      <c r="V270" s="130"/>
      <c r="AF270" s="130"/>
      <c r="AP270" s="130"/>
      <c r="AZ270" s="130"/>
      <c r="BA270" s="130"/>
      <c r="BB270" s="130"/>
      <c r="BC270" s="130"/>
      <c r="BD270" s="130"/>
      <c r="BE270" s="130"/>
      <c r="BF270" s="130"/>
      <c r="BG270" s="130"/>
      <c r="BJ270" s="130"/>
      <c r="BK270" s="130"/>
      <c r="BL270" s="130"/>
      <c r="BM270" s="130"/>
      <c r="BN270" s="130"/>
      <c r="BO270" s="130"/>
      <c r="BP270" s="130"/>
      <c r="BQ270" s="130"/>
      <c r="BT270" s="130"/>
      <c r="CD270" s="441"/>
      <c r="CE270" s="442"/>
      <c r="CF270" s="442"/>
      <c r="CG270" s="442"/>
      <c r="CH270" s="442"/>
      <c r="CI270" s="442"/>
      <c r="CJ270" s="442"/>
      <c r="CK270" s="442"/>
      <c r="CL270" s="442"/>
      <c r="CM270" s="442"/>
      <c r="CN270" s="130"/>
      <c r="CX270" s="130"/>
      <c r="DH270" s="130"/>
      <c r="DR270" s="130"/>
      <c r="EB270" s="130"/>
      <c r="EL270" s="130"/>
      <c r="EV270" s="130"/>
      <c r="FF270" s="130"/>
      <c r="FP270" s="130"/>
      <c r="FZ270" s="130"/>
      <c r="GJ270" s="130"/>
      <c r="GT270" s="130"/>
      <c r="HD270" s="130"/>
      <c r="HN270" s="130"/>
      <c r="HX270" s="130"/>
      <c r="IH270" s="130"/>
    </row>
    <row xmlns:x14ac="http://schemas.microsoft.com/office/spreadsheetml/2009/9/ac" r="271" s="3" customFormat="true" x14ac:dyDescent="0.25">
      <c r="A271" s="394"/>
      <c r="B271" s="130"/>
      <c r="L271" s="130"/>
      <c r="V271" s="130"/>
      <c r="AF271" s="130"/>
      <c r="AP271" s="130"/>
      <c r="AZ271" s="130"/>
      <c r="BA271" s="130"/>
      <c r="BB271" s="130"/>
      <c r="BC271" s="130"/>
      <c r="BD271" s="130"/>
      <c r="BE271" s="130"/>
      <c r="BF271" s="130"/>
      <c r="BG271" s="130"/>
      <c r="BJ271" s="130"/>
      <c r="BK271" s="130"/>
      <c r="BL271" s="130"/>
      <c r="BM271" s="130"/>
      <c r="BN271" s="130"/>
      <c r="BO271" s="130"/>
      <c r="BP271" s="130"/>
      <c r="BQ271" s="130"/>
      <c r="BT271" s="130"/>
      <c r="CD271" s="441"/>
      <c r="CE271" s="442"/>
      <c r="CF271" s="442"/>
      <c r="CG271" s="442"/>
      <c r="CH271" s="442"/>
      <c r="CI271" s="442"/>
      <c r="CJ271" s="442"/>
      <c r="CK271" s="442"/>
      <c r="CL271" s="442"/>
      <c r="CM271" s="442"/>
      <c r="CN271" s="130"/>
      <c r="CX271" s="130"/>
      <c r="DH271" s="130"/>
      <c r="DR271" s="130"/>
      <c r="EB271" s="130"/>
      <c r="EL271" s="130"/>
      <c r="EV271" s="130"/>
      <c r="FF271" s="130"/>
      <c r="FP271" s="130"/>
      <c r="FZ271" s="130"/>
      <c r="GJ271" s="130"/>
      <c r="GT271" s="130"/>
      <c r="HD271" s="130"/>
      <c r="HN271" s="130"/>
      <c r="HX271" s="130"/>
      <c r="IH271" s="130"/>
    </row>
    <row xmlns:x14ac="http://schemas.microsoft.com/office/spreadsheetml/2009/9/ac" r="272" s="3" customFormat="true" x14ac:dyDescent="0.25">
      <c r="A272" s="394"/>
      <c r="B272" s="130"/>
      <c r="L272" s="130"/>
      <c r="V272" s="130"/>
      <c r="AF272" s="130"/>
      <c r="AP272" s="130"/>
      <c r="AZ272" s="130"/>
      <c r="BA272" s="130"/>
      <c r="BB272" s="130"/>
      <c r="BC272" s="130"/>
      <c r="BD272" s="130"/>
      <c r="BE272" s="130"/>
      <c r="BF272" s="130"/>
      <c r="BG272" s="130"/>
      <c r="BJ272" s="130"/>
      <c r="BK272" s="130"/>
      <c r="BL272" s="130"/>
      <c r="BM272" s="130"/>
      <c r="BN272" s="130"/>
      <c r="BO272" s="130"/>
      <c r="BP272" s="130"/>
      <c r="BQ272" s="130"/>
      <c r="BT272" s="130"/>
      <c r="CD272" s="441"/>
      <c r="CE272" s="442"/>
      <c r="CF272" s="442"/>
      <c r="CG272" s="442"/>
      <c r="CH272" s="442"/>
      <c r="CI272" s="442"/>
      <c r="CJ272" s="442"/>
      <c r="CK272" s="442"/>
      <c r="CL272" s="442"/>
      <c r="CM272" s="442"/>
      <c r="CN272" s="130"/>
      <c r="CX272" s="130"/>
      <c r="DH272" s="130"/>
      <c r="DR272" s="130"/>
      <c r="EB272" s="130"/>
      <c r="EL272" s="130"/>
      <c r="EV272" s="130"/>
      <c r="FF272" s="130"/>
      <c r="FP272" s="130"/>
      <c r="FZ272" s="130"/>
      <c r="GJ272" s="130"/>
      <c r="GT272" s="130"/>
      <c r="HD272" s="130"/>
      <c r="HN272" s="130"/>
      <c r="HX272" s="130"/>
      <c r="IH272" s="130"/>
    </row>
    <row xmlns:x14ac="http://schemas.microsoft.com/office/spreadsheetml/2009/9/ac" r="273" s="3" customFormat="true" x14ac:dyDescent="0.25">
      <c r="A273" s="394"/>
      <c r="B273" s="130"/>
      <c r="L273" s="130"/>
      <c r="V273" s="130"/>
      <c r="AF273" s="130"/>
      <c r="AP273" s="130"/>
      <c r="AZ273" s="130"/>
      <c r="BA273" s="130"/>
      <c r="BB273" s="130"/>
      <c r="BC273" s="130"/>
      <c r="BD273" s="130"/>
      <c r="BE273" s="130"/>
      <c r="BF273" s="130"/>
      <c r="BG273" s="130"/>
      <c r="BJ273" s="130"/>
      <c r="BK273" s="130"/>
      <c r="BL273" s="130"/>
      <c r="BM273" s="130"/>
      <c r="BN273" s="130"/>
      <c r="BO273" s="130"/>
      <c r="BP273" s="130"/>
      <c r="BQ273" s="130"/>
      <c r="BT273" s="130"/>
      <c r="CD273" s="441"/>
      <c r="CE273" s="442"/>
      <c r="CF273" s="442"/>
      <c r="CG273" s="442"/>
      <c r="CH273" s="442"/>
      <c r="CI273" s="442"/>
      <c r="CJ273" s="442"/>
      <c r="CK273" s="442"/>
      <c r="CL273" s="442"/>
      <c r="CM273" s="442"/>
      <c r="CN273" s="130"/>
      <c r="CX273" s="130"/>
      <c r="DH273" s="130"/>
      <c r="DR273" s="130"/>
      <c r="EB273" s="130"/>
      <c r="EL273" s="130"/>
      <c r="EV273" s="130"/>
      <c r="FF273" s="130"/>
      <c r="FP273" s="130"/>
      <c r="FZ273" s="130"/>
      <c r="GJ273" s="130"/>
      <c r="GT273" s="130"/>
      <c r="HD273" s="130"/>
      <c r="HN273" s="130"/>
      <c r="HX273" s="130"/>
      <c r="IH273" s="130"/>
    </row>
    <row xmlns:x14ac="http://schemas.microsoft.com/office/spreadsheetml/2009/9/ac" r="274" s="3" customFormat="true" x14ac:dyDescent="0.25">
      <c r="A274" s="394"/>
      <c r="B274" s="130"/>
      <c r="L274" s="130"/>
      <c r="V274" s="130"/>
      <c r="AF274" s="130"/>
      <c r="AP274" s="130"/>
      <c r="AZ274" s="130"/>
      <c r="BA274" s="130"/>
      <c r="BB274" s="130"/>
      <c r="BC274" s="130"/>
      <c r="BD274" s="130"/>
      <c r="BE274" s="130"/>
      <c r="BF274" s="130"/>
      <c r="BG274" s="130"/>
      <c r="BJ274" s="130"/>
      <c r="BK274" s="130"/>
      <c r="BL274" s="130"/>
      <c r="BM274" s="130"/>
      <c r="BN274" s="130"/>
      <c r="BO274" s="130"/>
      <c r="BP274" s="130"/>
      <c r="BQ274" s="130"/>
      <c r="BT274" s="130"/>
      <c r="CD274" s="441"/>
      <c r="CE274" s="442"/>
      <c r="CF274" s="442"/>
      <c r="CG274" s="442"/>
      <c r="CH274" s="442"/>
      <c r="CI274" s="442"/>
      <c r="CJ274" s="442"/>
      <c r="CK274" s="442"/>
      <c r="CL274" s="442"/>
      <c r="CM274" s="442"/>
      <c r="CN274" s="130"/>
      <c r="CX274" s="130"/>
      <c r="DH274" s="130"/>
      <c r="DR274" s="130"/>
      <c r="EB274" s="130"/>
      <c r="EL274" s="130"/>
      <c r="EV274" s="130"/>
      <c r="FF274" s="130"/>
      <c r="FP274" s="130"/>
      <c r="FZ274" s="130"/>
      <c r="GJ274" s="130"/>
      <c r="GT274" s="130"/>
      <c r="HD274" s="130"/>
      <c r="HN274" s="130"/>
      <c r="HX274" s="130"/>
      <c r="IH274" s="130"/>
    </row>
    <row xmlns:x14ac="http://schemas.microsoft.com/office/spreadsheetml/2009/9/ac" r="275" s="3" customFormat="true" x14ac:dyDescent="0.25">
      <c r="A275" s="394"/>
      <c r="B275" s="130"/>
      <c r="L275" s="130"/>
      <c r="V275" s="130"/>
      <c r="AF275" s="130"/>
      <c r="AP275" s="130"/>
      <c r="AZ275" s="130"/>
      <c r="BA275" s="130"/>
      <c r="BB275" s="130"/>
      <c r="BC275" s="130"/>
      <c r="BD275" s="130"/>
      <c r="BE275" s="130"/>
      <c r="BF275" s="130"/>
      <c r="BG275" s="130"/>
      <c r="BJ275" s="130"/>
      <c r="BK275" s="130"/>
      <c r="BL275" s="130"/>
      <c r="BM275" s="130"/>
      <c r="BN275" s="130"/>
      <c r="BO275" s="130"/>
      <c r="BP275" s="130"/>
      <c r="BQ275" s="130"/>
      <c r="BT275" s="130"/>
      <c r="CD275" s="441"/>
      <c r="CE275" s="442"/>
      <c r="CF275" s="442"/>
      <c r="CG275" s="442"/>
      <c r="CH275" s="442"/>
      <c r="CI275" s="442"/>
      <c r="CJ275" s="442"/>
      <c r="CK275" s="442"/>
      <c r="CL275" s="442"/>
      <c r="CM275" s="442"/>
      <c r="CN275" s="130"/>
      <c r="CX275" s="130"/>
      <c r="DH275" s="130"/>
      <c r="DR275" s="130"/>
      <c r="EB275" s="130"/>
      <c r="EL275" s="130"/>
      <c r="EV275" s="130"/>
      <c r="FF275" s="130"/>
      <c r="FP275" s="130"/>
      <c r="FZ275" s="130"/>
      <c r="GJ275" s="130"/>
      <c r="GT275" s="130"/>
      <c r="HD275" s="130"/>
      <c r="HN275" s="130"/>
      <c r="HX275" s="130"/>
      <c r="IH275" s="130"/>
    </row>
    <row xmlns:x14ac="http://schemas.microsoft.com/office/spreadsheetml/2009/9/ac" r="276" s="3" customFormat="true" x14ac:dyDescent="0.25">
      <c r="A276" s="394"/>
      <c r="B276" s="130"/>
      <c r="L276" s="130"/>
      <c r="V276" s="130"/>
      <c r="AF276" s="130"/>
      <c r="AP276" s="130"/>
      <c r="AZ276" s="130"/>
      <c r="BA276" s="130"/>
      <c r="BB276" s="130"/>
      <c r="BC276" s="130"/>
      <c r="BD276" s="130"/>
      <c r="BE276" s="130"/>
      <c r="BF276" s="130"/>
      <c r="BG276" s="130"/>
      <c r="BJ276" s="130"/>
      <c r="BK276" s="130"/>
      <c r="BL276" s="130"/>
      <c r="BM276" s="130"/>
      <c r="BN276" s="130"/>
      <c r="BO276" s="130"/>
      <c r="BP276" s="130"/>
      <c r="BQ276" s="130"/>
      <c r="BT276" s="130"/>
      <c r="CD276" s="441"/>
      <c r="CE276" s="442"/>
      <c r="CF276" s="442"/>
      <c r="CG276" s="442"/>
      <c r="CH276" s="442"/>
      <c r="CI276" s="442"/>
      <c r="CJ276" s="442"/>
      <c r="CK276" s="442"/>
      <c r="CL276" s="442"/>
      <c r="CM276" s="442"/>
      <c r="CN276" s="130"/>
      <c r="CX276" s="130"/>
      <c r="DH276" s="130"/>
      <c r="DR276" s="130"/>
      <c r="EB276" s="130"/>
      <c r="EL276" s="130"/>
      <c r="EV276" s="130"/>
      <c r="FF276" s="130"/>
      <c r="FP276" s="130"/>
      <c r="FZ276" s="130"/>
      <c r="GJ276" s="130"/>
      <c r="GT276" s="130"/>
      <c r="HD276" s="130"/>
      <c r="HN276" s="130"/>
      <c r="HX276" s="130"/>
      <c r="IH276" s="130"/>
    </row>
    <row xmlns:x14ac="http://schemas.microsoft.com/office/spreadsheetml/2009/9/ac" r="277" s="3" customFormat="true" x14ac:dyDescent="0.25">
      <c r="A277" s="394"/>
      <c r="B277" s="130"/>
      <c r="L277" s="130"/>
      <c r="V277" s="130"/>
      <c r="AF277" s="130"/>
      <c r="AP277" s="130"/>
      <c r="AZ277" s="130"/>
      <c r="BA277" s="130"/>
      <c r="BB277" s="130"/>
      <c r="BC277" s="130"/>
      <c r="BD277" s="130"/>
      <c r="BE277" s="130"/>
      <c r="BF277" s="130"/>
      <c r="BG277" s="130"/>
      <c r="BJ277" s="130"/>
      <c r="BK277" s="130"/>
      <c r="BL277" s="130"/>
      <c r="BM277" s="130"/>
      <c r="BN277" s="130"/>
      <c r="BO277" s="130"/>
      <c r="BP277" s="130"/>
      <c r="BQ277" s="130"/>
      <c r="BT277" s="130"/>
      <c r="CD277" s="441"/>
      <c r="CE277" s="442"/>
      <c r="CF277" s="442"/>
      <c r="CG277" s="442"/>
      <c r="CH277" s="442"/>
      <c r="CI277" s="442"/>
      <c r="CJ277" s="442"/>
      <c r="CK277" s="442"/>
      <c r="CL277" s="442"/>
      <c r="CM277" s="442"/>
      <c r="CN277" s="130"/>
      <c r="CX277" s="130"/>
      <c r="DH277" s="130"/>
      <c r="DR277" s="130"/>
      <c r="EB277" s="130"/>
      <c r="EL277" s="130"/>
      <c r="EV277" s="130"/>
      <c r="FF277" s="130"/>
      <c r="FP277" s="130"/>
      <c r="FZ277" s="130"/>
      <c r="GJ277" s="130"/>
      <c r="GT277" s="130"/>
      <c r="HD277" s="130"/>
      <c r="HN277" s="130"/>
      <c r="HX277" s="130"/>
      <c r="IH277" s="130"/>
    </row>
    <row xmlns:x14ac="http://schemas.microsoft.com/office/spreadsheetml/2009/9/ac" r="278" s="3" customFormat="true" x14ac:dyDescent="0.25">
      <c r="A278" s="394"/>
      <c r="B278" s="130"/>
      <c r="L278" s="130"/>
      <c r="V278" s="130"/>
      <c r="AF278" s="130"/>
      <c r="AP278" s="130"/>
      <c r="AZ278" s="130"/>
      <c r="BA278" s="130"/>
      <c r="BB278" s="130"/>
      <c r="BC278" s="130"/>
      <c r="BD278" s="130"/>
      <c r="BE278" s="130"/>
      <c r="BF278" s="130"/>
      <c r="BG278" s="130"/>
      <c r="BJ278" s="130"/>
      <c r="BK278" s="130"/>
      <c r="BL278" s="130"/>
      <c r="BM278" s="130"/>
      <c r="BN278" s="130"/>
      <c r="BO278" s="130"/>
      <c r="BP278" s="130"/>
      <c r="BQ278" s="130"/>
      <c r="BT278" s="130"/>
      <c r="CD278" s="441"/>
      <c r="CE278" s="442"/>
      <c r="CF278" s="442"/>
      <c r="CG278" s="442"/>
      <c r="CH278" s="442"/>
      <c r="CI278" s="442"/>
      <c r="CJ278" s="442"/>
      <c r="CK278" s="442"/>
      <c r="CL278" s="442"/>
      <c r="CM278" s="442"/>
      <c r="CN278" s="130"/>
      <c r="CX278" s="130"/>
      <c r="DH278" s="130"/>
      <c r="DR278" s="130"/>
      <c r="EB278" s="130"/>
      <c r="EL278" s="130"/>
      <c r="EV278" s="130"/>
      <c r="FF278" s="130"/>
      <c r="FP278" s="130"/>
      <c r="FZ278" s="130"/>
      <c r="GJ278" s="130"/>
      <c r="GT278" s="130"/>
      <c r="HD278" s="130"/>
      <c r="HN278" s="130"/>
      <c r="HX278" s="130"/>
      <c r="IH278" s="130"/>
    </row>
    <row xmlns:x14ac="http://schemas.microsoft.com/office/spreadsheetml/2009/9/ac" r="279" s="3" customFormat="true" x14ac:dyDescent="0.25">
      <c r="A279" s="394"/>
      <c r="B279" s="130"/>
      <c r="L279" s="130"/>
      <c r="V279" s="130"/>
      <c r="AF279" s="130"/>
      <c r="AP279" s="130"/>
      <c r="AZ279" s="130"/>
      <c r="BA279" s="130"/>
      <c r="BB279" s="130"/>
      <c r="BC279" s="130"/>
      <c r="BD279" s="130"/>
      <c r="BE279" s="130"/>
      <c r="BF279" s="130"/>
      <c r="BG279" s="130"/>
      <c r="BJ279" s="130"/>
      <c r="BK279" s="130"/>
      <c r="BL279" s="130"/>
      <c r="BM279" s="130"/>
      <c r="BN279" s="130"/>
      <c r="BO279" s="130"/>
      <c r="BP279" s="130"/>
      <c r="BQ279" s="130"/>
      <c r="BT279" s="130"/>
      <c r="CD279" s="441"/>
      <c r="CE279" s="442"/>
      <c r="CF279" s="442"/>
      <c r="CG279" s="442"/>
      <c r="CH279" s="442"/>
      <c r="CI279" s="442"/>
      <c r="CJ279" s="442"/>
      <c r="CK279" s="442"/>
      <c r="CL279" s="442"/>
      <c r="CM279" s="442"/>
      <c r="CN279" s="130"/>
      <c r="CX279" s="130"/>
      <c r="DH279" s="130"/>
      <c r="DR279" s="130"/>
      <c r="EB279" s="130"/>
      <c r="EL279" s="130"/>
      <c r="EV279" s="130"/>
      <c r="FF279" s="130"/>
      <c r="FP279" s="130"/>
      <c r="FZ279" s="130"/>
      <c r="GJ279" s="130"/>
      <c r="GT279" s="130"/>
      <c r="HD279" s="130"/>
      <c r="HN279" s="130"/>
      <c r="HX279" s="130"/>
      <c r="IH279" s="130"/>
    </row>
    <row xmlns:x14ac="http://schemas.microsoft.com/office/spreadsheetml/2009/9/ac" r="280" s="3" customFormat="true" x14ac:dyDescent="0.25">
      <c r="A280" s="394"/>
      <c r="B280" s="130"/>
      <c r="L280" s="130"/>
      <c r="V280" s="130"/>
      <c r="AF280" s="130"/>
      <c r="AP280" s="130"/>
      <c r="AZ280" s="130"/>
      <c r="BA280" s="130"/>
      <c r="BB280" s="130"/>
      <c r="BC280" s="130"/>
      <c r="BD280" s="130"/>
      <c r="BE280" s="130"/>
      <c r="BF280" s="130"/>
      <c r="BG280" s="130"/>
      <c r="BJ280" s="130"/>
      <c r="BK280" s="130"/>
      <c r="BL280" s="130"/>
      <c r="BM280" s="130"/>
      <c r="BN280" s="130"/>
      <c r="BO280" s="130"/>
      <c r="BP280" s="130"/>
      <c r="BQ280" s="130"/>
      <c r="BT280" s="130"/>
      <c r="CD280" s="441"/>
      <c r="CE280" s="442"/>
      <c r="CF280" s="442"/>
      <c r="CG280" s="442"/>
      <c r="CH280" s="442"/>
      <c r="CI280" s="442"/>
      <c r="CJ280" s="442"/>
      <c r="CK280" s="442"/>
      <c r="CL280" s="442"/>
      <c r="CM280" s="442"/>
      <c r="CN280" s="130"/>
      <c r="CX280" s="130"/>
      <c r="DH280" s="130"/>
      <c r="DR280" s="130"/>
      <c r="EB280" s="130"/>
      <c r="EL280" s="130"/>
      <c r="EV280" s="130"/>
      <c r="FF280" s="130"/>
      <c r="FP280" s="130"/>
      <c r="FZ280" s="130"/>
      <c r="GJ280" s="130"/>
      <c r="GT280" s="130"/>
      <c r="HD280" s="130"/>
      <c r="HN280" s="130"/>
      <c r="HX280" s="130"/>
      <c r="IH280" s="130"/>
    </row>
    <row xmlns:x14ac="http://schemas.microsoft.com/office/spreadsheetml/2009/9/ac" r="281" s="3" customFormat="true" x14ac:dyDescent="0.25">
      <c r="A281" s="394"/>
      <c r="B281" s="130"/>
      <c r="L281" s="130"/>
      <c r="V281" s="130"/>
      <c r="AF281" s="130"/>
      <c r="AP281" s="130"/>
      <c r="AZ281" s="130"/>
      <c r="BA281" s="130"/>
      <c r="BB281" s="130"/>
      <c r="BC281" s="130"/>
      <c r="BD281" s="130"/>
      <c r="BE281" s="130"/>
      <c r="BF281" s="130"/>
      <c r="BG281" s="130"/>
      <c r="BJ281" s="130"/>
      <c r="BK281" s="130"/>
      <c r="BL281" s="130"/>
      <c r="BM281" s="130"/>
      <c r="BN281" s="130"/>
      <c r="BO281" s="130"/>
      <c r="BP281" s="130"/>
      <c r="BQ281" s="130"/>
      <c r="BT281" s="130"/>
      <c r="CD281" s="441"/>
      <c r="CE281" s="442"/>
      <c r="CF281" s="442"/>
      <c r="CG281" s="442"/>
      <c r="CH281" s="442"/>
      <c r="CI281" s="442"/>
      <c r="CJ281" s="442"/>
      <c r="CK281" s="442"/>
      <c r="CL281" s="442"/>
      <c r="CM281" s="442"/>
      <c r="CN281" s="130"/>
      <c r="CX281" s="130"/>
      <c r="DH281" s="130"/>
      <c r="DR281" s="130"/>
      <c r="EB281" s="130"/>
      <c r="EL281" s="130"/>
      <c r="EV281" s="130"/>
      <c r="FF281" s="130"/>
      <c r="FP281" s="130"/>
      <c r="FZ281" s="130"/>
      <c r="GJ281" s="130"/>
      <c r="GT281" s="130"/>
      <c r="HD281" s="130"/>
      <c r="HN281" s="130"/>
      <c r="HX281" s="130"/>
      <c r="IH281" s="130"/>
    </row>
    <row xmlns:x14ac="http://schemas.microsoft.com/office/spreadsheetml/2009/9/ac" r="282" s="3" customFormat="true" x14ac:dyDescent="0.25">
      <c r="A282" s="394"/>
      <c r="B282" s="130"/>
      <c r="L282" s="130"/>
      <c r="V282" s="130"/>
      <c r="AF282" s="130"/>
      <c r="AP282" s="130"/>
      <c r="AZ282" s="130"/>
      <c r="BA282" s="130"/>
      <c r="BB282" s="130"/>
      <c r="BC282" s="130"/>
      <c r="BD282" s="130"/>
      <c r="BE282" s="130"/>
      <c r="BF282" s="130"/>
      <c r="BG282" s="130"/>
      <c r="BJ282" s="130"/>
      <c r="BK282" s="130"/>
      <c r="BL282" s="130"/>
      <c r="BM282" s="130"/>
      <c r="BN282" s="130"/>
      <c r="BO282" s="130"/>
      <c r="BP282" s="130"/>
      <c r="BQ282" s="130"/>
      <c r="BT282" s="130"/>
      <c r="CD282" s="441"/>
      <c r="CE282" s="442"/>
      <c r="CF282" s="442"/>
      <c r="CG282" s="442"/>
      <c r="CH282" s="442"/>
      <c r="CI282" s="442"/>
      <c r="CJ282" s="442"/>
      <c r="CK282" s="442"/>
      <c r="CL282" s="442"/>
      <c r="CM282" s="442"/>
      <c r="CN282" s="130"/>
      <c r="CX282" s="130"/>
      <c r="DH282" s="130"/>
      <c r="DR282" s="130"/>
      <c r="EB282" s="130"/>
      <c r="EL282" s="130"/>
      <c r="EV282" s="130"/>
      <c r="FF282" s="130"/>
      <c r="FP282" s="130"/>
      <c r="FZ282" s="130"/>
      <c r="GJ282" s="130"/>
      <c r="GT282" s="130"/>
      <c r="HD282" s="130"/>
      <c r="HN282" s="130"/>
      <c r="HX282" s="130"/>
      <c r="IH282" s="130"/>
    </row>
    <row xmlns:x14ac="http://schemas.microsoft.com/office/spreadsheetml/2009/9/ac" r="283" s="3" customFormat="true" x14ac:dyDescent="0.25">
      <c r="A283" s="394"/>
      <c r="B283" s="130"/>
      <c r="L283" s="130"/>
      <c r="V283" s="130"/>
      <c r="AF283" s="130"/>
      <c r="AP283" s="130"/>
      <c r="AZ283" s="130"/>
      <c r="BA283" s="130"/>
      <c r="BB283" s="130"/>
      <c r="BC283" s="130"/>
      <c r="BD283" s="130"/>
      <c r="BE283" s="130"/>
      <c r="BF283" s="130"/>
      <c r="BG283" s="130"/>
      <c r="BJ283" s="130"/>
      <c r="BK283" s="130"/>
      <c r="BL283" s="130"/>
      <c r="BM283" s="130"/>
      <c r="BN283" s="130"/>
      <c r="BO283" s="130"/>
      <c r="BP283" s="130"/>
      <c r="BQ283" s="130"/>
      <c r="BT283" s="130"/>
      <c r="CD283" s="441"/>
      <c r="CE283" s="442"/>
      <c r="CF283" s="442"/>
      <c r="CG283" s="442"/>
      <c r="CH283" s="442"/>
      <c r="CI283" s="442"/>
      <c r="CJ283" s="442"/>
      <c r="CK283" s="442"/>
      <c r="CL283" s="442"/>
      <c r="CM283" s="442"/>
      <c r="CN283" s="130"/>
      <c r="CX283" s="130"/>
      <c r="DH283" s="130"/>
      <c r="DR283" s="130"/>
      <c r="EB283" s="130"/>
      <c r="EL283" s="130"/>
      <c r="EV283" s="130"/>
      <c r="FF283" s="130"/>
      <c r="FP283" s="130"/>
      <c r="FZ283" s="130"/>
      <c r="GJ283" s="130"/>
      <c r="GT283" s="130"/>
      <c r="HD283" s="130"/>
      <c r="HN283" s="130"/>
      <c r="HX283" s="130"/>
      <c r="IH283" s="130"/>
    </row>
    <row xmlns:x14ac="http://schemas.microsoft.com/office/spreadsheetml/2009/9/ac" r="284" s="3" customFormat="true" x14ac:dyDescent="0.25">
      <c r="A284" s="394"/>
      <c r="B284" s="130"/>
      <c r="L284" s="130"/>
      <c r="V284" s="130"/>
      <c r="AF284" s="130"/>
      <c r="AP284" s="130"/>
      <c r="AZ284" s="130"/>
      <c r="BA284" s="130"/>
      <c r="BB284" s="130"/>
      <c r="BC284" s="130"/>
      <c r="BD284" s="130"/>
      <c r="BE284" s="130"/>
      <c r="BF284" s="130"/>
      <c r="BG284" s="130"/>
      <c r="BJ284" s="130"/>
      <c r="BK284" s="130"/>
      <c r="BL284" s="130"/>
      <c r="BM284" s="130"/>
      <c r="BN284" s="130"/>
      <c r="BO284" s="130"/>
      <c r="BP284" s="130"/>
      <c r="BQ284" s="130"/>
      <c r="BT284" s="130"/>
      <c r="CD284" s="441"/>
      <c r="CE284" s="442"/>
      <c r="CF284" s="442"/>
      <c r="CG284" s="442"/>
      <c r="CH284" s="442"/>
      <c r="CI284" s="442"/>
      <c r="CJ284" s="442"/>
      <c r="CK284" s="442"/>
      <c r="CL284" s="442"/>
      <c r="CM284" s="442"/>
      <c r="CN284" s="130"/>
      <c r="CX284" s="130"/>
      <c r="DH284" s="130"/>
      <c r="DR284" s="130"/>
      <c r="EB284" s="130"/>
      <c r="EL284" s="130"/>
      <c r="EV284" s="130"/>
      <c r="FF284" s="130"/>
      <c r="FP284" s="130"/>
      <c r="FZ284" s="130"/>
      <c r="GJ284" s="130"/>
      <c r="GT284" s="130"/>
      <c r="HD284" s="130"/>
      <c r="HN284" s="130"/>
      <c r="HX284" s="130"/>
      <c r="IH284" s="130"/>
    </row>
    <row xmlns:x14ac="http://schemas.microsoft.com/office/spreadsheetml/2009/9/ac" r="285" s="3" customFormat="true" x14ac:dyDescent="0.25">
      <c r="A285" s="394"/>
      <c r="B285" s="130"/>
      <c r="L285" s="130"/>
      <c r="V285" s="130"/>
      <c r="AF285" s="130"/>
      <c r="AP285" s="130"/>
      <c r="AZ285" s="130"/>
      <c r="BA285" s="130"/>
      <c r="BB285" s="130"/>
      <c r="BC285" s="130"/>
      <c r="BD285" s="130"/>
      <c r="BE285" s="130"/>
      <c r="BF285" s="130"/>
      <c r="BG285" s="130"/>
      <c r="BJ285" s="130"/>
      <c r="BK285" s="130"/>
      <c r="BL285" s="130"/>
      <c r="BM285" s="130"/>
      <c r="BN285" s="130"/>
      <c r="BO285" s="130"/>
      <c r="BP285" s="130"/>
      <c r="BQ285" s="130"/>
      <c r="BT285" s="130"/>
      <c r="CD285" s="441"/>
      <c r="CE285" s="442"/>
      <c r="CF285" s="442"/>
      <c r="CG285" s="442"/>
      <c r="CH285" s="442"/>
      <c r="CI285" s="442"/>
      <c r="CJ285" s="442"/>
      <c r="CK285" s="442"/>
      <c r="CL285" s="442"/>
      <c r="CM285" s="442"/>
      <c r="CN285" s="130"/>
      <c r="CX285" s="130"/>
      <c r="DH285" s="130"/>
      <c r="DR285" s="130"/>
      <c r="EB285" s="130"/>
      <c r="EL285" s="130"/>
      <c r="EV285" s="130"/>
      <c r="FF285" s="130"/>
      <c r="FP285" s="130"/>
      <c r="FZ285" s="130"/>
      <c r="GJ285" s="130"/>
      <c r="GT285" s="130"/>
      <c r="HD285" s="130"/>
      <c r="HN285" s="130"/>
      <c r="HX285" s="130"/>
      <c r="IH285" s="130"/>
    </row>
    <row xmlns:x14ac="http://schemas.microsoft.com/office/spreadsheetml/2009/9/ac" r="286" s="3" customFormat="true" x14ac:dyDescent="0.25">
      <c r="A286" s="394"/>
      <c r="B286" s="130"/>
      <c r="L286" s="130"/>
      <c r="V286" s="130"/>
      <c r="AF286" s="130"/>
      <c r="AP286" s="130"/>
      <c r="AZ286" s="130"/>
      <c r="BA286" s="130"/>
      <c r="BB286" s="130"/>
      <c r="BC286" s="130"/>
      <c r="BD286" s="130"/>
      <c r="BE286" s="130"/>
      <c r="BF286" s="130"/>
      <c r="BG286" s="130"/>
      <c r="BJ286" s="130"/>
      <c r="BK286" s="130"/>
      <c r="BL286" s="130"/>
      <c r="BM286" s="130"/>
      <c r="BN286" s="130"/>
      <c r="BO286" s="130"/>
      <c r="BP286" s="130"/>
      <c r="BQ286" s="130"/>
      <c r="BT286" s="130"/>
      <c r="CD286" s="441"/>
      <c r="CE286" s="442"/>
      <c r="CF286" s="442"/>
      <c r="CG286" s="442"/>
      <c r="CH286" s="442"/>
      <c r="CI286" s="442"/>
      <c r="CJ286" s="442"/>
      <c r="CK286" s="442"/>
      <c r="CL286" s="442"/>
      <c r="CM286" s="442"/>
      <c r="CN286" s="130"/>
      <c r="CX286" s="130"/>
      <c r="DH286" s="130"/>
      <c r="DR286" s="130"/>
      <c r="EB286" s="130"/>
      <c r="EL286" s="130"/>
      <c r="EV286" s="130"/>
      <c r="FF286" s="130"/>
      <c r="FP286" s="130"/>
      <c r="FZ286" s="130"/>
      <c r="GJ286" s="130"/>
      <c r="GT286" s="130"/>
      <c r="HD286" s="130"/>
      <c r="HN286" s="130"/>
      <c r="HX286" s="130"/>
      <c r="IH286" s="130"/>
    </row>
    <row xmlns:x14ac="http://schemas.microsoft.com/office/spreadsheetml/2009/9/ac" r="287" s="3" customFormat="true" x14ac:dyDescent="0.25">
      <c r="A287" s="394"/>
      <c r="B287" s="130"/>
      <c r="L287" s="130"/>
      <c r="V287" s="130"/>
      <c r="AF287" s="130"/>
      <c r="AP287" s="130"/>
      <c r="AZ287" s="130"/>
      <c r="BA287" s="130"/>
      <c r="BB287" s="130"/>
      <c r="BC287" s="130"/>
      <c r="BD287" s="130"/>
      <c r="BE287" s="130"/>
      <c r="BF287" s="130"/>
      <c r="BG287" s="130"/>
      <c r="BJ287" s="130"/>
      <c r="BK287" s="130"/>
      <c r="BL287" s="130"/>
      <c r="BM287" s="130"/>
      <c r="BN287" s="130"/>
      <c r="BO287" s="130"/>
      <c r="BP287" s="130"/>
      <c r="BQ287" s="130"/>
      <c r="BT287" s="130"/>
      <c r="CD287" s="441"/>
      <c r="CE287" s="442"/>
      <c r="CF287" s="442"/>
      <c r="CG287" s="442"/>
      <c r="CH287" s="442"/>
      <c r="CI287" s="442"/>
      <c r="CJ287" s="442"/>
      <c r="CK287" s="442"/>
      <c r="CL287" s="442"/>
      <c r="CM287" s="442"/>
      <c r="CN287" s="130"/>
      <c r="CX287" s="130"/>
      <c r="DH287" s="130"/>
      <c r="DR287" s="130"/>
      <c r="EB287" s="130"/>
      <c r="EL287" s="130"/>
      <c r="EV287" s="130"/>
      <c r="FF287" s="130"/>
      <c r="FP287" s="130"/>
      <c r="FZ287" s="130"/>
      <c r="GJ287" s="130"/>
      <c r="GT287" s="130"/>
      <c r="HD287" s="130"/>
      <c r="HN287" s="130"/>
      <c r="HX287" s="130"/>
      <c r="IH287" s="130"/>
    </row>
    <row xmlns:x14ac="http://schemas.microsoft.com/office/spreadsheetml/2009/9/ac" r="288" s="3" customFormat="true" x14ac:dyDescent="0.25">
      <c r="A288" s="394"/>
      <c r="B288" s="130"/>
      <c r="L288" s="130"/>
      <c r="V288" s="130"/>
      <c r="AF288" s="130"/>
      <c r="AP288" s="130"/>
      <c r="AZ288" s="130"/>
      <c r="BA288" s="130"/>
      <c r="BB288" s="130"/>
      <c r="BC288" s="130"/>
      <c r="BD288" s="130"/>
      <c r="BE288" s="130"/>
      <c r="BF288" s="130"/>
      <c r="BG288" s="130"/>
      <c r="BJ288" s="130"/>
      <c r="BK288" s="130"/>
      <c r="BL288" s="130"/>
      <c r="BM288" s="130"/>
      <c r="BN288" s="130"/>
      <c r="BO288" s="130"/>
      <c r="BP288" s="130"/>
      <c r="BQ288" s="130"/>
      <c r="BT288" s="130"/>
      <c r="CD288" s="441"/>
      <c r="CE288" s="442"/>
      <c r="CF288" s="442"/>
      <c r="CG288" s="442"/>
      <c r="CH288" s="442"/>
      <c r="CI288" s="442"/>
      <c r="CJ288" s="442"/>
      <c r="CK288" s="442"/>
      <c r="CL288" s="442"/>
      <c r="CM288" s="442"/>
      <c r="CN288" s="130"/>
      <c r="CX288" s="130"/>
      <c r="DH288" s="130"/>
      <c r="DR288" s="130"/>
      <c r="EB288" s="130"/>
      <c r="EL288" s="130"/>
      <c r="EV288" s="130"/>
      <c r="FF288" s="130"/>
      <c r="FP288" s="130"/>
      <c r="FZ288" s="130"/>
      <c r="GJ288" s="130"/>
      <c r="GT288" s="130"/>
      <c r="HD288" s="130"/>
      <c r="HN288" s="130"/>
      <c r="HX288" s="130"/>
      <c r="IH288" s="130"/>
    </row>
    <row xmlns:x14ac="http://schemas.microsoft.com/office/spreadsheetml/2009/9/ac" r="289" s="3" customFormat="true" x14ac:dyDescent="0.25">
      <c r="A289" s="394"/>
      <c r="B289" s="130"/>
      <c r="L289" s="130"/>
      <c r="V289" s="130"/>
      <c r="AF289" s="130"/>
      <c r="AP289" s="130"/>
      <c r="AZ289" s="130"/>
      <c r="BA289" s="130"/>
      <c r="BB289" s="130"/>
      <c r="BC289" s="130"/>
      <c r="BD289" s="130"/>
      <c r="BE289" s="130"/>
      <c r="BF289" s="130"/>
      <c r="BG289" s="130"/>
      <c r="BJ289" s="130"/>
      <c r="BK289" s="130"/>
      <c r="BL289" s="130"/>
      <c r="BM289" s="130"/>
      <c r="BN289" s="130"/>
      <c r="BO289" s="130"/>
      <c r="BP289" s="130"/>
      <c r="BQ289" s="130"/>
      <c r="BT289" s="130"/>
      <c r="CD289" s="441"/>
      <c r="CE289" s="442"/>
      <c r="CF289" s="442"/>
      <c r="CG289" s="442"/>
      <c r="CH289" s="442"/>
      <c r="CI289" s="442"/>
      <c r="CJ289" s="442"/>
      <c r="CK289" s="442"/>
      <c r="CL289" s="442"/>
      <c r="CM289" s="442"/>
      <c r="CN289" s="130"/>
      <c r="CX289" s="130"/>
      <c r="DH289" s="130"/>
      <c r="DR289" s="130"/>
      <c r="EB289" s="130"/>
      <c r="EL289" s="130"/>
      <c r="EV289" s="130"/>
      <c r="FF289" s="130"/>
      <c r="FP289" s="130"/>
      <c r="FZ289" s="130"/>
      <c r="GJ289" s="130"/>
      <c r="GT289" s="130"/>
      <c r="HD289" s="130"/>
      <c r="HN289" s="130"/>
      <c r="HX289" s="130"/>
      <c r="IH289" s="130"/>
    </row>
    <row xmlns:x14ac="http://schemas.microsoft.com/office/spreadsheetml/2009/9/ac" r="290" s="3" customFormat="true" x14ac:dyDescent="0.25">
      <c r="A290" s="394"/>
      <c r="B290" s="130"/>
      <c r="L290" s="130"/>
      <c r="V290" s="130"/>
      <c r="AF290" s="130"/>
      <c r="AP290" s="130"/>
      <c r="AZ290" s="130"/>
      <c r="BA290" s="130"/>
      <c r="BB290" s="130"/>
      <c r="BC290" s="130"/>
      <c r="BD290" s="130"/>
      <c r="BE290" s="130"/>
      <c r="BF290" s="130"/>
      <c r="BG290" s="130"/>
      <c r="BJ290" s="130"/>
      <c r="BK290" s="130"/>
      <c r="BL290" s="130"/>
      <c r="BM290" s="130"/>
      <c r="BN290" s="130"/>
      <c r="BO290" s="130"/>
      <c r="BP290" s="130"/>
      <c r="BQ290" s="130"/>
      <c r="BT290" s="130"/>
      <c r="CD290" s="441"/>
      <c r="CE290" s="442"/>
      <c r="CF290" s="442"/>
      <c r="CG290" s="442"/>
      <c r="CH290" s="442"/>
      <c r="CI290" s="442"/>
      <c r="CJ290" s="442"/>
      <c r="CK290" s="442"/>
      <c r="CL290" s="442"/>
      <c r="CM290" s="442"/>
      <c r="CN290" s="130"/>
      <c r="CX290" s="130"/>
      <c r="DH290" s="130"/>
      <c r="DR290" s="130"/>
      <c r="EB290" s="130"/>
      <c r="EL290" s="130"/>
      <c r="EV290" s="130"/>
      <c r="FF290" s="130"/>
      <c r="FP290" s="130"/>
      <c r="FZ290" s="130"/>
      <c r="GJ290" s="130"/>
      <c r="GT290" s="130"/>
      <c r="HD290" s="130"/>
      <c r="HN290" s="130"/>
      <c r="HX290" s="130"/>
      <c r="IH290" s="130"/>
    </row>
    <row xmlns:x14ac="http://schemas.microsoft.com/office/spreadsheetml/2009/9/ac" r="291" s="3" customFormat="true" x14ac:dyDescent="0.25">
      <c r="A291" s="394"/>
      <c r="B291" s="130"/>
      <c r="L291" s="130"/>
      <c r="V291" s="130"/>
      <c r="AF291" s="130"/>
      <c r="AP291" s="130"/>
      <c r="AZ291" s="130"/>
      <c r="BA291" s="130"/>
      <c r="BB291" s="130"/>
      <c r="BC291" s="130"/>
      <c r="BD291" s="130"/>
      <c r="BE291" s="130"/>
      <c r="BF291" s="130"/>
      <c r="BG291" s="130"/>
      <c r="BJ291" s="130"/>
      <c r="BK291" s="130"/>
      <c r="BL291" s="130"/>
      <c r="BM291" s="130"/>
      <c r="BN291" s="130"/>
      <c r="BO291" s="130"/>
      <c r="BP291" s="130"/>
      <c r="BQ291" s="130"/>
      <c r="BT291" s="130"/>
      <c r="CD291" s="441"/>
      <c r="CE291" s="442"/>
      <c r="CF291" s="442"/>
      <c r="CG291" s="442"/>
      <c r="CH291" s="442"/>
      <c r="CI291" s="442"/>
      <c r="CJ291" s="442"/>
      <c r="CK291" s="442"/>
      <c r="CL291" s="442"/>
      <c r="CM291" s="442"/>
      <c r="CN291" s="130"/>
      <c r="CX291" s="130"/>
      <c r="DH291" s="130"/>
      <c r="DR291" s="130"/>
      <c r="EB291" s="130"/>
      <c r="EL291" s="130"/>
      <c r="EV291" s="130"/>
      <c r="FF291" s="130"/>
      <c r="FP291" s="130"/>
      <c r="FZ291" s="130"/>
      <c r="GJ291" s="130"/>
      <c r="GT291" s="130"/>
      <c r="HD291" s="130"/>
      <c r="HN291" s="130"/>
      <c r="HX291" s="130"/>
      <c r="IH291" s="130"/>
    </row>
    <row xmlns:x14ac="http://schemas.microsoft.com/office/spreadsheetml/2009/9/ac" r="292" s="3" customFormat="true" x14ac:dyDescent="0.25">
      <c r="A292" s="394"/>
      <c r="B292" s="130"/>
      <c r="L292" s="130"/>
      <c r="V292" s="130"/>
      <c r="AF292" s="130"/>
      <c r="AP292" s="130"/>
      <c r="AZ292" s="130"/>
      <c r="BA292" s="130"/>
      <c r="BB292" s="130"/>
      <c r="BC292" s="130"/>
      <c r="BD292" s="130"/>
      <c r="BE292" s="130"/>
      <c r="BF292" s="130"/>
      <c r="BG292" s="130"/>
      <c r="BJ292" s="130"/>
      <c r="BK292" s="130"/>
      <c r="BL292" s="130"/>
      <c r="BM292" s="130"/>
      <c r="BN292" s="130"/>
      <c r="BO292" s="130"/>
      <c r="BP292" s="130"/>
      <c r="BQ292" s="130"/>
      <c r="BT292" s="130"/>
      <c r="CD292" s="441"/>
      <c r="CE292" s="442"/>
      <c r="CF292" s="442"/>
      <c r="CG292" s="442"/>
      <c r="CH292" s="442"/>
      <c r="CI292" s="442"/>
      <c r="CJ292" s="442"/>
      <c r="CK292" s="442"/>
      <c r="CL292" s="442"/>
      <c r="CM292" s="442"/>
      <c r="CN292" s="130"/>
      <c r="CX292" s="130"/>
      <c r="DH292" s="130"/>
      <c r="DR292" s="130"/>
      <c r="EB292" s="130"/>
      <c r="EL292" s="130"/>
      <c r="EV292" s="130"/>
      <c r="FF292" s="130"/>
      <c r="FP292" s="130"/>
      <c r="FZ292" s="130"/>
      <c r="GJ292" s="130"/>
      <c r="GT292" s="130"/>
      <c r="HD292" s="130"/>
      <c r="HN292" s="130"/>
      <c r="HX292" s="130"/>
      <c r="IH292" s="130"/>
    </row>
    <row xmlns:x14ac="http://schemas.microsoft.com/office/spreadsheetml/2009/9/ac" r="293" s="3" customFormat="true" x14ac:dyDescent="0.25">
      <c r="A293" s="394"/>
      <c r="B293" s="130"/>
      <c r="L293" s="130"/>
      <c r="V293" s="130"/>
      <c r="AF293" s="130"/>
      <c r="AP293" s="130"/>
      <c r="AZ293" s="130"/>
      <c r="BA293" s="130"/>
      <c r="BB293" s="130"/>
      <c r="BC293" s="130"/>
      <c r="BD293" s="130"/>
      <c r="BE293" s="130"/>
      <c r="BF293" s="130"/>
      <c r="BG293" s="130"/>
      <c r="BJ293" s="130"/>
      <c r="BK293" s="130"/>
      <c r="BL293" s="130"/>
      <c r="BM293" s="130"/>
      <c r="BN293" s="130"/>
      <c r="BO293" s="130"/>
      <c r="BP293" s="130"/>
      <c r="BQ293" s="130"/>
      <c r="BT293" s="130"/>
      <c r="CD293" s="441"/>
      <c r="CE293" s="442"/>
      <c r="CF293" s="442"/>
      <c r="CG293" s="442"/>
      <c r="CH293" s="442"/>
      <c r="CI293" s="442"/>
      <c r="CJ293" s="442"/>
      <c r="CK293" s="442"/>
      <c r="CL293" s="442"/>
      <c r="CM293" s="442"/>
      <c r="CN293" s="130"/>
      <c r="CX293" s="130"/>
      <c r="DH293" s="130"/>
      <c r="DR293" s="130"/>
      <c r="EB293" s="130"/>
      <c r="EL293" s="130"/>
      <c r="EV293" s="130"/>
      <c r="FF293" s="130"/>
      <c r="FP293" s="130"/>
      <c r="FZ293" s="130"/>
      <c r="GJ293" s="130"/>
      <c r="GT293" s="130"/>
      <c r="HD293" s="130"/>
      <c r="HN293" s="130"/>
      <c r="HX293" s="130"/>
      <c r="IH293" s="130"/>
    </row>
    <row xmlns:x14ac="http://schemas.microsoft.com/office/spreadsheetml/2009/9/ac" r="294" s="3" customFormat="true" x14ac:dyDescent="0.25">
      <c r="A294" s="394"/>
      <c r="B294" s="130"/>
      <c r="L294" s="130"/>
      <c r="V294" s="130"/>
      <c r="AF294" s="130"/>
      <c r="AP294" s="130"/>
      <c r="AZ294" s="130"/>
      <c r="BA294" s="130"/>
      <c r="BB294" s="130"/>
      <c r="BC294" s="130"/>
      <c r="BD294" s="130"/>
      <c r="BE294" s="130"/>
      <c r="BF294" s="130"/>
      <c r="BG294" s="130"/>
      <c r="BJ294" s="130"/>
      <c r="BK294" s="130"/>
      <c r="BL294" s="130"/>
      <c r="BM294" s="130"/>
      <c r="BN294" s="130"/>
      <c r="BO294" s="130"/>
      <c r="BP294" s="130"/>
      <c r="BQ294" s="130"/>
      <c r="BT294" s="130"/>
      <c r="CD294" s="441"/>
      <c r="CE294" s="442"/>
      <c r="CF294" s="442"/>
      <c r="CG294" s="442"/>
      <c r="CH294" s="442"/>
      <c r="CI294" s="442"/>
      <c r="CJ294" s="442"/>
      <c r="CK294" s="442"/>
      <c r="CL294" s="442"/>
      <c r="CM294" s="442"/>
      <c r="CN294" s="130"/>
      <c r="CX294" s="130"/>
      <c r="DH294" s="130"/>
      <c r="DR294" s="130"/>
      <c r="EB294" s="130"/>
      <c r="EL294" s="130"/>
      <c r="EV294" s="130"/>
      <c r="FF294" s="130"/>
      <c r="FP294" s="130"/>
      <c r="FZ294" s="130"/>
      <c r="GJ294" s="130"/>
      <c r="GT294" s="130"/>
      <c r="HD294" s="130"/>
      <c r="HN294" s="130"/>
      <c r="HX294" s="130"/>
      <c r="IH294" s="130"/>
    </row>
    <row xmlns:x14ac="http://schemas.microsoft.com/office/spreadsheetml/2009/9/ac" r="295" s="3" customFormat="true" x14ac:dyDescent="0.25">
      <c r="A295" s="394"/>
      <c r="B295" s="130"/>
      <c r="L295" s="130"/>
      <c r="V295" s="130"/>
      <c r="AF295" s="130"/>
      <c r="AP295" s="130"/>
      <c r="AZ295" s="130"/>
      <c r="BA295" s="130"/>
      <c r="BB295" s="130"/>
      <c r="BC295" s="130"/>
      <c r="BD295" s="130"/>
      <c r="BE295" s="130"/>
      <c r="BF295" s="130"/>
      <c r="BG295" s="130"/>
      <c r="BJ295" s="130"/>
      <c r="BK295" s="130"/>
      <c r="BL295" s="130"/>
      <c r="BM295" s="130"/>
      <c r="BN295" s="130"/>
      <c r="BO295" s="130"/>
      <c r="BP295" s="130"/>
      <c r="BQ295" s="130"/>
      <c r="BT295" s="130"/>
      <c r="CD295" s="441"/>
      <c r="CE295" s="442"/>
      <c r="CF295" s="442"/>
      <c r="CG295" s="442"/>
      <c r="CH295" s="442"/>
      <c r="CI295" s="442"/>
      <c r="CJ295" s="442"/>
      <c r="CK295" s="442"/>
      <c r="CL295" s="442"/>
      <c r="CM295" s="442"/>
      <c r="CN295" s="130"/>
      <c r="CX295" s="130"/>
      <c r="DH295" s="130"/>
      <c r="DR295" s="130"/>
      <c r="EB295" s="130"/>
      <c r="EL295" s="130"/>
      <c r="EV295" s="130"/>
      <c r="FF295" s="130"/>
      <c r="FP295" s="130"/>
      <c r="FZ295" s="130"/>
      <c r="GJ295" s="130"/>
      <c r="GT295" s="130"/>
      <c r="HD295" s="130"/>
      <c r="HN295" s="130"/>
      <c r="HX295" s="130"/>
      <c r="IH295" s="130"/>
    </row>
    <row xmlns:x14ac="http://schemas.microsoft.com/office/spreadsheetml/2009/9/ac" r="296" s="3" customFormat="true" x14ac:dyDescent="0.25">
      <c r="A296" s="394"/>
      <c r="B296" s="130"/>
      <c r="L296" s="130"/>
      <c r="V296" s="130"/>
      <c r="AF296" s="130"/>
      <c r="AP296" s="130"/>
      <c r="AZ296" s="130"/>
      <c r="BA296" s="130"/>
      <c r="BB296" s="130"/>
      <c r="BC296" s="130"/>
      <c r="BD296" s="130"/>
      <c r="BE296" s="130"/>
      <c r="BF296" s="130"/>
      <c r="BG296" s="130"/>
      <c r="BJ296" s="130"/>
      <c r="BK296" s="130"/>
      <c r="BL296" s="130"/>
      <c r="BM296" s="130"/>
      <c r="BN296" s="130"/>
      <c r="BO296" s="130"/>
      <c r="BP296" s="130"/>
      <c r="BQ296" s="130"/>
      <c r="BT296" s="130"/>
      <c r="CD296" s="441"/>
      <c r="CE296" s="442"/>
      <c r="CF296" s="442"/>
      <c r="CG296" s="442"/>
      <c r="CH296" s="442"/>
      <c r="CI296" s="442"/>
      <c r="CJ296" s="442"/>
      <c r="CK296" s="442"/>
      <c r="CL296" s="442"/>
      <c r="CM296" s="442"/>
      <c r="CN296" s="130"/>
      <c r="CX296" s="130"/>
      <c r="DH296" s="130"/>
      <c r="DR296" s="130"/>
      <c r="EB296" s="130"/>
      <c r="EL296" s="130"/>
      <c r="EV296" s="130"/>
      <c r="FF296" s="130"/>
      <c r="FP296" s="130"/>
      <c r="FZ296" s="130"/>
      <c r="GJ296" s="130"/>
      <c r="GT296" s="130"/>
      <c r="HD296" s="130"/>
      <c r="HN296" s="130"/>
      <c r="HX296" s="130"/>
      <c r="IH296" s="130"/>
    </row>
    <row xmlns:x14ac="http://schemas.microsoft.com/office/spreadsheetml/2009/9/ac" r="297" s="3" customFormat="true" x14ac:dyDescent="0.25">
      <c r="A297" s="394"/>
      <c r="B297" s="130"/>
      <c r="L297" s="130"/>
      <c r="V297" s="130"/>
      <c r="AF297" s="130"/>
      <c r="AP297" s="130"/>
      <c r="AZ297" s="130"/>
      <c r="BA297" s="130"/>
      <c r="BB297" s="130"/>
      <c r="BC297" s="130"/>
      <c r="BD297" s="130"/>
      <c r="BE297" s="130"/>
      <c r="BF297" s="130"/>
      <c r="BG297" s="130"/>
      <c r="BJ297" s="130"/>
      <c r="BK297" s="130"/>
      <c r="BL297" s="130"/>
      <c r="BM297" s="130"/>
      <c r="BN297" s="130"/>
      <c r="BO297" s="130"/>
      <c r="BP297" s="130"/>
      <c r="BQ297" s="130"/>
      <c r="BT297" s="130"/>
      <c r="CD297" s="441"/>
      <c r="CE297" s="442"/>
      <c r="CF297" s="442"/>
      <c r="CG297" s="442"/>
      <c r="CH297" s="442"/>
      <c r="CI297" s="442"/>
      <c r="CJ297" s="442"/>
      <c r="CK297" s="442"/>
      <c r="CL297" s="442"/>
      <c r="CM297" s="442"/>
      <c r="CN297" s="130"/>
      <c r="CX297" s="130"/>
      <c r="DH297" s="130"/>
      <c r="DR297" s="130"/>
      <c r="EB297" s="130"/>
      <c r="EL297" s="130"/>
      <c r="EV297" s="130"/>
      <c r="FF297" s="130"/>
      <c r="FP297" s="130"/>
      <c r="FZ297" s="130"/>
      <c r="GJ297" s="130"/>
      <c r="GT297" s="130"/>
      <c r="HD297" s="130"/>
      <c r="HN297" s="130"/>
      <c r="HX297" s="130"/>
      <c r="IH297" s="130"/>
    </row>
    <row xmlns:x14ac="http://schemas.microsoft.com/office/spreadsheetml/2009/9/ac" r="298" s="3" customFormat="true" x14ac:dyDescent="0.25">
      <c r="A298" s="394"/>
      <c r="B298" s="130"/>
      <c r="L298" s="130"/>
      <c r="V298" s="130"/>
      <c r="AF298" s="130"/>
      <c r="AP298" s="130"/>
      <c r="AZ298" s="130"/>
      <c r="BA298" s="130"/>
      <c r="BB298" s="130"/>
      <c r="BC298" s="130"/>
      <c r="BD298" s="130"/>
      <c r="BE298" s="130"/>
      <c r="BF298" s="130"/>
      <c r="BG298" s="130"/>
      <c r="BJ298" s="130"/>
      <c r="BK298" s="130"/>
      <c r="BL298" s="130"/>
      <c r="BM298" s="130"/>
      <c r="BN298" s="130"/>
      <c r="BO298" s="130"/>
      <c r="BP298" s="130"/>
      <c r="BQ298" s="130"/>
      <c r="BT298" s="130"/>
      <c r="CD298" s="441"/>
      <c r="CE298" s="442"/>
      <c r="CF298" s="442"/>
      <c r="CG298" s="442"/>
      <c r="CH298" s="442"/>
      <c r="CI298" s="442"/>
      <c r="CJ298" s="442"/>
      <c r="CK298" s="442"/>
      <c r="CL298" s="442"/>
      <c r="CM298" s="442"/>
      <c r="CN298" s="130"/>
      <c r="CX298" s="130"/>
      <c r="DH298" s="130"/>
      <c r="DR298" s="130"/>
      <c r="EB298" s="130"/>
      <c r="EL298" s="130"/>
      <c r="EV298" s="130"/>
      <c r="FF298" s="130"/>
      <c r="FP298" s="130"/>
      <c r="FZ298" s="130"/>
      <c r="GJ298" s="130"/>
      <c r="GT298" s="130"/>
      <c r="HD298" s="130"/>
      <c r="HN298" s="130"/>
      <c r="HX298" s="130"/>
      <c r="IH298" s="130"/>
    </row>
    <row xmlns:x14ac="http://schemas.microsoft.com/office/spreadsheetml/2009/9/ac" r="299" s="3" customFormat="true" x14ac:dyDescent="0.25">
      <c r="A299" s="394"/>
      <c r="B299" s="130"/>
      <c r="L299" s="130"/>
      <c r="V299" s="130"/>
      <c r="AF299" s="130"/>
      <c r="AP299" s="130"/>
      <c r="AZ299" s="130"/>
      <c r="BA299" s="130"/>
      <c r="BB299" s="130"/>
      <c r="BC299" s="130"/>
      <c r="BD299" s="130"/>
      <c r="BE299" s="130"/>
      <c r="BF299" s="130"/>
      <c r="BG299" s="130"/>
      <c r="BJ299" s="130"/>
      <c r="BK299" s="130"/>
      <c r="BL299" s="130"/>
      <c r="BM299" s="130"/>
      <c r="BN299" s="130"/>
      <c r="BO299" s="130"/>
      <c r="BP299" s="130"/>
      <c r="BQ299" s="130"/>
      <c r="BT299" s="130"/>
      <c r="CD299" s="441"/>
      <c r="CE299" s="442"/>
      <c r="CF299" s="442"/>
      <c r="CG299" s="442"/>
      <c r="CH299" s="442"/>
      <c r="CI299" s="442"/>
      <c r="CJ299" s="442"/>
      <c r="CK299" s="442"/>
      <c r="CL299" s="442"/>
      <c r="CM299" s="442"/>
      <c r="CN299" s="130"/>
      <c r="CX299" s="130"/>
      <c r="DH299" s="130"/>
      <c r="DR299" s="130"/>
      <c r="EB299" s="130"/>
      <c r="EL299" s="130"/>
      <c r="EV299" s="130"/>
      <c r="FF299" s="130"/>
      <c r="FP299" s="130"/>
      <c r="FZ299" s="130"/>
      <c r="GJ299" s="130"/>
      <c r="GT299" s="130"/>
      <c r="HD299" s="130"/>
      <c r="HN299" s="130"/>
      <c r="HX299" s="130"/>
      <c r="IH299" s="130"/>
    </row>
    <row xmlns:x14ac="http://schemas.microsoft.com/office/spreadsheetml/2009/9/ac" r="300" s="3" customFormat="true" x14ac:dyDescent="0.25">
      <c r="A300" s="394"/>
      <c r="B300" s="130"/>
      <c r="L300" s="130"/>
      <c r="V300" s="130"/>
      <c r="AF300" s="130"/>
      <c r="AP300" s="130"/>
      <c r="AZ300" s="130"/>
      <c r="BA300" s="130"/>
      <c r="BB300" s="130"/>
      <c r="BC300" s="130"/>
      <c r="BD300" s="130"/>
      <c r="BE300" s="130"/>
      <c r="BF300" s="130"/>
      <c r="BG300" s="130"/>
      <c r="BJ300" s="130"/>
      <c r="BK300" s="130"/>
      <c r="BL300" s="130"/>
      <c r="BM300" s="130"/>
      <c r="BN300" s="130"/>
      <c r="BO300" s="130"/>
      <c r="BP300" s="130"/>
      <c r="BQ300" s="130"/>
      <c r="BT300" s="130"/>
      <c r="CD300" s="441"/>
      <c r="CE300" s="442"/>
      <c r="CF300" s="442"/>
      <c r="CG300" s="442"/>
      <c r="CH300" s="442"/>
      <c r="CI300" s="442"/>
      <c r="CJ300" s="442"/>
      <c r="CK300" s="442"/>
      <c r="CL300" s="442"/>
      <c r="CM300" s="442"/>
      <c r="CN300" s="130"/>
      <c r="CX300" s="130"/>
      <c r="DH300" s="130"/>
      <c r="DR300" s="130"/>
      <c r="EB300" s="130"/>
      <c r="EL300" s="130"/>
      <c r="EV300" s="130"/>
      <c r="FF300" s="130"/>
      <c r="FP300" s="130"/>
      <c r="FZ300" s="130"/>
      <c r="GJ300" s="130"/>
      <c r="GT300" s="130"/>
      <c r="HD300" s="130"/>
      <c r="HN300" s="130"/>
      <c r="HX300" s="130"/>
      <c r="IH300" s="130"/>
    </row>
    <row xmlns:x14ac="http://schemas.microsoft.com/office/spreadsheetml/2009/9/ac" r="301" s="3" customFormat="true" x14ac:dyDescent="0.25">
      <c r="A301" s="394"/>
      <c r="B301" s="130"/>
      <c r="L301" s="130"/>
      <c r="V301" s="130"/>
      <c r="AF301" s="130"/>
      <c r="AP301" s="130"/>
      <c r="AZ301" s="130"/>
      <c r="BA301" s="130"/>
      <c r="BB301" s="130"/>
      <c r="BC301" s="130"/>
      <c r="BD301" s="130"/>
      <c r="BE301" s="130"/>
      <c r="BF301" s="130"/>
      <c r="BG301" s="130"/>
      <c r="BJ301" s="130"/>
      <c r="BK301" s="130"/>
      <c r="BL301" s="130"/>
      <c r="BM301" s="130"/>
      <c r="BN301" s="130"/>
      <c r="BO301" s="130"/>
      <c r="BP301" s="130"/>
      <c r="BQ301" s="130"/>
      <c r="BT301" s="130"/>
      <c r="CD301" s="441"/>
      <c r="CE301" s="442"/>
      <c r="CF301" s="442"/>
      <c r="CG301" s="442"/>
      <c r="CH301" s="442"/>
      <c r="CI301" s="442"/>
      <c r="CJ301" s="442"/>
      <c r="CK301" s="442"/>
      <c r="CL301" s="442"/>
      <c r="CM301" s="442"/>
      <c r="CN301" s="130"/>
      <c r="CX301" s="130"/>
      <c r="DH301" s="130"/>
      <c r="DR301" s="130"/>
      <c r="EB301" s="130"/>
      <c r="EL301" s="130"/>
      <c r="EV301" s="130"/>
      <c r="FF301" s="130"/>
      <c r="FP301" s="130"/>
      <c r="FZ301" s="130"/>
      <c r="GJ301" s="130"/>
      <c r="GT301" s="130"/>
      <c r="HD301" s="130"/>
      <c r="HN301" s="130"/>
      <c r="HX301" s="130"/>
      <c r="IH301" s="130"/>
    </row>
    <row xmlns:x14ac="http://schemas.microsoft.com/office/spreadsheetml/2009/9/ac" r="302" s="3" customFormat="true" x14ac:dyDescent="0.25">
      <c r="A302" s="394"/>
      <c r="B302" s="130"/>
      <c r="L302" s="130"/>
      <c r="V302" s="130"/>
      <c r="AF302" s="130"/>
      <c r="AP302" s="130"/>
      <c r="AZ302" s="130"/>
      <c r="BA302" s="130"/>
      <c r="BB302" s="130"/>
      <c r="BC302" s="130"/>
      <c r="BD302" s="130"/>
      <c r="BE302" s="130"/>
      <c r="BF302" s="130"/>
      <c r="BG302" s="130"/>
      <c r="BJ302" s="130"/>
      <c r="BK302" s="130"/>
      <c r="BL302" s="130"/>
      <c r="BM302" s="130"/>
      <c r="BN302" s="130"/>
      <c r="BO302" s="130"/>
      <c r="BP302" s="130"/>
      <c r="BQ302" s="130"/>
      <c r="BT302" s="130"/>
      <c r="CD302" s="441"/>
      <c r="CE302" s="442"/>
      <c r="CF302" s="442"/>
      <c r="CG302" s="442"/>
      <c r="CH302" s="442"/>
      <c r="CI302" s="442"/>
      <c r="CJ302" s="442"/>
      <c r="CK302" s="442"/>
      <c r="CL302" s="442"/>
      <c r="CM302" s="442"/>
      <c r="CN302" s="130"/>
      <c r="CX302" s="130"/>
      <c r="DH302" s="130"/>
      <c r="DR302" s="130"/>
      <c r="EB302" s="130"/>
      <c r="EL302" s="130"/>
      <c r="EV302" s="130"/>
      <c r="FF302" s="130"/>
      <c r="FP302" s="130"/>
      <c r="FZ302" s="130"/>
      <c r="GJ302" s="130"/>
      <c r="GT302" s="130"/>
      <c r="HD302" s="130"/>
      <c r="HN302" s="130"/>
      <c r="HX302" s="130"/>
      <c r="IH302" s="130"/>
    </row>
    <row xmlns:x14ac="http://schemas.microsoft.com/office/spreadsheetml/2009/9/ac" r="303" s="3" customFormat="true" x14ac:dyDescent="0.25">
      <c r="A303" s="394"/>
      <c r="B303" s="130"/>
      <c r="L303" s="130"/>
      <c r="V303" s="130"/>
      <c r="AF303" s="130"/>
      <c r="AP303" s="130"/>
      <c r="AZ303" s="130"/>
      <c r="BA303" s="130"/>
      <c r="BB303" s="130"/>
      <c r="BC303" s="130"/>
      <c r="BD303" s="130"/>
      <c r="BE303" s="130"/>
      <c r="BF303" s="130"/>
      <c r="BG303" s="130"/>
      <c r="BJ303" s="130"/>
      <c r="BK303" s="130"/>
      <c r="BL303" s="130"/>
      <c r="BM303" s="130"/>
      <c r="BN303" s="130"/>
      <c r="BO303" s="130"/>
      <c r="BP303" s="130"/>
      <c r="BQ303" s="130"/>
      <c r="BT303" s="130"/>
      <c r="CD303" s="441"/>
      <c r="CE303" s="442"/>
      <c r="CF303" s="442"/>
      <c r="CG303" s="442"/>
      <c r="CH303" s="442"/>
      <c r="CI303" s="442"/>
      <c r="CJ303" s="442"/>
      <c r="CK303" s="442"/>
      <c r="CL303" s="442"/>
      <c r="CM303" s="442"/>
      <c r="CN303" s="130"/>
      <c r="CX303" s="130"/>
      <c r="DH303" s="130"/>
      <c r="DR303" s="130"/>
      <c r="EB303" s="130"/>
      <c r="EL303" s="130"/>
      <c r="EV303" s="130"/>
      <c r="FF303" s="130"/>
      <c r="FP303" s="130"/>
      <c r="FZ303" s="130"/>
      <c r="GJ303" s="130"/>
      <c r="GT303" s="130"/>
      <c r="HD303" s="130"/>
      <c r="HN303" s="130"/>
      <c r="HX303" s="130"/>
      <c r="IH303" s="130"/>
    </row>
    <row xmlns:x14ac="http://schemas.microsoft.com/office/spreadsheetml/2009/9/ac" r="304" s="3" customFormat="true" x14ac:dyDescent="0.25">
      <c r="A304" s="394"/>
      <c r="B304" s="130"/>
      <c r="L304" s="130"/>
      <c r="V304" s="130"/>
      <c r="AF304" s="130"/>
      <c r="AP304" s="130"/>
      <c r="AZ304" s="130"/>
      <c r="BA304" s="130"/>
      <c r="BB304" s="130"/>
      <c r="BC304" s="130"/>
      <c r="BD304" s="130"/>
      <c r="BE304" s="130"/>
      <c r="BF304" s="130"/>
      <c r="BG304" s="130"/>
      <c r="BJ304" s="130"/>
      <c r="BK304" s="130"/>
      <c r="BL304" s="130"/>
      <c r="BM304" s="130"/>
      <c r="BN304" s="130"/>
      <c r="BO304" s="130"/>
      <c r="BP304" s="130"/>
      <c r="BQ304" s="130"/>
      <c r="BT304" s="130"/>
      <c r="CD304" s="441"/>
      <c r="CE304" s="442"/>
      <c r="CF304" s="442"/>
      <c r="CG304" s="442"/>
      <c r="CH304" s="442"/>
      <c r="CI304" s="442"/>
      <c r="CJ304" s="442"/>
      <c r="CK304" s="442"/>
      <c r="CL304" s="442"/>
      <c r="CM304" s="442"/>
      <c r="CN304" s="130"/>
      <c r="CX304" s="130"/>
      <c r="DH304" s="130"/>
      <c r="DR304" s="130"/>
      <c r="EB304" s="130"/>
      <c r="EL304" s="130"/>
      <c r="EV304" s="130"/>
      <c r="FF304" s="130"/>
      <c r="FP304" s="130"/>
      <c r="FZ304" s="130"/>
      <c r="GJ304" s="130"/>
      <c r="GT304" s="130"/>
      <c r="HD304" s="130"/>
      <c r="HN304" s="130"/>
      <c r="HX304" s="130"/>
      <c r="IH304" s="130"/>
    </row>
    <row xmlns:x14ac="http://schemas.microsoft.com/office/spreadsheetml/2009/9/ac" r="305" s="3" customFormat="true" x14ac:dyDescent="0.25">
      <c r="A305" s="394"/>
      <c r="B305" s="130"/>
      <c r="L305" s="130"/>
      <c r="V305" s="130"/>
      <c r="AF305" s="130"/>
      <c r="AP305" s="130"/>
      <c r="AZ305" s="130"/>
      <c r="BA305" s="130"/>
      <c r="BB305" s="130"/>
      <c r="BC305" s="130"/>
      <c r="BD305" s="130"/>
      <c r="BE305" s="130"/>
      <c r="BF305" s="130"/>
      <c r="BG305" s="130"/>
      <c r="BJ305" s="130"/>
      <c r="BK305" s="130"/>
      <c r="BL305" s="130"/>
      <c r="BM305" s="130"/>
      <c r="BN305" s="130"/>
      <c r="BO305" s="130"/>
      <c r="BP305" s="130"/>
      <c r="BQ305" s="130"/>
      <c r="BT305" s="130"/>
      <c r="CD305" s="441"/>
      <c r="CE305" s="442"/>
      <c r="CF305" s="442"/>
      <c r="CG305" s="442"/>
      <c r="CH305" s="442"/>
      <c r="CI305" s="442"/>
      <c r="CJ305" s="442"/>
      <c r="CK305" s="442"/>
      <c r="CL305" s="442"/>
      <c r="CM305" s="442"/>
      <c r="CN305" s="130"/>
      <c r="CX305" s="130"/>
      <c r="DH305" s="130"/>
      <c r="DR305" s="130"/>
      <c r="EB305" s="130"/>
      <c r="EL305" s="130"/>
      <c r="EV305" s="130"/>
      <c r="FF305" s="130"/>
      <c r="FP305" s="130"/>
      <c r="FZ305" s="130"/>
      <c r="GJ305" s="130"/>
      <c r="GT305" s="130"/>
      <c r="HD305" s="130"/>
      <c r="HN305" s="130"/>
      <c r="HX305" s="130"/>
      <c r="IH305" s="130"/>
    </row>
    <row xmlns:x14ac="http://schemas.microsoft.com/office/spreadsheetml/2009/9/ac" r="306" s="3" customFormat="true" x14ac:dyDescent="0.25">
      <c r="A306" s="394"/>
      <c r="B306" s="130"/>
      <c r="L306" s="130"/>
      <c r="V306" s="130"/>
      <c r="AF306" s="130"/>
      <c r="AP306" s="130"/>
      <c r="AZ306" s="130"/>
      <c r="BA306" s="130"/>
      <c r="BB306" s="130"/>
      <c r="BC306" s="130"/>
      <c r="BD306" s="130"/>
      <c r="BE306" s="130"/>
      <c r="BF306" s="130"/>
      <c r="BG306" s="130"/>
      <c r="BJ306" s="130"/>
      <c r="BK306" s="130"/>
      <c r="BL306" s="130"/>
      <c r="BM306" s="130"/>
      <c r="BN306" s="130"/>
      <c r="BO306" s="130"/>
      <c r="BP306" s="130"/>
      <c r="BQ306" s="130"/>
      <c r="BT306" s="130"/>
      <c r="CD306" s="441"/>
      <c r="CE306" s="442"/>
      <c r="CF306" s="442"/>
      <c r="CG306" s="442"/>
      <c r="CH306" s="442"/>
      <c r="CI306" s="442"/>
      <c r="CJ306" s="442"/>
      <c r="CK306" s="442"/>
      <c r="CL306" s="442"/>
      <c r="CM306" s="442"/>
      <c r="CN306" s="130"/>
      <c r="CX306" s="130"/>
      <c r="DH306" s="130"/>
      <c r="DR306" s="130"/>
      <c r="EB306" s="130"/>
      <c r="EL306" s="130"/>
      <c r="EV306" s="130"/>
      <c r="FF306" s="130"/>
      <c r="FP306" s="130"/>
      <c r="FZ306" s="130"/>
      <c r="GJ306" s="130"/>
      <c r="GT306" s="130"/>
      <c r="HD306" s="130"/>
      <c r="HN306" s="130"/>
      <c r="HX306" s="130"/>
      <c r="IH306" s="130"/>
    </row>
    <row xmlns:x14ac="http://schemas.microsoft.com/office/spreadsheetml/2009/9/ac" r="307" s="3" customFormat="true" x14ac:dyDescent="0.25">
      <c r="A307" s="394"/>
      <c r="B307" s="130"/>
      <c r="L307" s="130"/>
      <c r="V307" s="130"/>
      <c r="AF307" s="130"/>
      <c r="AP307" s="130"/>
      <c r="AZ307" s="130"/>
      <c r="BA307" s="130"/>
      <c r="BB307" s="130"/>
      <c r="BC307" s="130"/>
      <c r="BD307" s="130"/>
      <c r="BE307" s="130"/>
      <c r="BF307" s="130"/>
      <c r="BG307" s="130"/>
      <c r="BJ307" s="130"/>
      <c r="BK307" s="130"/>
      <c r="BL307" s="130"/>
      <c r="BM307" s="130"/>
      <c r="BN307" s="130"/>
      <c r="BO307" s="130"/>
      <c r="BP307" s="130"/>
      <c r="BQ307" s="130"/>
      <c r="BT307" s="130"/>
      <c r="CD307" s="441"/>
      <c r="CE307" s="442"/>
      <c r="CF307" s="442"/>
      <c r="CG307" s="442"/>
      <c r="CH307" s="442"/>
      <c r="CI307" s="442"/>
      <c r="CJ307" s="442"/>
      <c r="CK307" s="442"/>
      <c r="CL307" s="442"/>
      <c r="CM307" s="442"/>
      <c r="CN307" s="130"/>
      <c r="CX307" s="130"/>
      <c r="DH307" s="130"/>
      <c r="DR307" s="130"/>
      <c r="EB307" s="130"/>
      <c r="EL307" s="130"/>
      <c r="EV307" s="130"/>
      <c r="FF307" s="130"/>
      <c r="FP307" s="130"/>
      <c r="FZ307" s="130"/>
      <c r="GJ307" s="130"/>
      <c r="GT307" s="130"/>
      <c r="HD307" s="130"/>
      <c r="HN307" s="130"/>
      <c r="HX307" s="130"/>
      <c r="IH307" s="130"/>
    </row>
    <row xmlns:x14ac="http://schemas.microsoft.com/office/spreadsheetml/2009/9/ac" r="308" s="3" customFormat="true" x14ac:dyDescent="0.25">
      <c r="A308" s="394"/>
      <c r="B308" s="130"/>
      <c r="L308" s="130"/>
      <c r="V308" s="130"/>
      <c r="AF308" s="130"/>
      <c r="AP308" s="130"/>
      <c r="AZ308" s="130"/>
      <c r="BA308" s="130"/>
      <c r="BB308" s="130"/>
      <c r="BC308" s="130"/>
      <c r="BD308" s="130"/>
      <c r="BE308" s="130"/>
      <c r="BF308" s="130"/>
      <c r="BG308" s="130"/>
      <c r="BJ308" s="130"/>
      <c r="BK308" s="130"/>
      <c r="BL308" s="130"/>
      <c r="BM308" s="130"/>
      <c r="BN308" s="130"/>
      <c r="BO308" s="130"/>
      <c r="BP308" s="130"/>
      <c r="BQ308" s="130"/>
      <c r="BT308" s="130"/>
      <c r="CD308" s="441"/>
      <c r="CE308" s="442"/>
      <c r="CF308" s="442"/>
      <c r="CG308" s="442"/>
      <c r="CH308" s="442"/>
      <c r="CI308" s="442"/>
      <c r="CJ308" s="442"/>
      <c r="CK308" s="442"/>
      <c r="CL308" s="442"/>
      <c r="CM308" s="442"/>
      <c r="CN308" s="130"/>
      <c r="CX308" s="130"/>
      <c r="DH308" s="130"/>
      <c r="DR308" s="130"/>
      <c r="EB308" s="130"/>
      <c r="EL308" s="130"/>
      <c r="EV308" s="130"/>
      <c r="FF308" s="130"/>
      <c r="FP308" s="130"/>
      <c r="FZ308" s="130"/>
      <c r="GJ308" s="130"/>
      <c r="GT308" s="130"/>
      <c r="HD308" s="130"/>
      <c r="HN308" s="130"/>
      <c r="HX308" s="130"/>
      <c r="IH308" s="130"/>
    </row>
    <row xmlns:x14ac="http://schemas.microsoft.com/office/spreadsheetml/2009/9/ac" r="309" s="3" customFormat="true" x14ac:dyDescent="0.25">
      <c r="A309" s="394"/>
      <c r="B309" s="130"/>
      <c r="L309" s="130"/>
      <c r="V309" s="130"/>
      <c r="AF309" s="130"/>
      <c r="AP309" s="130"/>
      <c r="AZ309" s="130"/>
      <c r="BA309" s="130"/>
      <c r="BB309" s="130"/>
      <c r="BC309" s="130"/>
      <c r="BD309" s="130"/>
      <c r="BE309" s="130"/>
      <c r="BF309" s="130"/>
      <c r="BG309" s="130"/>
      <c r="BJ309" s="130"/>
      <c r="BK309" s="130"/>
      <c r="BL309" s="130"/>
      <c r="BM309" s="130"/>
      <c r="BN309" s="130"/>
      <c r="BO309" s="130"/>
      <c r="BP309" s="130"/>
      <c r="BQ309" s="130"/>
      <c r="BT309" s="130"/>
      <c r="CD309" s="441"/>
      <c r="CE309" s="442"/>
      <c r="CF309" s="442"/>
      <c r="CG309" s="442"/>
      <c r="CH309" s="442"/>
      <c r="CI309" s="442"/>
      <c r="CJ309" s="442"/>
      <c r="CK309" s="442"/>
      <c r="CL309" s="442"/>
      <c r="CM309" s="442"/>
      <c r="CN309" s="130"/>
      <c r="CX309" s="130"/>
      <c r="DH309" s="130"/>
      <c r="DR309" s="130"/>
      <c r="EB309" s="130"/>
      <c r="EL309" s="130"/>
      <c r="EV309" s="130"/>
      <c r="FF309" s="130"/>
      <c r="FP309" s="130"/>
      <c r="FZ309" s="130"/>
      <c r="GJ309" s="130"/>
      <c r="GT309" s="130"/>
      <c r="HD309" s="130"/>
      <c r="HN309" s="130"/>
      <c r="HX309" s="130"/>
      <c r="IH309" s="130"/>
    </row>
    <row xmlns:x14ac="http://schemas.microsoft.com/office/spreadsheetml/2009/9/ac" r="310" s="3" customFormat="true" x14ac:dyDescent="0.25">
      <c r="A310" s="394"/>
      <c r="B310" s="130"/>
      <c r="L310" s="130"/>
      <c r="V310" s="130"/>
      <c r="AF310" s="130"/>
      <c r="AP310" s="130"/>
      <c r="AZ310" s="130"/>
      <c r="BA310" s="130"/>
      <c r="BB310" s="130"/>
      <c r="BC310" s="130"/>
      <c r="BD310" s="130"/>
      <c r="BE310" s="130"/>
      <c r="BF310" s="130"/>
      <c r="BG310" s="130"/>
      <c r="BJ310" s="130"/>
      <c r="BK310" s="130"/>
      <c r="BL310" s="130"/>
      <c r="BM310" s="130"/>
      <c r="BN310" s="130"/>
      <c r="BO310" s="130"/>
      <c r="BP310" s="130"/>
      <c r="BQ310" s="130"/>
      <c r="BT310" s="130"/>
      <c r="CD310" s="441"/>
      <c r="CE310" s="442"/>
      <c r="CF310" s="442"/>
      <c r="CG310" s="442"/>
      <c r="CH310" s="442"/>
      <c r="CI310" s="442"/>
      <c r="CJ310" s="442"/>
      <c r="CK310" s="442"/>
      <c r="CL310" s="442"/>
      <c r="CM310" s="442"/>
      <c r="CN310" s="130"/>
      <c r="CX310" s="130"/>
      <c r="DH310" s="130"/>
      <c r="DR310" s="130"/>
      <c r="EB310" s="130"/>
      <c r="EL310" s="130"/>
      <c r="EV310" s="130"/>
      <c r="FF310" s="130"/>
      <c r="FP310" s="130"/>
      <c r="FZ310" s="130"/>
      <c r="GJ310" s="130"/>
      <c r="GT310" s="130"/>
      <c r="HD310" s="130"/>
      <c r="HN310" s="130"/>
      <c r="HX310" s="130"/>
      <c r="IH310" s="130"/>
    </row>
    <row xmlns:x14ac="http://schemas.microsoft.com/office/spreadsheetml/2009/9/ac" r="311" s="3" customFormat="true" x14ac:dyDescent="0.25">
      <c r="A311" s="394"/>
      <c r="B311" s="130"/>
      <c r="L311" s="130"/>
      <c r="V311" s="130"/>
      <c r="AF311" s="130"/>
      <c r="AP311" s="130"/>
      <c r="AZ311" s="130"/>
      <c r="BA311" s="130"/>
      <c r="BB311" s="130"/>
      <c r="BC311" s="130"/>
      <c r="BD311" s="130"/>
      <c r="BE311" s="130"/>
      <c r="BF311" s="130"/>
      <c r="BG311" s="130"/>
      <c r="BJ311" s="130"/>
      <c r="BK311" s="130"/>
      <c r="BL311" s="130"/>
      <c r="BM311" s="130"/>
      <c r="BN311" s="130"/>
      <c r="BO311" s="130"/>
      <c r="BP311" s="130"/>
      <c r="BQ311" s="130"/>
      <c r="BT311" s="130"/>
      <c r="CD311" s="441"/>
      <c r="CE311" s="442"/>
      <c r="CF311" s="442"/>
      <c r="CG311" s="442"/>
      <c r="CH311" s="442"/>
      <c r="CI311" s="442"/>
      <c r="CJ311" s="442"/>
      <c r="CK311" s="442"/>
      <c r="CL311" s="442"/>
      <c r="CM311" s="442"/>
      <c r="CN311" s="130"/>
      <c r="CX311" s="130"/>
      <c r="DH311" s="130"/>
      <c r="DR311" s="130"/>
      <c r="EB311" s="130"/>
      <c r="EL311" s="130"/>
      <c r="EV311" s="130"/>
      <c r="FF311" s="130"/>
      <c r="FP311" s="130"/>
      <c r="FZ311" s="130"/>
      <c r="GJ311" s="130"/>
      <c r="GT311" s="130"/>
      <c r="HD311" s="130"/>
      <c r="HN311" s="130"/>
      <c r="HX311" s="130"/>
      <c r="IH311" s="130"/>
    </row>
    <row xmlns:x14ac="http://schemas.microsoft.com/office/spreadsheetml/2009/9/ac" r="312" s="3" customFormat="true" x14ac:dyDescent="0.25">
      <c r="A312" s="394"/>
      <c r="B312" s="130"/>
      <c r="L312" s="130"/>
      <c r="V312" s="130"/>
      <c r="AF312" s="130"/>
      <c r="AP312" s="130"/>
      <c r="AZ312" s="130"/>
      <c r="BA312" s="130"/>
      <c r="BB312" s="130"/>
      <c r="BC312" s="130"/>
      <c r="BD312" s="130"/>
      <c r="BE312" s="130"/>
      <c r="BF312" s="130"/>
      <c r="BG312" s="130"/>
      <c r="BJ312" s="130"/>
      <c r="BK312" s="130"/>
      <c r="BL312" s="130"/>
      <c r="BM312" s="130"/>
      <c r="BN312" s="130"/>
      <c r="BO312" s="130"/>
      <c r="BP312" s="130"/>
      <c r="BQ312" s="130"/>
      <c r="BT312" s="130"/>
      <c r="CD312" s="441"/>
      <c r="CE312" s="442"/>
      <c r="CF312" s="442"/>
      <c r="CG312" s="442"/>
      <c r="CH312" s="442"/>
      <c r="CI312" s="442"/>
      <c r="CJ312" s="442"/>
      <c r="CK312" s="442"/>
      <c r="CL312" s="442"/>
      <c r="CM312" s="442"/>
      <c r="CN312" s="130"/>
      <c r="CX312" s="130"/>
      <c r="DH312" s="130"/>
      <c r="DR312" s="130"/>
      <c r="EB312" s="130"/>
      <c r="EL312" s="130"/>
      <c r="EV312" s="130"/>
      <c r="FF312" s="130"/>
      <c r="FP312" s="130"/>
      <c r="FZ312" s="130"/>
      <c r="GJ312" s="130"/>
      <c r="GT312" s="130"/>
      <c r="HD312" s="130"/>
      <c r="HN312" s="130"/>
      <c r="HX312" s="130"/>
      <c r="IH312" s="130"/>
    </row>
    <row xmlns:x14ac="http://schemas.microsoft.com/office/spreadsheetml/2009/9/ac" r="313" s="3" customFormat="true" x14ac:dyDescent="0.25">
      <c r="A313" s="394"/>
      <c r="B313" s="130"/>
      <c r="L313" s="130"/>
      <c r="V313" s="130"/>
      <c r="AF313" s="130"/>
      <c r="AP313" s="130"/>
      <c r="AZ313" s="130"/>
      <c r="BA313" s="130"/>
      <c r="BB313" s="130"/>
      <c r="BC313" s="130"/>
      <c r="BD313" s="130"/>
      <c r="BE313" s="130"/>
      <c r="BF313" s="130"/>
      <c r="BG313" s="130"/>
      <c r="BJ313" s="130"/>
      <c r="BK313" s="130"/>
      <c r="BL313" s="130"/>
      <c r="BM313" s="130"/>
      <c r="BN313" s="130"/>
      <c r="BO313" s="130"/>
      <c r="BP313" s="130"/>
      <c r="BQ313" s="130"/>
      <c r="BT313" s="130"/>
      <c r="CD313" s="441"/>
      <c r="CE313" s="442"/>
      <c r="CF313" s="442"/>
      <c r="CG313" s="442"/>
      <c r="CH313" s="442"/>
      <c r="CI313" s="442"/>
      <c r="CJ313" s="442"/>
      <c r="CK313" s="442"/>
      <c r="CL313" s="442"/>
      <c r="CM313" s="442"/>
      <c r="CN313" s="130"/>
      <c r="CX313" s="130"/>
      <c r="DH313" s="130"/>
      <c r="DR313" s="130"/>
      <c r="EB313" s="130"/>
      <c r="EL313" s="130"/>
      <c r="EV313" s="130"/>
      <c r="FF313" s="130"/>
      <c r="FP313" s="130"/>
      <c r="FZ313" s="130"/>
      <c r="GJ313" s="130"/>
      <c r="GT313" s="130"/>
      <c r="HD313" s="130"/>
      <c r="HN313" s="130"/>
      <c r="HX313" s="130"/>
      <c r="IH313" s="130"/>
    </row>
    <row xmlns:x14ac="http://schemas.microsoft.com/office/spreadsheetml/2009/9/ac" r="314" s="3" customFormat="true" x14ac:dyDescent="0.25">
      <c r="A314" s="394"/>
      <c r="B314" s="130"/>
      <c r="L314" s="130"/>
      <c r="V314" s="130"/>
      <c r="AF314" s="130"/>
      <c r="AP314" s="130"/>
      <c r="AZ314" s="130"/>
      <c r="BA314" s="130"/>
      <c r="BB314" s="130"/>
      <c r="BC314" s="130"/>
      <c r="BD314" s="130"/>
      <c r="BE314" s="130"/>
      <c r="BF314" s="130"/>
      <c r="BG314" s="130"/>
      <c r="BJ314" s="130"/>
      <c r="BK314" s="130"/>
      <c r="BL314" s="130"/>
      <c r="BM314" s="130"/>
      <c r="BN314" s="130"/>
      <c r="BO314" s="130"/>
      <c r="BP314" s="130"/>
      <c r="BQ314" s="130"/>
      <c r="BT314" s="130"/>
      <c r="CD314" s="441"/>
      <c r="CE314" s="442"/>
      <c r="CF314" s="442"/>
      <c r="CG314" s="442"/>
      <c r="CH314" s="442"/>
      <c r="CI314" s="442"/>
      <c r="CJ314" s="442"/>
      <c r="CK314" s="442"/>
      <c r="CL314" s="442"/>
      <c r="CM314" s="442"/>
      <c r="CN314" s="130"/>
      <c r="CX314" s="130"/>
      <c r="DH314" s="130"/>
      <c r="DR314" s="130"/>
      <c r="EB314" s="130"/>
      <c r="EL314" s="130"/>
      <c r="EV314" s="130"/>
      <c r="FF314" s="130"/>
      <c r="FP314" s="130"/>
      <c r="FZ314" s="130"/>
      <c r="GJ314" s="130"/>
      <c r="GT314" s="130"/>
      <c r="HD314" s="130"/>
      <c r="HN314" s="130"/>
      <c r="HX314" s="130"/>
      <c r="IH314" s="130"/>
    </row>
    <row xmlns:x14ac="http://schemas.microsoft.com/office/spreadsheetml/2009/9/ac" r="315" s="3" customFormat="true" x14ac:dyDescent="0.25">
      <c r="A315" s="394"/>
      <c r="B315" s="130"/>
      <c r="L315" s="130"/>
      <c r="V315" s="130"/>
      <c r="AF315" s="130"/>
      <c r="AP315" s="130"/>
      <c r="AZ315" s="130"/>
      <c r="BA315" s="130"/>
      <c r="BB315" s="130"/>
      <c r="BC315" s="130"/>
      <c r="BD315" s="130"/>
      <c r="BE315" s="130"/>
      <c r="BF315" s="130"/>
      <c r="BG315" s="130"/>
      <c r="BJ315" s="130"/>
      <c r="BK315" s="130"/>
      <c r="BL315" s="130"/>
      <c r="BM315" s="130"/>
      <c r="BN315" s="130"/>
      <c r="BO315" s="130"/>
      <c r="BP315" s="130"/>
      <c r="BQ315" s="130"/>
      <c r="BT315" s="130"/>
      <c r="CD315" s="441"/>
      <c r="CE315" s="442"/>
      <c r="CF315" s="442"/>
      <c r="CG315" s="442"/>
      <c r="CH315" s="442"/>
      <c r="CI315" s="442"/>
      <c r="CJ315" s="442"/>
      <c r="CK315" s="442"/>
      <c r="CL315" s="442"/>
      <c r="CM315" s="442"/>
      <c r="CN315" s="130"/>
      <c r="CX315" s="130"/>
      <c r="DH315" s="130"/>
      <c r="DR315" s="130"/>
      <c r="EB315" s="130"/>
      <c r="EL315" s="130"/>
      <c r="EV315" s="130"/>
      <c r="FF315" s="130"/>
      <c r="FP315" s="130"/>
      <c r="FZ315" s="130"/>
      <c r="GJ315" s="130"/>
      <c r="GT315" s="130"/>
      <c r="HD315" s="130"/>
      <c r="HN315" s="130"/>
      <c r="HX315" s="130"/>
      <c r="IH315" s="130"/>
    </row>
    <row xmlns:x14ac="http://schemas.microsoft.com/office/spreadsheetml/2009/9/ac" r="316" s="3" customFormat="true" x14ac:dyDescent="0.25">
      <c r="A316" s="394"/>
      <c r="B316" s="130"/>
      <c r="L316" s="130"/>
      <c r="V316" s="130"/>
      <c r="AF316" s="130"/>
      <c r="AP316" s="130"/>
      <c r="AZ316" s="130"/>
      <c r="BA316" s="130"/>
      <c r="BB316" s="130"/>
      <c r="BC316" s="130"/>
      <c r="BD316" s="130"/>
      <c r="BE316" s="130"/>
      <c r="BF316" s="130"/>
      <c r="BG316" s="130"/>
      <c r="BJ316" s="130"/>
      <c r="BK316" s="130"/>
      <c r="BL316" s="130"/>
      <c r="BM316" s="130"/>
      <c r="BN316" s="130"/>
      <c r="BO316" s="130"/>
      <c r="BP316" s="130"/>
      <c r="BQ316" s="130"/>
      <c r="BT316" s="130"/>
      <c r="CD316" s="441"/>
      <c r="CE316" s="442"/>
      <c r="CF316" s="442"/>
      <c r="CG316" s="442"/>
      <c r="CH316" s="442"/>
      <c r="CI316" s="442"/>
      <c r="CJ316" s="442"/>
      <c r="CK316" s="442"/>
      <c r="CL316" s="442"/>
      <c r="CM316" s="442"/>
      <c r="CN316" s="130"/>
      <c r="CX316" s="130"/>
      <c r="DH316" s="130"/>
      <c r="DR316" s="130"/>
      <c r="EB316" s="130"/>
      <c r="EL316" s="130"/>
      <c r="EV316" s="130"/>
      <c r="FF316" s="130"/>
      <c r="FP316" s="130"/>
      <c r="FZ316" s="130"/>
      <c r="GJ316" s="130"/>
      <c r="GT316" s="130"/>
      <c r="HD316" s="130"/>
      <c r="HN316" s="130"/>
      <c r="HX316" s="130"/>
      <c r="IH316" s="130"/>
    </row>
    <row xmlns:x14ac="http://schemas.microsoft.com/office/spreadsheetml/2009/9/ac" r="317" s="3" customFormat="true" x14ac:dyDescent="0.25">
      <c r="A317" s="394"/>
      <c r="B317" s="130"/>
      <c r="L317" s="130"/>
      <c r="V317" s="130"/>
      <c r="AF317" s="130"/>
      <c r="AP317" s="130"/>
      <c r="AZ317" s="130"/>
      <c r="BA317" s="130"/>
      <c r="BB317" s="130"/>
      <c r="BC317" s="130"/>
      <c r="BD317" s="130"/>
      <c r="BE317" s="130"/>
      <c r="BF317" s="130"/>
      <c r="BG317" s="130"/>
      <c r="BJ317" s="130"/>
      <c r="BK317" s="130"/>
      <c r="BL317" s="130"/>
      <c r="BM317" s="130"/>
      <c r="BN317" s="130"/>
      <c r="BO317" s="130"/>
      <c r="BP317" s="130"/>
      <c r="BQ317" s="130"/>
      <c r="BT317" s="130"/>
      <c r="CD317" s="441"/>
      <c r="CE317" s="442"/>
      <c r="CF317" s="442"/>
      <c r="CG317" s="442"/>
      <c r="CH317" s="442"/>
      <c r="CI317" s="442"/>
      <c r="CJ317" s="442"/>
      <c r="CK317" s="442"/>
      <c r="CL317" s="442"/>
      <c r="CM317" s="442"/>
      <c r="CN317" s="130"/>
      <c r="CX317" s="130"/>
      <c r="DH317" s="130"/>
      <c r="DR317" s="130"/>
      <c r="EB317" s="130"/>
      <c r="EL317" s="130"/>
      <c r="EV317" s="130"/>
      <c r="FF317" s="130"/>
      <c r="FP317" s="130"/>
      <c r="FZ317" s="130"/>
      <c r="GJ317" s="130"/>
      <c r="GT317" s="130"/>
      <c r="HD317" s="130"/>
      <c r="HN317" s="130"/>
      <c r="HX317" s="130"/>
      <c r="IH317" s="130"/>
    </row>
    <row xmlns:x14ac="http://schemas.microsoft.com/office/spreadsheetml/2009/9/ac" r="318" s="3" customFormat="true" x14ac:dyDescent="0.25">
      <c r="A318" s="394"/>
      <c r="B318" s="130"/>
      <c r="L318" s="130"/>
      <c r="V318" s="130"/>
      <c r="AF318" s="130"/>
      <c r="AP318" s="130"/>
      <c r="AZ318" s="130"/>
      <c r="BA318" s="130"/>
      <c r="BB318" s="130"/>
      <c r="BC318" s="130"/>
      <c r="BD318" s="130"/>
      <c r="BE318" s="130"/>
      <c r="BF318" s="130"/>
      <c r="BG318" s="130"/>
      <c r="BJ318" s="130"/>
      <c r="BK318" s="130"/>
      <c r="BL318" s="130"/>
      <c r="BM318" s="130"/>
      <c r="BN318" s="130"/>
      <c r="BO318" s="130"/>
      <c r="BP318" s="130"/>
      <c r="BQ318" s="130"/>
      <c r="BT318" s="130"/>
      <c r="CD318" s="441"/>
      <c r="CE318" s="442"/>
      <c r="CF318" s="442"/>
      <c r="CG318" s="442"/>
      <c r="CH318" s="442"/>
      <c r="CI318" s="442"/>
      <c r="CJ318" s="442"/>
      <c r="CK318" s="442"/>
      <c r="CL318" s="442"/>
      <c r="CM318" s="442"/>
      <c r="CN318" s="130"/>
      <c r="CX318" s="130"/>
      <c r="DH318" s="130"/>
      <c r="DR318" s="130"/>
      <c r="EB318" s="130"/>
      <c r="EL318" s="130"/>
      <c r="EV318" s="130"/>
      <c r="FF318" s="130"/>
      <c r="FP318" s="130"/>
      <c r="FZ318" s="130"/>
      <c r="GJ318" s="130"/>
      <c r="GT318" s="130"/>
      <c r="HD318" s="130"/>
      <c r="HN318" s="130"/>
      <c r="HX318" s="130"/>
      <c r="IH318" s="130"/>
    </row>
    <row xmlns:x14ac="http://schemas.microsoft.com/office/spreadsheetml/2009/9/ac" r="319" s="3" customFormat="true" x14ac:dyDescent="0.25">
      <c r="A319" s="394"/>
      <c r="B319" s="130"/>
      <c r="L319" s="130"/>
      <c r="V319" s="130"/>
      <c r="AF319" s="130"/>
      <c r="AP319" s="130"/>
      <c r="AZ319" s="130"/>
      <c r="BA319" s="130"/>
      <c r="BB319" s="130"/>
      <c r="BC319" s="130"/>
      <c r="BD319" s="130"/>
      <c r="BE319" s="130"/>
      <c r="BF319" s="130"/>
      <c r="BG319" s="130"/>
      <c r="BJ319" s="130"/>
      <c r="BK319" s="130"/>
      <c r="BL319" s="130"/>
      <c r="BM319" s="130"/>
      <c r="BN319" s="130"/>
      <c r="BO319" s="130"/>
      <c r="BP319" s="130"/>
      <c r="BQ319" s="130"/>
      <c r="BT319" s="130"/>
      <c r="CD319" s="441"/>
      <c r="CE319" s="442"/>
      <c r="CF319" s="442"/>
      <c r="CG319" s="442"/>
      <c r="CH319" s="442"/>
      <c r="CI319" s="442"/>
      <c r="CJ319" s="442"/>
      <c r="CK319" s="442"/>
      <c r="CL319" s="442"/>
      <c r="CM319" s="442"/>
      <c r="CN319" s="130"/>
      <c r="CX319" s="130"/>
      <c r="DH319" s="130"/>
      <c r="DR319" s="130"/>
      <c r="EB319" s="130"/>
      <c r="EL319" s="130"/>
      <c r="EV319" s="130"/>
      <c r="FF319" s="130"/>
      <c r="FP319" s="130"/>
      <c r="FZ319" s="130"/>
      <c r="GJ319" s="130"/>
      <c r="GT319" s="130"/>
      <c r="HD319" s="130"/>
      <c r="HN319" s="130"/>
      <c r="HX319" s="130"/>
      <c r="IH319" s="130"/>
    </row>
    <row xmlns:x14ac="http://schemas.microsoft.com/office/spreadsheetml/2009/9/ac" r="320" s="3" customFormat="true" x14ac:dyDescent="0.25">
      <c r="A320" s="394"/>
      <c r="B320" s="130"/>
      <c r="L320" s="130"/>
      <c r="V320" s="130"/>
      <c r="AF320" s="130"/>
      <c r="AP320" s="130"/>
      <c r="AZ320" s="130"/>
      <c r="BA320" s="130"/>
      <c r="BB320" s="130"/>
      <c r="BC320" s="130"/>
      <c r="BD320" s="130"/>
      <c r="BE320" s="130"/>
      <c r="BF320" s="130"/>
      <c r="BG320" s="130"/>
      <c r="BJ320" s="130"/>
      <c r="BK320" s="130"/>
      <c r="BL320" s="130"/>
      <c r="BM320" s="130"/>
      <c r="BN320" s="130"/>
      <c r="BO320" s="130"/>
      <c r="BP320" s="130"/>
      <c r="BQ320" s="130"/>
      <c r="BT320" s="130"/>
      <c r="CD320" s="441"/>
      <c r="CE320" s="442"/>
      <c r="CF320" s="442"/>
      <c r="CG320" s="442"/>
      <c r="CH320" s="442"/>
      <c r="CI320" s="442"/>
      <c r="CJ320" s="442"/>
      <c r="CK320" s="442"/>
      <c r="CL320" s="442"/>
      <c r="CM320" s="442"/>
      <c r="CN320" s="130"/>
      <c r="CX320" s="130"/>
      <c r="DH320" s="130"/>
      <c r="DR320" s="130"/>
      <c r="EB320" s="130"/>
      <c r="EL320" s="130"/>
      <c r="EV320" s="130"/>
      <c r="FF320" s="130"/>
      <c r="FP320" s="130"/>
      <c r="FZ320" s="130"/>
      <c r="GJ320" s="130"/>
      <c r="GT320" s="130"/>
      <c r="HD320" s="130"/>
      <c r="HN320" s="130"/>
      <c r="HX320" s="130"/>
      <c r="IH320" s="130"/>
    </row>
    <row xmlns:x14ac="http://schemas.microsoft.com/office/spreadsheetml/2009/9/ac" r="321" s="3" customFormat="true" x14ac:dyDescent="0.25">
      <c r="A321" s="394"/>
      <c r="B321" s="130"/>
      <c r="L321" s="130"/>
      <c r="V321" s="130"/>
      <c r="AF321" s="130"/>
      <c r="AP321" s="130"/>
      <c r="AZ321" s="130"/>
      <c r="BA321" s="130"/>
      <c r="BB321" s="130"/>
      <c r="BC321" s="130"/>
      <c r="BD321" s="130"/>
      <c r="BE321" s="130"/>
      <c r="BF321" s="130"/>
      <c r="BG321" s="130"/>
      <c r="BJ321" s="130"/>
      <c r="BK321" s="130"/>
      <c r="BL321" s="130"/>
      <c r="BM321" s="130"/>
      <c r="BN321" s="130"/>
      <c r="BO321" s="130"/>
      <c r="BP321" s="130"/>
      <c r="BQ321" s="130"/>
      <c r="BT321" s="130"/>
      <c r="CD321" s="441"/>
      <c r="CE321" s="442"/>
      <c r="CF321" s="442"/>
      <c r="CG321" s="442"/>
      <c r="CH321" s="442"/>
      <c r="CI321" s="442"/>
      <c r="CJ321" s="442"/>
      <c r="CK321" s="442"/>
      <c r="CL321" s="442"/>
      <c r="CM321" s="442"/>
      <c r="CN321" s="130"/>
      <c r="CX321" s="130"/>
      <c r="DH321" s="130"/>
      <c r="DR321" s="130"/>
      <c r="EB321" s="130"/>
      <c r="EL321" s="130"/>
      <c r="EV321" s="130"/>
      <c r="FF321" s="130"/>
      <c r="FP321" s="130"/>
      <c r="FZ321" s="130"/>
      <c r="GJ321" s="130"/>
      <c r="GT321" s="130"/>
      <c r="HD321" s="130"/>
      <c r="HN321" s="130"/>
      <c r="HX321" s="130"/>
      <c r="IH321" s="130"/>
    </row>
    <row xmlns:x14ac="http://schemas.microsoft.com/office/spreadsheetml/2009/9/ac" r="322" s="3" customFormat="true" x14ac:dyDescent="0.25">
      <c r="A322" s="394"/>
      <c r="B322" s="130"/>
      <c r="L322" s="130"/>
      <c r="V322" s="130"/>
      <c r="AF322" s="130"/>
      <c r="AP322" s="130"/>
      <c r="AZ322" s="130"/>
      <c r="BA322" s="130"/>
      <c r="BB322" s="130"/>
      <c r="BC322" s="130"/>
      <c r="BD322" s="130"/>
      <c r="BE322" s="130"/>
      <c r="BF322" s="130"/>
      <c r="BG322" s="130"/>
      <c r="BJ322" s="130"/>
      <c r="BK322" s="130"/>
      <c r="BL322" s="130"/>
      <c r="BM322" s="130"/>
      <c r="BN322" s="130"/>
      <c r="BO322" s="130"/>
      <c r="BP322" s="130"/>
      <c r="BQ322" s="130"/>
      <c r="BT322" s="130"/>
      <c r="CD322" s="441"/>
      <c r="CE322" s="442"/>
      <c r="CF322" s="442"/>
      <c r="CG322" s="442"/>
      <c r="CH322" s="442"/>
      <c r="CI322" s="442"/>
      <c r="CJ322" s="442"/>
      <c r="CK322" s="442"/>
      <c r="CL322" s="442"/>
      <c r="CM322" s="442"/>
      <c r="CN322" s="130"/>
      <c r="CX322" s="130"/>
      <c r="DH322" s="130"/>
      <c r="DR322" s="130"/>
      <c r="EB322" s="130"/>
      <c r="EL322" s="130"/>
      <c r="EV322" s="130"/>
      <c r="FF322" s="130"/>
      <c r="FP322" s="130"/>
      <c r="FZ322" s="130"/>
      <c r="GJ322" s="130"/>
      <c r="GT322" s="130"/>
      <c r="HD322" s="130"/>
      <c r="HN322" s="130"/>
      <c r="HX322" s="130"/>
      <c r="IH322" s="130"/>
    </row>
    <row xmlns:x14ac="http://schemas.microsoft.com/office/spreadsheetml/2009/9/ac" r="323" s="3" customFormat="true" x14ac:dyDescent="0.25">
      <c r="A323" s="394"/>
      <c r="B323" s="130"/>
      <c r="L323" s="130"/>
      <c r="V323" s="130"/>
      <c r="AF323" s="130"/>
      <c r="AP323" s="130"/>
      <c r="AZ323" s="130"/>
      <c r="BA323" s="130"/>
      <c r="BB323" s="130"/>
      <c r="BC323" s="130"/>
      <c r="BD323" s="130"/>
      <c r="BE323" s="130"/>
      <c r="BF323" s="130"/>
      <c r="BG323" s="130"/>
      <c r="BJ323" s="130"/>
      <c r="BK323" s="130"/>
      <c r="BL323" s="130"/>
      <c r="BM323" s="130"/>
      <c r="BN323" s="130"/>
      <c r="BO323" s="130"/>
      <c r="BP323" s="130"/>
      <c r="BQ323" s="130"/>
      <c r="BT323" s="130"/>
      <c r="CD323" s="441"/>
      <c r="CE323" s="442"/>
      <c r="CF323" s="442"/>
      <c r="CG323" s="442"/>
      <c r="CH323" s="442"/>
      <c r="CI323" s="442"/>
      <c r="CJ323" s="442"/>
      <c r="CK323" s="442"/>
      <c r="CL323" s="442"/>
      <c r="CM323" s="442"/>
      <c r="CN323" s="130"/>
      <c r="CX323" s="130"/>
      <c r="DH323" s="130"/>
      <c r="DR323" s="130"/>
      <c r="EB323" s="130"/>
      <c r="EL323" s="130"/>
      <c r="EV323" s="130"/>
      <c r="FF323" s="130"/>
      <c r="FP323" s="130"/>
      <c r="FZ323" s="130"/>
      <c r="GJ323" s="130"/>
      <c r="GT323" s="130"/>
      <c r="HD323" s="130"/>
      <c r="HN323" s="130"/>
      <c r="HX323" s="130"/>
      <c r="IH323" s="130"/>
    </row>
    <row xmlns:x14ac="http://schemas.microsoft.com/office/spreadsheetml/2009/9/ac" r="324" s="3" customFormat="true" x14ac:dyDescent="0.25">
      <c r="A324" s="394"/>
      <c r="B324" s="130"/>
      <c r="L324" s="130"/>
      <c r="V324" s="130"/>
      <c r="AF324" s="130"/>
      <c r="AP324" s="130"/>
      <c r="AZ324" s="130"/>
      <c r="BA324" s="130"/>
      <c r="BB324" s="130"/>
      <c r="BC324" s="130"/>
      <c r="BD324" s="130"/>
      <c r="BE324" s="130"/>
      <c r="BF324" s="130"/>
      <c r="BG324" s="130"/>
      <c r="BJ324" s="130"/>
      <c r="BK324" s="130"/>
      <c r="BL324" s="130"/>
      <c r="BM324" s="130"/>
      <c r="BN324" s="130"/>
      <c r="BO324" s="130"/>
      <c r="BP324" s="130"/>
      <c r="BQ324" s="130"/>
      <c r="BT324" s="130"/>
      <c r="CD324" s="441"/>
      <c r="CE324" s="442"/>
      <c r="CF324" s="442"/>
      <c r="CG324" s="442"/>
      <c r="CH324" s="442"/>
      <c r="CI324" s="442"/>
      <c r="CJ324" s="442"/>
      <c r="CK324" s="442"/>
      <c r="CL324" s="442"/>
      <c r="CM324" s="442"/>
      <c r="CN324" s="130"/>
      <c r="CX324" s="130"/>
      <c r="DH324" s="130"/>
      <c r="DR324" s="130"/>
      <c r="EB324" s="130"/>
      <c r="EL324" s="130"/>
      <c r="EV324" s="130"/>
      <c r="FF324" s="130"/>
      <c r="FP324" s="130"/>
      <c r="FZ324" s="130"/>
      <c r="GJ324" s="130"/>
      <c r="GT324" s="130"/>
      <c r="HD324" s="130"/>
      <c r="HN324" s="130"/>
      <c r="HX324" s="130"/>
      <c r="IH324" s="130"/>
    </row>
    <row xmlns:x14ac="http://schemas.microsoft.com/office/spreadsheetml/2009/9/ac" r="325" s="3" customFormat="true" x14ac:dyDescent="0.25">
      <c r="A325" s="394"/>
      <c r="B325" s="130"/>
      <c r="L325" s="130"/>
      <c r="V325" s="130"/>
      <c r="AF325" s="130"/>
      <c r="AP325" s="130"/>
      <c r="AZ325" s="130"/>
      <c r="BA325" s="130"/>
      <c r="BB325" s="130"/>
      <c r="BC325" s="130"/>
      <c r="BD325" s="130"/>
      <c r="BE325" s="130"/>
      <c r="BF325" s="130"/>
      <c r="BG325" s="130"/>
      <c r="BJ325" s="130"/>
      <c r="BK325" s="130"/>
      <c r="BL325" s="130"/>
      <c r="BM325" s="130"/>
      <c r="BN325" s="130"/>
      <c r="BO325" s="130"/>
      <c r="BP325" s="130"/>
      <c r="BQ325" s="130"/>
      <c r="BT325" s="130"/>
      <c r="CD325" s="441"/>
      <c r="CE325" s="442"/>
      <c r="CF325" s="442"/>
      <c r="CG325" s="442"/>
      <c r="CH325" s="442"/>
      <c r="CI325" s="442"/>
      <c r="CJ325" s="442"/>
      <c r="CK325" s="442"/>
      <c r="CL325" s="442"/>
      <c r="CM325" s="442"/>
      <c r="CN325" s="130"/>
      <c r="CX325" s="130"/>
      <c r="DH325" s="130"/>
      <c r="DR325" s="130"/>
      <c r="EB325" s="130"/>
      <c r="EL325" s="130"/>
      <c r="EV325" s="130"/>
      <c r="FF325" s="130"/>
      <c r="FP325" s="130"/>
      <c r="FZ325" s="130"/>
      <c r="GJ325" s="130"/>
      <c r="GT325" s="130"/>
      <c r="HD325" s="130"/>
      <c r="HN325" s="130"/>
      <c r="HX325" s="130"/>
      <c r="IH325" s="130"/>
    </row>
    <row xmlns:x14ac="http://schemas.microsoft.com/office/spreadsheetml/2009/9/ac" r="326" s="3" customFormat="true" x14ac:dyDescent="0.25">
      <c r="A326" s="394"/>
      <c r="B326" s="130"/>
      <c r="L326" s="130"/>
      <c r="V326" s="130"/>
      <c r="AF326" s="130"/>
      <c r="AP326" s="130"/>
      <c r="AZ326" s="130"/>
      <c r="BA326" s="130"/>
      <c r="BB326" s="130"/>
      <c r="BC326" s="130"/>
      <c r="BD326" s="130"/>
      <c r="BE326" s="130"/>
      <c r="BF326" s="130"/>
      <c r="BG326" s="130"/>
      <c r="BJ326" s="130"/>
      <c r="BK326" s="130"/>
      <c r="BL326" s="130"/>
      <c r="BM326" s="130"/>
      <c r="BN326" s="130"/>
      <c r="BO326" s="130"/>
      <c r="BP326" s="130"/>
      <c r="BQ326" s="130"/>
      <c r="BT326" s="130"/>
      <c r="CD326" s="441"/>
      <c r="CE326" s="442"/>
      <c r="CF326" s="442"/>
      <c r="CG326" s="442"/>
      <c r="CH326" s="442"/>
      <c r="CI326" s="442"/>
      <c r="CJ326" s="442"/>
      <c r="CK326" s="442"/>
      <c r="CL326" s="442"/>
      <c r="CM326" s="442"/>
      <c r="CN326" s="130"/>
      <c r="CX326" s="130"/>
      <c r="DH326" s="130"/>
      <c r="DR326" s="130"/>
      <c r="EB326" s="130"/>
      <c r="EL326" s="130"/>
      <c r="EV326" s="130"/>
      <c r="FF326" s="130"/>
      <c r="FP326" s="130"/>
      <c r="FZ326" s="130"/>
      <c r="GJ326" s="130"/>
      <c r="GT326" s="130"/>
      <c r="HD326" s="130"/>
      <c r="HN326" s="130"/>
      <c r="HX326" s="130"/>
      <c r="IH326" s="130"/>
    </row>
    <row xmlns:x14ac="http://schemas.microsoft.com/office/spreadsheetml/2009/9/ac" r="327" s="3" customFormat="true" x14ac:dyDescent="0.25">
      <c r="A327" s="394"/>
      <c r="B327" s="130"/>
      <c r="L327" s="130"/>
      <c r="V327" s="130"/>
      <c r="AF327" s="130"/>
      <c r="AP327" s="130"/>
      <c r="AZ327" s="130"/>
      <c r="BA327" s="130"/>
      <c r="BB327" s="130"/>
      <c r="BC327" s="130"/>
      <c r="BD327" s="130"/>
      <c r="BE327" s="130"/>
      <c r="BF327" s="130"/>
      <c r="BG327" s="130"/>
      <c r="BJ327" s="130"/>
      <c r="BK327" s="130"/>
      <c r="BL327" s="130"/>
      <c r="BM327" s="130"/>
      <c r="BN327" s="130"/>
      <c r="BO327" s="130"/>
      <c r="BP327" s="130"/>
      <c r="BQ327" s="130"/>
      <c r="BT327" s="130"/>
      <c r="CD327" s="441"/>
      <c r="CE327" s="442"/>
      <c r="CF327" s="442"/>
      <c r="CG327" s="442"/>
      <c r="CH327" s="442"/>
      <c r="CI327" s="442"/>
      <c r="CJ327" s="442"/>
      <c r="CK327" s="442"/>
      <c r="CL327" s="442"/>
      <c r="CM327" s="442"/>
      <c r="CN327" s="130"/>
      <c r="CX327" s="130"/>
      <c r="DH327" s="130"/>
      <c r="DR327" s="130"/>
      <c r="EB327" s="130"/>
      <c r="EL327" s="130"/>
      <c r="EV327" s="130"/>
      <c r="FF327" s="130"/>
      <c r="FP327" s="130"/>
      <c r="FZ327" s="130"/>
      <c r="GJ327" s="130"/>
      <c r="GT327" s="130"/>
      <c r="HD327" s="130"/>
      <c r="HN327" s="130"/>
      <c r="HX327" s="130"/>
      <c r="IH327" s="130"/>
    </row>
    <row xmlns:x14ac="http://schemas.microsoft.com/office/spreadsheetml/2009/9/ac" r="328" s="3" customFormat="true" x14ac:dyDescent="0.25">
      <c r="A328" s="394"/>
      <c r="B328" s="130"/>
      <c r="L328" s="130"/>
      <c r="V328" s="130"/>
      <c r="AF328" s="130"/>
      <c r="AP328" s="130"/>
      <c r="AZ328" s="130"/>
      <c r="BA328" s="130"/>
      <c r="BB328" s="130"/>
      <c r="BC328" s="130"/>
      <c r="BD328" s="130"/>
      <c r="BE328" s="130"/>
      <c r="BF328" s="130"/>
      <c r="BG328" s="130"/>
      <c r="BJ328" s="130"/>
      <c r="BK328" s="130"/>
      <c r="BL328" s="130"/>
      <c r="BM328" s="130"/>
      <c r="BN328" s="130"/>
      <c r="BO328" s="130"/>
      <c r="BP328" s="130"/>
      <c r="BQ328" s="130"/>
      <c r="BT328" s="130"/>
      <c r="CD328" s="441"/>
      <c r="CE328" s="442"/>
      <c r="CF328" s="442"/>
      <c r="CG328" s="442"/>
      <c r="CH328" s="442"/>
      <c r="CI328" s="442"/>
      <c r="CJ328" s="442"/>
      <c r="CK328" s="442"/>
      <c r="CL328" s="442"/>
      <c r="CM328" s="442"/>
      <c r="CN328" s="130"/>
      <c r="CX328" s="130"/>
      <c r="DH328" s="130"/>
      <c r="DR328" s="130"/>
      <c r="EB328" s="130"/>
      <c r="EL328" s="130"/>
      <c r="EV328" s="130"/>
      <c r="FF328" s="130"/>
      <c r="FP328" s="130"/>
      <c r="FZ328" s="130"/>
      <c r="GJ328" s="130"/>
      <c r="GT328" s="130"/>
      <c r="HD328" s="130"/>
      <c r="HN328" s="130"/>
      <c r="HX328" s="130"/>
      <c r="IH328" s="130"/>
    </row>
    <row xmlns:x14ac="http://schemas.microsoft.com/office/spreadsheetml/2009/9/ac" r="329" s="3" customFormat="true" x14ac:dyDescent="0.25">
      <c r="A329" s="394"/>
      <c r="B329" s="130"/>
      <c r="L329" s="130"/>
      <c r="V329" s="130"/>
      <c r="AF329" s="130"/>
      <c r="AP329" s="130"/>
      <c r="AZ329" s="130"/>
      <c r="BA329" s="130"/>
      <c r="BB329" s="130"/>
      <c r="BC329" s="130"/>
      <c r="BD329" s="130"/>
      <c r="BE329" s="130"/>
      <c r="BF329" s="130"/>
      <c r="BG329" s="130"/>
      <c r="BJ329" s="130"/>
      <c r="BK329" s="130"/>
      <c r="BL329" s="130"/>
      <c r="BM329" s="130"/>
      <c r="BN329" s="130"/>
      <c r="BO329" s="130"/>
      <c r="BP329" s="130"/>
      <c r="BQ329" s="130"/>
      <c r="BT329" s="130"/>
      <c r="CD329" s="441"/>
      <c r="CE329" s="442"/>
      <c r="CF329" s="442"/>
      <c r="CG329" s="442"/>
      <c r="CH329" s="442"/>
      <c r="CI329" s="442"/>
      <c r="CJ329" s="442"/>
      <c r="CK329" s="442"/>
      <c r="CL329" s="442"/>
      <c r="CM329" s="442"/>
      <c r="CN329" s="130"/>
      <c r="CX329" s="130"/>
      <c r="DH329" s="130"/>
      <c r="DR329" s="130"/>
      <c r="EB329" s="130"/>
      <c r="EL329" s="130"/>
      <c r="EV329" s="130"/>
      <c r="FF329" s="130"/>
      <c r="FP329" s="130"/>
      <c r="FZ329" s="130"/>
      <c r="GJ329" s="130"/>
      <c r="GT329" s="130"/>
      <c r="HD329" s="130"/>
      <c r="HN329" s="130"/>
      <c r="HX329" s="130"/>
      <c r="IH329" s="130"/>
    </row>
    <row xmlns:x14ac="http://schemas.microsoft.com/office/spreadsheetml/2009/9/ac" r="330" s="3" customFormat="true" x14ac:dyDescent="0.25">
      <c r="A330" s="394"/>
      <c r="B330" s="130"/>
      <c r="L330" s="130"/>
      <c r="V330" s="130"/>
      <c r="AF330" s="130"/>
      <c r="AP330" s="130"/>
      <c r="AZ330" s="130"/>
      <c r="BA330" s="130"/>
      <c r="BB330" s="130"/>
      <c r="BC330" s="130"/>
      <c r="BD330" s="130"/>
      <c r="BE330" s="130"/>
      <c r="BF330" s="130"/>
      <c r="BG330" s="130"/>
      <c r="BJ330" s="130"/>
      <c r="BK330" s="130"/>
      <c r="BL330" s="130"/>
      <c r="BM330" s="130"/>
      <c r="BN330" s="130"/>
      <c r="BO330" s="130"/>
      <c r="BP330" s="130"/>
      <c r="BQ330" s="130"/>
      <c r="BT330" s="130"/>
      <c r="CD330" s="441"/>
      <c r="CE330" s="442"/>
      <c r="CF330" s="442"/>
      <c r="CG330" s="442"/>
      <c r="CH330" s="442"/>
      <c r="CI330" s="442"/>
      <c r="CJ330" s="442"/>
      <c r="CK330" s="442"/>
      <c r="CL330" s="442"/>
      <c r="CM330" s="442"/>
      <c r="CN330" s="130"/>
      <c r="CX330" s="130"/>
      <c r="DH330" s="130"/>
      <c r="DR330" s="130"/>
      <c r="EB330" s="130"/>
      <c r="EL330" s="130"/>
      <c r="EV330" s="130"/>
      <c r="FF330" s="130"/>
      <c r="FP330" s="130"/>
      <c r="FZ330" s="130"/>
      <c r="GJ330" s="130"/>
      <c r="GT330" s="130"/>
      <c r="HD330" s="130"/>
      <c r="HN330" s="130"/>
      <c r="HX330" s="130"/>
      <c r="IH330" s="130"/>
    </row>
    <row xmlns:x14ac="http://schemas.microsoft.com/office/spreadsheetml/2009/9/ac" r="331" s="3" customFormat="true" x14ac:dyDescent="0.25">
      <c r="A331" s="394"/>
      <c r="B331" s="130"/>
      <c r="L331" s="130"/>
      <c r="V331" s="130"/>
      <c r="AF331" s="130"/>
      <c r="AP331" s="130"/>
      <c r="AZ331" s="130"/>
      <c r="BA331" s="130"/>
      <c r="BB331" s="130"/>
      <c r="BC331" s="130"/>
      <c r="BD331" s="130"/>
      <c r="BE331" s="130"/>
      <c r="BF331" s="130"/>
      <c r="BG331" s="130"/>
      <c r="BJ331" s="130"/>
      <c r="BK331" s="130"/>
      <c r="BL331" s="130"/>
      <c r="BM331" s="130"/>
      <c r="BN331" s="130"/>
      <c r="BO331" s="130"/>
      <c r="BP331" s="130"/>
      <c r="BQ331" s="130"/>
      <c r="BT331" s="130"/>
      <c r="CD331" s="441"/>
      <c r="CE331" s="442"/>
      <c r="CF331" s="442"/>
      <c r="CG331" s="442"/>
      <c r="CH331" s="442"/>
      <c r="CI331" s="442"/>
      <c r="CJ331" s="442"/>
      <c r="CK331" s="442"/>
      <c r="CL331" s="442"/>
      <c r="CM331" s="442"/>
      <c r="CN331" s="130"/>
      <c r="CX331" s="130"/>
      <c r="DH331" s="130"/>
      <c r="DR331" s="130"/>
      <c r="EB331" s="130"/>
      <c r="EL331" s="130"/>
      <c r="EV331" s="130"/>
      <c r="FF331" s="130"/>
      <c r="FP331" s="130"/>
      <c r="FZ331" s="130"/>
      <c r="GJ331" s="130"/>
      <c r="GT331" s="130"/>
      <c r="HD331" s="130"/>
      <c r="HN331" s="130"/>
      <c r="HX331" s="130"/>
      <c r="IH331" s="130"/>
    </row>
    <row xmlns:x14ac="http://schemas.microsoft.com/office/spreadsheetml/2009/9/ac" r="332" s="3" customFormat="true" x14ac:dyDescent="0.25">
      <c r="A332" s="394"/>
      <c r="B332" s="130"/>
      <c r="L332" s="130"/>
      <c r="V332" s="130"/>
      <c r="AF332" s="130"/>
      <c r="AP332" s="130"/>
      <c r="AZ332" s="130"/>
      <c r="BA332" s="130"/>
      <c r="BB332" s="130"/>
      <c r="BC332" s="130"/>
      <c r="BD332" s="130"/>
      <c r="BE332" s="130"/>
      <c r="BF332" s="130"/>
      <c r="BG332" s="130"/>
      <c r="BJ332" s="130"/>
      <c r="BK332" s="130"/>
      <c r="BL332" s="130"/>
      <c r="BM332" s="130"/>
      <c r="BN332" s="130"/>
      <c r="BO332" s="130"/>
      <c r="BP332" s="130"/>
      <c r="BQ332" s="130"/>
      <c r="BT332" s="130"/>
      <c r="CD332" s="441"/>
      <c r="CE332" s="442"/>
      <c r="CF332" s="442"/>
      <c r="CG332" s="442"/>
      <c r="CH332" s="442"/>
      <c r="CI332" s="442"/>
      <c r="CJ332" s="442"/>
      <c r="CK332" s="442"/>
      <c r="CL332" s="442"/>
      <c r="CM332" s="442"/>
      <c r="CN332" s="130"/>
      <c r="CX332" s="130"/>
      <c r="DH332" s="130"/>
      <c r="DR332" s="130"/>
      <c r="EB332" s="130"/>
      <c r="EL332" s="130"/>
      <c r="EV332" s="130"/>
      <c r="FF332" s="130"/>
      <c r="FP332" s="130"/>
      <c r="FZ332" s="130"/>
      <c r="GJ332" s="130"/>
      <c r="GT332" s="130"/>
      <c r="HD332" s="130"/>
      <c r="HN332" s="130"/>
      <c r="HX332" s="130"/>
      <c r="IH332" s="130"/>
    </row>
    <row xmlns:x14ac="http://schemas.microsoft.com/office/spreadsheetml/2009/9/ac" r="333" s="3" customFormat="true" x14ac:dyDescent="0.25">
      <c r="A333" s="394"/>
      <c r="B333" s="130"/>
      <c r="L333" s="130"/>
      <c r="V333" s="130"/>
      <c r="AF333" s="130"/>
      <c r="AP333" s="130"/>
      <c r="AZ333" s="130"/>
      <c r="BA333" s="130"/>
      <c r="BB333" s="130"/>
      <c r="BC333" s="130"/>
      <c r="BD333" s="130"/>
      <c r="BE333" s="130"/>
      <c r="BF333" s="130"/>
      <c r="BG333" s="130"/>
      <c r="BJ333" s="130"/>
      <c r="BK333" s="130"/>
      <c r="BL333" s="130"/>
      <c r="BM333" s="130"/>
      <c r="BN333" s="130"/>
      <c r="BO333" s="130"/>
      <c r="BP333" s="130"/>
      <c r="BQ333" s="130"/>
      <c r="BT333" s="130"/>
      <c r="CD333" s="441"/>
      <c r="CE333" s="442"/>
      <c r="CF333" s="442"/>
      <c r="CG333" s="442"/>
      <c r="CH333" s="442"/>
      <c r="CI333" s="442"/>
      <c r="CJ333" s="442"/>
      <c r="CK333" s="442"/>
      <c r="CL333" s="442"/>
      <c r="CM333" s="442"/>
      <c r="CN333" s="130"/>
      <c r="CX333" s="130"/>
      <c r="DH333" s="130"/>
      <c r="DR333" s="130"/>
      <c r="EB333" s="130"/>
      <c r="EL333" s="130"/>
      <c r="EV333" s="130"/>
      <c r="FF333" s="130"/>
      <c r="FP333" s="130"/>
      <c r="FZ333" s="130"/>
      <c r="GJ333" s="130"/>
      <c r="GT333" s="130"/>
      <c r="HD333" s="130"/>
      <c r="HN333" s="130"/>
      <c r="HX333" s="130"/>
      <c r="IH333" s="130"/>
    </row>
    <row xmlns:x14ac="http://schemas.microsoft.com/office/spreadsheetml/2009/9/ac" r="334" s="3" customFormat="true" x14ac:dyDescent="0.25">
      <c r="A334" s="394"/>
      <c r="B334" s="130"/>
      <c r="L334" s="130"/>
      <c r="V334" s="130"/>
      <c r="AF334" s="130"/>
      <c r="AP334" s="130"/>
      <c r="AZ334" s="130"/>
      <c r="BA334" s="130"/>
      <c r="BB334" s="130"/>
      <c r="BC334" s="130"/>
      <c r="BD334" s="130"/>
      <c r="BE334" s="130"/>
      <c r="BF334" s="130"/>
      <c r="BG334" s="130"/>
      <c r="BJ334" s="130"/>
      <c r="BK334" s="130"/>
      <c r="BL334" s="130"/>
      <c r="BM334" s="130"/>
      <c r="BN334" s="130"/>
      <c r="BO334" s="130"/>
      <c r="BP334" s="130"/>
      <c r="BQ334" s="130"/>
      <c r="BT334" s="130"/>
      <c r="CD334" s="441"/>
      <c r="CE334" s="442"/>
      <c r="CF334" s="442"/>
      <c r="CG334" s="442"/>
      <c r="CH334" s="442"/>
      <c r="CI334" s="442"/>
      <c r="CJ334" s="442"/>
      <c r="CK334" s="442"/>
      <c r="CL334" s="442"/>
      <c r="CM334" s="442"/>
      <c r="CN334" s="130"/>
      <c r="CX334" s="130"/>
      <c r="DH334" s="130"/>
      <c r="DR334" s="130"/>
      <c r="EB334" s="130"/>
      <c r="EL334" s="130"/>
      <c r="EV334" s="130"/>
      <c r="FF334" s="130"/>
      <c r="FP334" s="130"/>
      <c r="FZ334" s="130"/>
      <c r="GJ334" s="130"/>
      <c r="GT334" s="130"/>
      <c r="HD334" s="130"/>
      <c r="HN334" s="130"/>
      <c r="HX334" s="130"/>
      <c r="IH334" s="130"/>
    </row>
    <row xmlns:x14ac="http://schemas.microsoft.com/office/spreadsheetml/2009/9/ac" r="335" s="3" customFormat="true" x14ac:dyDescent="0.25">
      <c r="A335" s="394"/>
      <c r="B335" s="130"/>
      <c r="L335" s="130"/>
      <c r="V335" s="130"/>
      <c r="AF335" s="130"/>
      <c r="AP335" s="130"/>
      <c r="AZ335" s="130"/>
      <c r="BA335" s="130"/>
      <c r="BB335" s="130"/>
      <c r="BC335" s="130"/>
      <c r="BD335" s="130"/>
      <c r="BE335" s="130"/>
      <c r="BF335" s="130"/>
      <c r="BG335" s="130"/>
      <c r="BJ335" s="130"/>
      <c r="BK335" s="130"/>
      <c r="BL335" s="130"/>
      <c r="BM335" s="130"/>
      <c r="BN335" s="130"/>
      <c r="BO335" s="130"/>
      <c r="BP335" s="130"/>
      <c r="BQ335" s="130"/>
      <c r="BT335" s="130"/>
      <c r="CD335" s="441"/>
      <c r="CE335" s="442"/>
      <c r="CF335" s="442"/>
      <c r="CG335" s="442"/>
      <c r="CH335" s="442"/>
      <c r="CI335" s="442"/>
      <c r="CJ335" s="442"/>
      <c r="CK335" s="442"/>
      <c r="CL335" s="442"/>
      <c r="CM335" s="442"/>
      <c r="CN335" s="130"/>
      <c r="CX335" s="130"/>
      <c r="DH335" s="130"/>
      <c r="DR335" s="130"/>
      <c r="EB335" s="130"/>
      <c r="EL335" s="130"/>
      <c r="EV335" s="130"/>
      <c r="FF335" s="130"/>
      <c r="FP335" s="130"/>
      <c r="FZ335" s="130"/>
      <c r="GJ335" s="130"/>
      <c r="GT335" s="130"/>
      <c r="HD335" s="130"/>
      <c r="HN335" s="130"/>
      <c r="HX335" s="130"/>
      <c r="IH335" s="130"/>
    </row>
    <row xmlns:x14ac="http://schemas.microsoft.com/office/spreadsheetml/2009/9/ac" r="336" s="3" customFormat="true" x14ac:dyDescent="0.25">
      <c r="A336" s="394"/>
      <c r="B336" s="130"/>
      <c r="L336" s="130"/>
      <c r="V336" s="130"/>
      <c r="AF336" s="130"/>
      <c r="AP336" s="130"/>
      <c r="AZ336" s="130"/>
      <c r="BA336" s="130"/>
      <c r="BB336" s="130"/>
      <c r="BC336" s="130"/>
      <c r="BD336" s="130"/>
      <c r="BE336" s="130"/>
      <c r="BF336" s="130"/>
      <c r="BG336" s="130"/>
      <c r="BJ336" s="130"/>
      <c r="BK336" s="130"/>
      <c r="BL336" s="130"/>
      <c r="BM336" s="130"/>
      <c r="BN336" s="130"/>
      <c r="BO336" s="130"/>
      <c r="BP336" s="130"/>
      <c r="BQ336" s="130"/>
      <c r="BT336" s="130"/>
      <c r="CD336" s="441"/>
      <c r="CE336" s="442"/>
      <c r="CF336" s="442"/>
      <c r="CG336" s="442"/>
      <c r="CH336" s="442"/>
      <c r="CI336" s="442"/>
      <c r="CJ336" s="442"/>
      <c r="CK336" s="442"/>
      <c r="CL336" s="442"/>
      <c r="CM336" s="442"/>
      <c r="CN336" s="130"/>
      <c r="CX336" s="130"/>
      <c r="DH336" s="130"/>
      <c r="DR336" s="130"/>
      <c r="EB336" s="130"/>
      <c r="EL336" s="130"/>
      <c r="EV336" s="130"/>
      <c r="FF336" s="130"/>
      <c r="FP336" s="130"/>
      <c r="FZ336" s="130"/>
      <c r="GJ336" s="130"/>
      <c r="GT336" s="130"/>
      <c r="HD336" s="130"/>
      <c r="HN336" s="130"/>
      <c r="HX336" s="130"/>
      <c r="IH336" s="130"/>
    </row>
    <row xmlns:x14ac="http://schemas.microsoft.com/office/spreadsheetml/2009/9/ac" r="337" s="3" customFormat="true" x14ac:dyDescent="0.25">
      <c r="A337" s="394"/>
      <c r="B337" s="130"/>
      <c r="L337" s="130"/>
      <c r="V337" s="130"/>
      <c r="AF337" s="130"/>
      <c r="AP337" s="130"/>
      <c r="AZ337" s="130"/>
      <c r="BA337" s="130"/>
      <c r="BB337" s="130"/>
      <c r="BC337" s="130"/>
      <c r="BD337" s="130"/>
      <c r="BE337" s="130"/>
      <c r="BF337" s="130"/>
      <c r="BG337" s="130"/>
      <c r="BJ337" s="130"/>
      <c r="BK337" s="130"/>
      <c r="BL337" s="130"/>
      <c r="BM337" s="130"/>
      <c r="BN337" s="130"/>
      <c r="BO337" s="130"/>
      <c r="BP337" s="130"/>
      <c r="BQ337" s="130"/>
      <c r="BT337" s="130"/>
      <c r="CD337" s="441"/>
      <c r="CE337" s="442"/>
      <c r="CF337" s="442"/>
      <c r="CG337" s="442"/>
      <c r="CH337" s="442"/>
      <c r="CI337" s="442"/>
      <c r="CJ337" s="442"/>
      <c r="CK337" s="442"/>
      <c r="CL337" s="442"/>
      <c r="CM337" s="442"/>
      <c r="CN337" s="130"/>
      <c r="CX337" s="130"/>
      <c r="DH337" s="130"/>
      <c r="DR337" s="130"/>
      <c r="EB337" s="130"/>
      <c r="EL337" s="130"/>
      <c r="EV337" s="130"/>
      <c r="FF337" s="130"/>
      <c r="FP337" s="130"/>
      <c r="FZ337" s="130"/>
      <c r="GJ337" s="130"/>
      <c r="GT337" s="130"/>
      <c r="HD337" s="130"/>
      <c r="HN337" s="130"/>
      <c r="HX337" s="130"/>
      <c r="IH337" s="130"/>
    </row>
    <row xmlns:x14ac="http://schemas.microsoft.com/office/spreadsheetml/2009/9/ac" r="338" s="3" customFormat="true" x14ac:dyDescent="0.25">
      <c r="A338" s="394"/>
      <c r="B338" s="130"/>
      <c r="L338" s="130"/>
      <c r="V338" s="130"/>
      <c r="AF338" s="130"/>
      <c r="AP338" s="130"/>
      <c r="AZ338" s="130"/>
      <c r="BA338" s="130"/>
      <c r="BB338" s="130"/>
      <c r="BC338" s="130"/>
      <c r="BD338" s="130"/>
      <c r="BE338" s="130"/>
      <c r="BF338" s="130"/>
      <c r="BG338" s="130"/>
      <c r="BJ338" s="130"/>
      <c r="BK338" s="130"/>
      <c r="BL338" s="130"/>
      <c r="BM338" s="130"/>
      <c r="BN338" s="130"/>
      <c r="BO338" s="130"/>
      <c r="BP338" s="130"/>
      <c r="BQ338" s="130"/>
      <c r="BT338" s="130"/>
      <c r="CD338" s="441"/>
      <c r="CE338" s="442"/>
      <c r="CF338" s="442"/>
      <c r="CG338" s="442"/>
      <c r="CH338" s="442"/>
      <c r="CI338" s="442"/>
      <c r="CJ338" s="442"/>
      <c r="CK338" s="442"/>
      <c r="CL338" s="442"/>
      <c r="CM338" s="442"/>
      <c r="CN338" s="130"/>
      <c r="CX338" s="130"/>
      <c r="DH338" s="130"/>
      <c r="DR338" s="130"/>
      <c r="EB338" s="130"/>
      <c r="EL338" s="130"/>
      <c r="EV338" s="130"/>
      <c r="FF338" s="130"/>
      <c r="FP338" s="130"/>
      <c r="FZ338" s="130"/>
      <c r="GJ338" s="130"/>
      <c r="GT338" s="130"/>
      <c r="HD338" s="130"/>
      <c r="HN338" s="130"/>
      <c r="HX338" s="130"/>
      <c r="IH338" s="130"/>
    </row>
    <row xmlns:x14ac="http://schemas.microsoft.com/office/spreadsheetml/2009/9/ac" r="339" s="3" customFormat="true" x14ac:dyDescent="0.25">
      <c r="A339" s="394"/>
      <c r="B339" s="130"/>
      <c r="L339" s="130"/>
      <c r="V339" s="130"/>
      <c r="AF339" s="130"/>
      <c r="AP339" s="130"/>
      <c r="AZ339" s="130"/>
      <c r="BA339" s="130"/>
      <c r="BB339" s="130"/>
      <c r="BC339" s="130"/>
      <c r="BD339" s="130"/>
      <c r="BE339" s="130"/>
      <c r="BF339" s="130"/>
      <c r="BG339" s="130"/>
      <c r="BJ339" s="130"/>
      <c r="BK339" s="130"/>
      <c r="BL339" s="130"/>
      <c r="BM339" s="130"/>
      <c r="BN339" s="130"/>
      <c r="BO339" s="130"/>
      <c r="BP339" s="130"/>
      <c r="BQ339" s="130"/>
      <c r="BT339" s="130"/>
      <c r="CD339" s="441"/>
      <c r="CE339" s="442"/>
      <c r="CF339" s="442"/>
      <c r="CG339" s="442"/>
      <c r="CH339" s="442"/>
      <c r="CI339" s="442"/>
      <c r="CJ339" s="442"/>
      <c r="CK339" s="442"/>
      <c r="CL339" s="442"/>
      <c r="CM339" s="442"/>
      <c r="CN339" s="130"/>
      <c r="CX339" s="130"/>
      <c r="DH339" s="130"/>
      <c r="DR339" s="130"/>
      <c r="EB339" s="130"/>
      <c r="EL339" s="130"/>
      <c r="EV339" s="130"/>
      <c r="FF339" s="130"/>
      <c r="FP339" s="130"/>
      <c r="FZ339" s="130"/>
      <c r="GJ339" s="130"/>
      <c r="GT339" s="130"/>
      <c r="HD339" s="130"/>
      <c r="HN339" s="130"/>
      <c r="HX339" s="130"/>
      <c r="IH339" s="130"/>
    </row>
    <row xmlns:x14ac="http://schemas.microsoft.com/office/spreadsheetml/2009/9/ac" r="340" s="3" customFormat="true" x14ac:dyDescent="0.25">
      <c r="A340" s="394"/>
      <c r="B340" s="130"/>
      <c r="L340" s="130"/>
      <c r="V340" s="130"/>
      <c r="AF340" s="130"/>
      <c r="AP340" s="130"/>
      <c r="AZ340" s="130"/>
      <c r="BA340" s="130"/>
      <c r="BB340" s="130"/>
      <c r="BC340" s="130"/>
      <c r="BD340" s="130"/>
      <c r="BE340" s="130"/>
      <c r="BF340" s="130"/>
      <c r="BG340" s="130"/>
      <c r="BJ340" s="130"/>
      <c r="BK340" s="130"/>
      <c r="BL340" s="130"/>
      <c r="BM340" s="130"/>
      <c r="BN340" s="130"/>
      <c r="BO340" s="130"/>
      <c r="BP340" s="130"/>
      <c r="BQ340" s="130"/>
      <c r="BT340" s="130"/>
      <c r="CD340" s="441"/>
      <c r="CE340" s="442"/>
      <c r="CF340" s="442"/>
      <c r="CG340" s="442"/>
      <c r="CH340" s="442"/>
      <c r="CI340" s="442"/>
      <c r="CJ340" s="442"/>
      <c r="CK340" s="442"/>
      <c r="CL340" s="442"/>
      <c r="CM340" s="442"/>
      <c r="CN340" s="130"/>
      <c r="CX340" s="130"/>
      <c r="DH340" s="130"/>
      <c r="DR340" s="130"/>
      <c r="EB340" s="130"/>
      <c r="EL340" s="130"/>
      <c r="EV340" s="130"/>
      <c r="FF340" s="130"/>
      <c r="FP340" s="130"/>
      <c r="FZ340" s="130"/>
      <c r="GJ340" s="130"/>
      <c r="GT340" s="130"/>
      <c r="HD340" s="130"/>
      <c r="HN340" s="130"/>
      <c r="HX340" s="130"/>
      <c r="IH340" s="130"/>
    </row>
    <row xmlns:x14ac="http://schemas.microsoft.com/office/spreadsheetml/2009/9/ac" r="341" s="3" customFormat="true" x14ac:dyDescent="0.25">
      <c r="A341" s="394"/>
      <c r="B341" s="130"/>
      <c r="L341" s="130"/>
      <c r="V341" s="130"/>
      <c r="AF341" s="130"/>
      <c r="AP341" s="130"/>
      <c r="AZ341" s="130"/>
      <c r="BA341" s="130"/>
      <c r="BB341" s="130"/>
      <c r="BC341" s="130"/>
      <c r="BD341" s="130"/>
      <c r="BE341" s="130"/>
      <c r="BF341" s="130"/>
      <c r="BG341" s="130"/>
      <c r="BJ341" s="130"/>
      <c r="BK341" s="130"/>
      <c r="BL341" s="130"/>
      <c r="BM341" s="130"/>
      <c r="BN341" s="130"/>
      <c r="BO341" s="130"/>
      <c r="BP341" s="130"/>
      <c r="BQ341" s="130"/>
      <c r="BT341" s="130"/>
      <c r="CD341" s="441"/>
      <c r="CE341" s="442"/>
      <c r="CF341" s="442"/>
      <c r="CG341" s="442"/>
      <c r="CH341" s="442"/>
      <c r="CI341" s="442"/>
      <c r="CJ341" s="442"/>
      <c r="CK341" s="442"/>
      <c r="CL341" s="442"/>
      <c r="CM341" s="442"/>
      <c r="CN341" s="130"/>
      <c r="CX341" s="130"/>
      <c r="DH341" s="130"/>
      <c r="DR341" s="130"/>
      <c r="EB341" s="130"/>
      <c r="EL341" s="130"/>
      <c r="EV341" s="130"/>
      <c r="FF341" s="130"/>
      <c r="FP341" s="130"/>
      <c r="FZ341" s="130"/>
      <c r="GJ341" s="130"/>
      <c r="GT341" s="130"/>
      <c r="HD341" s="130"/>
      <c r="HN341" s="130"/>
      <c r="HX341" s="130"/>
      <c r="IH341" s="130"/>
    </row>
    <row xmlns:x14ac="http://schemas.microsoft.com/office/spreadsheetml/2009/9/ac" r="342" s="3" customFormat="true" x14ac:dyDescent="0.25">
      <c r="A342" s="394"/>
      <c r="B342" s="130"/>
      <c r="L342" s="130"/>
      <c r="V342" s="130"/>
      <c r="AF342" s="130"/>
      <c r="AP342" s="130"/>
      <c r="AZ342" s="130"/>
      <c r="BA342" s="130"/>
      <c r="BB342" s="130"/>
      <c r="BC342" s="130"/>
      <c r="BD342" s="130"/>
      <c r="BE342" s="130"/>
      <c r="BF342" s="130"/>
      <c r="BG342" s="130"/>
      <c r="BJ342" s="130"/>
      <c r="BK342" s="130"/>
      <c r="BL342" s="130"/>
      <c r="BM342" s="130"/>
      <c r="BN342" s="130"/>
      <c r="BO342" s="130"/>
      <c r="BP342" s="130"/>
      <c r="BQ342" s="130"/>
      <c r="BT342" s="130"/>
      <c r="CD342" s="441"/>
      <c r="CE342" s="442"/>
      <c r="CF342" s="442"/>
      <c r="CG342" s="442"/>
      <c r="CH342" s="442"/>
      <c r="CI342" s="442"/>
      <c r="CJ342" s="442"/>
      <c r="CK342" s="442"/>
      <c r="CL342" s="442"/>
      <c r="CM342" s="442"/>
      <c r="CN342" s="130"/>
      <c r="CX342" s="130"/>
      <c r="DH342" s="130"/>
      <c r="DR342" s="130"/>
      <c r="EB342" s="130"/>
      <c r="EL342" s="130"/>
      <c r="EV342" s="130"/>
      <c r="FF342" s="130"/>
      <c r="FP342" s="130"/>
      <c r="FZ342" s="130"/>
      <c r="GJ342" s="130"/>
      <c r="GT342" s="130"/>
      <c r="HD342" s="130"/>
      <c r="HN342" s="130"/>
      <c r="HX342" s="130"/>
      <c r="IH342" s="130"/>
    </row>
    <row xmlns:x14ac="http://schemas.microsoft.com/office/spreadsheetml/2009/9/ac" r="343" s="3" customFormat="true" x14ac:dyDescent="0.25">
      <c r="A343" s="394"/>
      <c r="B343" s="130"/>
      <c r="L343" s="130"/>
      <c r="V343" s="130"/>
      <c r="AF343" s="130"/>
      <c r="AP343" s="130"/>
      <c r="AZ343" s="130"/>
      <c r="BA343" s="130"/>
      <c r="BB343" s="130"/>
      <c r="BC343" s="130"/>
      <c r="BD343" s="130"/>
      <c r="BE343" s="130"/>
      <c r="BF343" s="130"/>
      <c r="BG343" s="130"/>
      <c r="BJ343" s="130"/>
      <c r="BK343" s="130"/>
      <c r="BL343" s="130"/>
      <c r="BM343" s="130"/>
      <c r="BN343" s="130"/>
      <c r="BO343" s="130"/>
      <c r="BP343" s="130"/>
      <c r="BQ343" s="130"/>
      <c r="BT343" s="130"/>
      <c r="CD343" s="441"/>
      <c r="CE343" s="442"/>
      <c r="CF343" s="442"/>
      <c r="CG343" s="442"/>
      <c r="CH343" s="442"/>
      <c r="CI343" s="442"/>
      <c r="CJ343" s="442"/>
      <c r="CK343" s="442"/>
      <c r="CL343" s="442"/>
      <c r="CM343" s="442"/>
      <c r="CN343" s="130"/>
      <c r="CX343" s="130"/>
      <c r="DH343" s="130"/>
      <c r="DR343" s="130"/>
      <c r="EB343" s="130"/>
      <c r="EL343" s="130"/>
      <c r="EV343" s="130"/>
      <c r="FF343" s="130"/>
      <c r="FP343" s="130"/>
      <c r="FZ343" s="130"/>
      <c r="GJ343" s="130"/>
      <c r="GT343" s="130"/>
      <c r="HD343" s="130"/>
      <c r="HN343" s="130"/>
      <c r="HX343" s="130"/>
      <c r="IH343" s="130"/>
    </row>
    <row xmlns:x14ac="http://schemas.microsoft.com/office/spreadsheetml/2009/9/ac" r="344" s="3" customFormat="true" x14ac:dyDescent="0.25">
      <c r="A344" s="394"/>
      <c r="B344" s="130"/>
      <c r="L344" s="130"/>
      <c r="V344" s="130"/>
      <c r="AF344" s="130"/>
      <c r="AP344" s="130"/>
      <c r="AZ344" s="130"/>
      <c r="BA344" s="130"/>
      <c r="BB344" s="130"/>
      <c r="BC344" s="130"/>
      <c r="BD344" s="130"/>
      <c r="BE344" s="130"/>
      <c r="BF344" s="130"/>
      <c r="BG344" s="130"/>
      <c r="BJ344" s="130"/>
      <c r="BK344" s="130"/>
      <c r="BL344" s="130"/>
      <c r="BM344" s="130"/>
      <c r="BN344" s="130"/>
      <c r="BO344" s="130"/>
      <c r="BP344" s="130"/>
      <c r="BQ344" s="130"/>
      <c r="BT344" s="130"/>
      <c r="CD344" s="441"/>
      <c r="CE344" s="442"/>
      <c r="CF344" s="442"/>
      <c r="CG344" s="442"/>
      <c r="CH344" s="442"/>
      <c r="CI344" s="442"/>
      <c r="CJ344" s="442"/>
      <c r="CK344" s="442"/>
      <c r="CL344" s="442"/>
      <c r="CM344" s="442"/>
      <c r="CN344" s="130"/>
      <c r="CX344" s="130"/>
      <c r="DH344" s="130"/>
      <c r="DR344" s="130"/>
      <c r="EB344" s="130"/>
      <c r="EL344" s="130"/>
      <c r="EV344" s="130"/>
      <c r="FF344" s="130"/>
      <c r="FP344" s="130"/>
      <c r="FZ344" s="130"/>
      <c r="GJ344" s="130"/>
      <c r="GT344" s="130"/>
      <c r="HD344" s="130"/>
      <c r="HN344" s="130"/>
      <c r="HX344" s="130"/>
      <c r="IH344" s="130"/>
    </row>
    <row xmlns:x14ac="http://schemas.microsoft.com/office/spreadsheetml/2009/9/ac" r="345" s="3" customFormat="true" x14ac:dyDescent="0.25">
      <c r="A345" s="394"/>
      <c r="B345" s="130"/>
      <c r="L345" s="130"/>
      <c r="V345" s="130"/>
      <c r="AF345" s="130"/>
      <c r="AP345" s="130"/>
      <c r="AZ345" s="130"/>
      <c r="BA345" s="130"/>
      <c r="BB345" s="130"/>
      <c r="BC345" s="130"/>
      <c r="BD345" s="130"/>
      <c r="BE345" s="130"/>
      <c r="BF345" s="130"/>
      <c r="BG345" s="130"/>
      <c r="BJ345" s="130"/>
      <c r="BK345" s="130"/>
      <c r="BL345" s="130"/>
      <c r="BM345" s="130"/>
      <c r="BN345" s="130"/>
      <c r="BO345" s="130"/>
      <c r="BP345" s="130"/>
      <c r="BQ345" s="130"/>
      <c r="BT345" s="130"/>
      <c r="CD345" s="441"/>
      <c r="CE345" s="442"/>
      <c r="CF345" s="442"/>
      <c r="CG345" s="442"/>
      <c r="CH345" s="442"/>
      <c r="CI345" s="442"/>
      <c r="CJ345" s="442"/>
      <c r="CK345" s="442"/>
      <c r="CL345" s="442"/>
      <c r="CM345" s="442"/>
      <c r="CN345" s="130"/>
      <c r="CX345" s="130"/>
      <c r="DH345" s="130"/>
      <c r="DR345" s="130"/>
      <c r="EB345" s="130"/>
      <c r="EL345" s="130"/>
      <c r="EV345" s="130"/>
      <c r="FF345" s="130"/>
      <c r="FP345" s="130"/>
      <c r="FZ345" s="130"/>
      <c r="GJ345" s="130"/>
      <c r="GT345" s="130"/>
      <c r="HD345" s="130"/>
      <c r="HN345" s="130"/>
      <c r="HX345" s="130"/>
      <c r="IH345" s="130"/>
    </row>
    <row xmlns:x14ac="http://schemas.microsoft.com/office/spreadsheetml/2009/9/ac" r="346" s="3" customFormat="true" x14ac:dyDescent="0.25">
      <c r="A346" s="394"/>
      <c r="B346" s="130"/>
      <c r="L346" s="130"/>
      <c r="V346" s="130"/>
      <c r="AF346" s="130"/>
      <c r="AP346" s="130"/>
      <c r="AZ346" s="130"/>
      <c r="BA346" s="130"/>
      <c r="BB346" s="130"/>
      <c r="BC346" s="130"/>
      <c r="BD346" s="130"/>
      <c r="BE346" s="130"/>
      <c r="BF346" s="130"/>
      <c r="BG346" s="130"/>
      <c r="BJ346" s="130"/>
      <c r="BK346" s="130"/>
      <c r="BL346" s="130"/>
      <c r="BM346" s="130"/>
      <c r="BN346" s="130"/>
      <c r="BO346" s="130"/>
      <c r="BP346" s="130"/>
      <c r="BQ346" s="130"/>
      <c r="BT346" s="130"/>
      <c r="CD346" s="441"/>
      <c r="CE346" s="442"/>
      <c r="CF346" s="442"/>
      <c r="CG346" s="442"/>
      <c r="CH346" s="442"/>
      <c r="CI346" s="442"/>
      <c r="CJ346" s="442"/>
      <c r="CK346" s="442"/>
      <c r="CL346" s="442"/>
      <c r="CM346" s="442"/>
      <c r="CN346" s="130"/>
      <c r="CX346" s="130"/>
      <c r="DH346" s="130"/>
      <c r="DR346" s="130"/>
      <c r="EB346" s="130"/>
      <c r="EL346" s="130"/>
      <c r="EV346" s="130"/>
      <c r="FF346" s="130"/>
      <c r="FP346" s="130"/>
      <c r="FZ346" s="130"/>
      <c r="GJ346" s="130"/>
      <c r="GT346" s="130"/>
      <c r="HD346" s="130"/>
      <c r="HN346" s="130"/>
      <c r="HX346" s="130"/>
      <c r="IH346" s="130"/>
    </row>
    <row xmlns:x14ac="http://schemas.microsoft.com/office/spreadsheetml/2009/9/ac" r="347" s="3" customFormat="true" x14ac:dyDescent="0.25">
      <c r="A347" s="394"/>
      <c r="B347" s="130"/>
      <c r="L347" s="130"/>
      <c r="V347" s="130"/>
      <c r="AF347" s="130"/>
      <c r="AP347" s="130"/>
      <c r="AZ347" s="130"/>
      <c r="BA347" s="130"/>
      <c r="BB347" s="130"/>
      <c r="BC347" s="130"/>
      <c r="BD347" s="130"/>
      <c r="BE347" s="130"/>
      <c r="BF347" s="130"/>
      <c r="BG347" s="130"/>
      <c r="BJ347" s="130"/>
      <c r="BK347" s="130"/>
      <c r="BL347" s="130"/>
      <c r="BM347" s="130"/>
      <c r="BN347" s="130"/>
      <c r="BO347" s="130"/>
      <c r="BP347" s="130"/>
      <c r="BQ347" s="130"/>
      <c r="BT347" s="130"/>
      <c r="CD347" s="441"/>
      <c r="CE347" s="442"/>
      <c r="CF347" s="442"/>
      <c r="CG347" s="442"/>
      <c r="CH347" s="442"/>
      <c r="CI347" s="442"/>
      <c r="CJ347" s="442"/>
      <c r="CK347" s="442"/>
      <c r="CL347" s="442"/>
      <c r="CM347" s="442"/>
      <c r="CN347" s="130"/>
      <c r="CX347" s="130"/>
      <c r="DH347" s="130"/>
      <c r="DR347" s="130"/>
      <c r="EB347" s="130"/>
      <c r="EL347" s="130"/>
      <c r="EV347" s="130"/>
      <c r="FF347" s="130"/>
      <c r="FP347" s="130"/>
      <c r="FZ347" s="130"/>
      <c r="GJ347" s="130"/>
      <c r="GT347" s="130"/>
      <c r="HD347" s="130"/>
      <c r="HN347" s="130"/>
      <c r="HX347" s="130"/>
      <c r="IH347" s="130"/>
    </row>
    <row xmlns:x14ac="http://schemas.microsoft.com/office/spreadsheetml/2009/9/ac" r="348" s="3" customFormat="true" x14ac:dyDescent="0.25">
      <c r="A348" s="394"/>
      <c r="B348" s="130"/>
      <c r="L348" s="130"/>
      <c r="V348" s="130"/>
      <c r="AF348" s="130"/>
      <c r="AP348" s="130"/>
      <c r="AZ348" s="130"/>
      <c r="BA348" s="130"/>
      <c r="BB348" s="130"/>
      <c r="BC348" s="130"/>
      <c r="BD348" s="130"/>
      <c r="BE348" s="130"/>
      <c r="BF348" s="130"/>
      <c r="BG348" s="130"/>
      <c r="BJ348" s="130"/>
      <c r="BK348" s="130"/>
      <c r="BL348" s="130"/>
      <c r="BM348" s="130"/>
      <c r="BN348" s="130"/>
      <c r="BO348" s="130"/>
      <c r="BP348" s="130"/>
      <c r="BQ348" s="130"/>
      <c r="BT348" s="130"/>
      <c r="CD348" s="441"/>
      <c r="CE348" s="442"/>
      <c r="CF348" s="442"/>
      <c r="CG348" s="442"/>
      <c r="CH348" s="442"/>
      <c r="CI348" s="442"/>
      <c r="CJ348" s="442"/>
      <c r="CK348" s="442"/>
      <c r="CL348" s="442"/>
      <c r="CM348" s="442"/>
      <c r="CN348" s="130"/>
      <c r="CX348" s="130"/>
      <c r="DH348" s="130"/>
      <c r="DR348" s="130"/>
      <c r="EB348" s="130"/>
      <c r="EL348" s="130"/>
      <c r="EV348" s="130"/>
      <c r="FF348" s="130"/>
      <c r="FP348" s="130"/>
      <c r="FZ348" s="130"/>
      <c r="GJ348" s="130"/>
      <c r="GT348" s="130"/>
      <c r="HD348" s="130"/>
      <c r="HN348" s="130"/>
      <c r="HX348" s="130"/>
      <c r="IH348" s="130"/>
    </row>
    <row xmlns:x14ac="http://schemas.microsoft.com/office/spreadsheetml/2009/9/ac" r="349" s="3" customFormat="true" x14ac:dyDescent="0.25">
      <c r="A349" s="394"/>
      <c r="B349" s="130"/>
      <c r="L349" s="130"/>
      <c r="V349" s="130"/>
      <c r="AF349" s="130"/>
      <c r="AP349" s="130"/>
      <c r="AZ349" s="130"/>
      <c r="BA349" s="130"/>
      <c r="BB349" s="130"/>
      <c r="BC349" s="130"/>
      <c r="BD349" s="130"/>
      <c r="BE349" s="130"/>
      <c r="BF349" s="130"/>
      <c r="BG349" s="130"/>
      <c r="BJ349" s="130"/>
      <c r="BK349" s="130"/>
      <c r="BL349" s="130"/>
      <c r="BM349" s="130"/>
      <c r="BN349" s="130"/>
      <c r="BO349" s="130"/>
      <c r="BP349" s="130"/>
      <c r="BQ349" s="130"/>
      <c r="BT349" s="130"/>
      <c r="CD349" s="441"/>
      <c r="CE349" s="442"/>
      <c r="CF349" s="442"/>
      <c r="CG349" s="442"/>
      <c r="CH349" s="442"/>
      <c r="CI349" s="442"/>
      <c r="CJ349" s="442"/>
      <c r="CK349" s="442"/>
      <c r="CL349" s="442"/>
      <c r="CM349" s="442"/>
      <c r="CN349" s="130"/>
      <c r="CX349" s="130"/>
      <c r="DH349" s="130"/>
      <c r="DR349" s="130"/>
      <c r="EB349" s="130"/>
      <c r="EL349" s="130"/>
      <c r="EV349" s="130"/>
      <c r="FF349" s="130"/>
      <c r="FP349" s="130"/>
      <c r="FZ349" s="130"/>
      <c r="GJ349" s="130"/>
      <c r="GT349" s="130"/>
      <c r="HD349" s="130"/>
      <c r="HN349" s="130"/>
      <c r="HX349" s="130"/>
      <c r="IH349" s="130"/>
    </row>
    <row xmlns:x14ac="http://schemas.microsoft.com/office/spreadsheetml/2009/9/ac" r="350" s="3" customFormat="true" x14ac:dyDescent="0.25">
      <c r="A350" s="394"/>
      <c r="B350" s="130"/>
      <c r="L350" s="130"/>
      <c r="V350" s="130"/>
      <c r="AF350" s="130"/>
      <c r="AP350" s="130"/>
      <c r="AZ350" s="130"/>
      <c r="BA350" s="130"/>
      <c r="BB350" s="130"/>
      <c r="BC350" s="130"/>
      <c r="BD350" s="130"/>
      <c r="BE350" s="130"/>
      <c r="BF350" s="130"/>
      <c r="BG350" s="130"/>
      <c r="BJ350" s="130"/>
      <c r="BK350" s="130"/>
      <c r="BL350" s="130"/>
      <c r="BM350" s="130"/>
      <c r="BN350" s="130"/>
      <c r="BO350" s="130"/>
      <c r="BP350" s="130"/>
      <c r="BQ350" s="130"/>
      <c r="BT350" s="130"/>
      <c r="CD350" s="441"/>
      <c r="CE350" s="442"/>
      <c r="CF350" s="442"/>
      <c r="CG350" s="442"/>
      <c r="CH350" s="442"/>
      <c r="CI350" s="442"/>
      <c r="CJ350" s="442"/>
      <c r="CK350" s="442"/>
      <c r="CL350" s="442"/>
      <c r="CM350" s="442"/>
      <c r="CN350" s="130"/>
      <c r="CX350" s="130"/>
      <c r="DH350" s="130"/>
      <c r="DR350" s="130"/>
      <c r="EB350" s="130"/>
      <c r="EL350" s="130"/>
      <c r="EV350" s="130"/>
      <c r="FF350" s="130"/>
      <c r="FP350" s="130"/>
      <c r="FZ350" s="130"/>
      <c r="GJ350" s="130"/>
      <c r="GT350" s="130"/>
      <c r="HD350" s="130"/>
      <c r="HN350" s="130"/>
      <c r="HX350" s="130"/>
      <c r="IH350" s="130"/>
    </row>
    <row xmlns:x14ac="http://schemas.microsoft.com/office/spreadsheetml/2009/9/ac" r="351" s="3" customFormat="true" x14ac:dyDescent="0.25">
      <c r="A351" s="394"/>
      <c r="B351" s="130"/>
      <c r="L351" s="130"/>
      <c r="V351" s="130"/>
      <c r="AF351" s="130"/>
      <c r="AP351" s="130"/>
      <c r="AZ351" s="130"/>
      <c r="BA351" s="130"/>
      <c r="BB351" s="130"/>
      <c r="BC351" s="130"/>
      <c r="BD351" s="130"/>
      <c r="BE351" s="130"/>
      <c r="BF351" s="130"/>
      <c r="BG351" s="130"/>
      <c r="BJ351" s="130"/>
      <c r="BK351" s="130"/>
      <c r="BL351" s="130"/>
      <c r="BM351" s="130"/>
      <c r="BN351" s="130"/>
      <c r="BO351" s="130"/>
      <c r="BP351" s="130"/>
      <c r="BQ351" s="130"/>
      <c r="BT351" s="130"/>
      <c r="CD351" s="441"/>
      <c r="CE351" s="442"/>
      <c r="CF351" s="442"/>
      <c r="CG351" s="442"/>
      <c r="CH351" s="442"/>
      <c r="CI351" s="442"/>
      <c r="CJ351" s="442"/>
      <c r="CK351" s="442"/>
      <c r="CL351" s="442"/>
      <c r="CM351" s="442"/>
      <c r="CN351" s="130"/>
      <c r="CX351" s="130"/>
      <c r="DH351" s="130"/>
      <c r="DR351" s="130"/>
      <c r="EB351" s="130"/>
      <c r="EL351" s="130"/>
      <c r="EV351" s="130"/>
      <c r="FF351" s="130"/>
      <c r="FP351" s="130"/>
      <c r="FZ351" s="130"/>
      <c r="GJ351" s="130"/>
      <c r="GT351" s="130"/>
      <c r="HD351" s="130"/>
      <c r="HN351" s="130"/>
      <c r="HX351" s="130"/>
      <c r="IH351" s="130"/>
    </row>
    <row xmlns:x14ac="http://schemas.microsoft.com/office/spreadsheetml/2009/9/ac" r="352" s="3" customFormat="true" x14ac:dyDescent="0.25">
      <c r="A352" s="394"/>
      <c r="B352" s="130"/>
      <c r="L352" s="130"/>
      <c r="V352" s="130"/>
      <c r="AF352" s="130"/>
      <c r="AP352" s="130"/>
      <c r="AZ352" s="130"/>
      <c r="BA352" s="130"/>
      <c r="BB352" s="130"/>
      <c r="BC352" s="130"/>
      <c r="BD352" s="130"/>
      <c r="BE352" s="130"/>
      <c r="BF352" s="130"/>
      <c r="BG352" s="130"/>
      <c r="BJ352" s="130"/>
      <c r="BK352" s="130"/>
      <c r="BL352" s="130"/>
      <c r="BM352" s="130"/>
      <c r="BN352" s="130"/>
      <c r="BO352" s="130"/>
      <c r="BP352" s="130"/>
      <c r="BQ352" s="130"/>
      <c r="BT352" s="130"/>
      <c r="CD352" s="441"/>
      <c r="CE352" s="442"/>
      <c r="CF352" s="442"/>
      <c r="CG352" s="442"/>
      <c r="CH352" s="442"/>
      <c r="CI352" s="442"/>
      <c r="CJ352" s="442"/>
      <c r="CK352" s="442"/>
      <c r="CL352" s="442"/>
      <c r="CM352" s="442"/>
      <c r="CN352" s="130"/>
      <c r="CX352" s="130"/>
      <c r="DH352" s="130"/>
      <c r="DR352" s="130"/>
      <c r="EB352" s="130"/>
      <c r="EL352" s="130"/>
      <c r="EV352" s="130"/>
      <c r="FF352" s="130"/>
      <c r="FP352" s="130"/>
      <c r="FZ352" s="130"/>
      <c r="GJ352" s="130"/>
      <c r="GT352" s="130"/>
      <c r="HD352" s="130"/>
      <c r="HN352" s="130"/>
      <c r="HX352" s="130"/>
      <c r="IH352" s="130"/>
    </row>
    <row xmlns:x14ac="http://schemas.microsoft.com/office/spreadsheetml/2009/9/ac" r="353" s="3" customFormat="true" x14ac:dyDescent="0.25">
      <c r="A353" s="394"/>
      <c r="B353" s="130"/>
      <c r="L353" s="130"/>
      <c r="V353" s="130"/>
      <c r="AF353" s="130"/>
      <c r="AP353" s="130"/>
      <c r="AZ353" s="130"/>
      <c r="BA353" s="130"/>
      <c r="BB353" s="130"/>
      <c r="BC353" s="130"/>
      <c r="BD353" s="130"/>
      <c r="BE353" s="130"/>
      <c r="BF353" s="130"/>
      <c r="BG353" s="130"/>
      <c r="BJ353" s="130"/>
      <c r="BK353" s="130"/>
      <c r="BL353" s="130"/>
      <c r="BM353" s="130"/>
      <c r="BN353" s="130"/>
      <c r="BO353" s="130"/>
      <c r="BP353" s="130"/>
      <c r="BQ353" s="130"/>
      <c r="BT353" s="130"/>
      <c r="CD353" s="441"/>
      <c r="CE353" s="442"/>
      <c r="CF353" s="442"/>
      <c r="CG353" s="442"/>
      <c r="CH353" s="442"/>
      <c r="CI353" s="442"/>
      <c r="CJ353" s="442"/>
      <c r="CK353" s="442"/>
      <c r="CL353" s="442"/>
      <c r="CM353" s="442"/>
      <c r="CN353" s="130"/>
      <c r="CX353" s="130"/>
      <c r="DH353" s="130"/>
      <c r="DR353" s="130"/>
      <c r="EB353" s="130"/>
      <c r="EL353" s="130"/>
      <c r="EV353" s="130"/>
      <c r="FF353" s="130"/>
      <c r="FP353" s="130"/>
      <c r="FZ353" s="130"/>
      <c r="GJ353" s="130"/>
      <c r="GT353" s="130"/>
      <c r="HD353" s="130"/>
      <c r="HN353" s="130"/>
      <c r="HX353" s="130"/>
      <c r="IH353" s="130"/>
    </row>
    <row xmlns:x14ac="http://schemas.microsoft.com/office/spreadsheetml/2009/9/ac" r="354" s="3" customFormat="true" x14ac:dyDescent="0.25">
      <c r="A354" s="394"/>
      <c r="B354" s="130"/>
      <c r="L354" s="130"/>
      <c r="V354" s="130"/>
      <c r="AF354" s="130"/>
      <c r="AP354" s="130"/>
      <c r="AZ354" s="130"/>
      <c r="BA354" s="130"/>
      <c r="BB354" s="130"/>
      <c r="BC354" s="130"/>
      <c r="BD354" s="130"/>
      <c r="BE354" s="130"/>
      <c r="BF354" s="130"/>
      <c r="BG354" s="130"/>
      <c r="BJ354" s="130"/>
      <c r="BK354" s="130"/>
      <c r="BL354" s="130"/>
      <c r="BM354" s="130"/>
      <c r="BN354" s="130"/>
      <c r="BO354" s="130"/>
      <c r="BP354" s="130"/>
      <c r="BQ354" s="130"/>
      <c r="BT354" s="130"/>
      <c r="CD354" s="441"/>
      <c r="CE354" s="442"/>
      <c r="CF354" s="442"/>
      <c r="CG354" s="442"/>
      <c r="CH354" s="442"/>
      <c r="CI354" s="442"/>
      <c r="CJ354" s="442"/>
      <c r="CK354" s="442"/>
      <c r="CL354" s="442"/>
      <c r="CM354" s="442"/>
      <c r="CN354" s="130"/>
      <c r="CX354" s="130"/>
      <c r="DH354" s="130"/>
      <c r="DR354" s="130"/>
      <c r="EB354" s="130"/>
      <c r="EL354" s="130"/>
      <c r="EV354" s="130"/>
      <c r="FF354" s="130"/>
      <c r="FP354" s="130"/>
      <c r="FZ354" s="130"/>
      <c r="GJ354" s="130"/>
      <c r="GT354" s="130"/>
      <c r="HD354" s="130"/>
      <c r="HN354" s="130"/>
      <c r="HX354" s="130"/>
      <c r="IH354" s="130"/>
    </row>
    <row xmlns:x14ac="http://schemas.microsoft.com/office/spreadsheetml/2009/9/ac" r="355" s="3" customFormat="true" x14ac:dyDescent="0.25">
      <c r="A355" s="394"/>
      <c r="B355" s="130"/>
      <c r="L355" s="130"/>
      <c r="V355" s="130"/>
      <c r="AF355" s="130"/>
      <c r="AP355" s="130"/>
      <c r="AZ355" s="130"/>
      <c r="BA355" s="130"/>
      <c r="BB355" s="130"/>
      <c r="BC355" s="130"/>
      <c r="BD355" s="130"/>
      <c r="BE355" s="130"/>
      <c r="BF355" s="130"/>
      <c r="BG355" s="130"/>
      <c r="BJ355" s="130"/>
      <c r="BK355" s="130"/>
      <c r="BL355" s="130"/>
      <c r="BM355" s="130"/>
      <c r="BN355" s="130"/>
      <c r="BO355" s="130"/>
      <c r="BP355" s="130"/>
      <c r="BQ355" s="130"/>
      <c r="BT355" s="130"/>
      <c r="CD355" s="441"/>
      <c r="CE355" s="442"/>
      <c r="CF355" s="442"/>
      <c r="CG355" s="442"/>
      <c r="CH355" s="442"/>
      <c r="CI355" s="442"/>
      <c r="CJ355" s="442"/>
      <c r="CK355" s="442"/>
      <c r="CL355" s="442"/>
      <c r="CM355" s="442"/>
      <c r="CN355" s="130"/>
      <c r="CX355" s="130"/>
      <c r="DH355" s="130"/>
      <c r="DR355" s="130"/>
      <c r="EB355" s="130"/>
      <c r="EL355" s="130"/>
      <c r="EV355" s="130"/>
      <c r="FF355" s="130"/>
      <c r="FP355" s="130"/>
      <c r="FZ355" s="130"/>
      <c r="GJ355" s="130"/>
      <c r="GT355" s="130"/>
      <c r="HD355" s="130"/>
      <c r="HN355" s="130"/>
      <c r="HX355" s="130"/>
      <c r="IH355" s="130"/>
    </row>
    <row xmlns:x14ac="http://schemas.microsoft.com/office/spreadsheetml/2009/9/ac" r="356" s="3" customFormat="true" x14ac:dyDescent="0.25">
      <c r="A356" s="394"/>
      <c r="B356" s="130"/>
      <c r="L356" s="130"/>
      <c r="V356" s="130"/>
      <c r="AF356" s="130"/>
      <c r="AP356" s="130"/>
      <c r="AZ356" s="130"/>
      <c r="BA356" s="130"/>
      <c r="BB356" s="130"/>
      <c r="BC356" s="130"/>
      <c r="BD356" s="130"/>
      <c r="BE356" s="130"/>
      <c r="BF356" s="130"/>
      <c r="BG356" s="130"/>
      <c r="BJ356" s="130"/>
      <c r="BK356" s="130"/>
      <c r="BL356" s="130"/>
      <c r="BM356" s="130"/>
      <c r="BN356" s="130"/>
      <c r="BO356" s="130"/>
      <c r="BP356" s="130"/>
      <c r="BQ356" s="130"/>
      <c r="BT356" s="130"/>
      <c r="CD356" s="441"/>
      <c r="CE356" s="442"/>
      <c r="CF356" s="442"/>
      <c r="CG356" s="442"/>
      <c r="CH356" s="442"/>
      <c r="CI356" s="442"/>
      <c r="CJ356" s="442"/>
      <c r="CK356" s="442"/>
      <c r="CL356" s="442"/>
      <c r="CM356" s="442"/>
      <c r="CN356" s="130"/>
      <c r="CX356" s="130"/>
      <c r="DH356" s="130"/>
      <c r="DR356" s="130"/>
      <c r="EB356" s="130"/>
      <c r="EL356" s="130"/>
      <c r="EV356" s="130"/>
      <c r="FF356" s="130"/>
      <c r="FP356" s="130"/>
      <c r="FZ356" s="130"/>
      <c r="GJ356" s="130"/>
      <c r="GT356" s="130"/>
      <c r="HD356" s="130"/>
      <c r="HN356" s="130"/>
      <c r="HX356" s="130"/>
      <c r="IH356" s="130"/>
    </row>
    <row xmlns:x14ac="http://schemas.microsoft.com/office/spreadsheetml/2009/9/ac" r="357" s="3" customFormat="true" x14ac:dyDescent="0.25">
      <c r="A357" s="394"/>
      <c r="B357" s="130"/>
      <c r="L357" s="130"/>
      <c r="V357" s="130"/>
      <c r="AF357" s="130"/>
      <c r="AP357" s="130"/>
      <c r="AZ357" s="130"/>
      <c r="BA357" s="130"/>
      <c r="BB357" s="130"/>
      <c r="BC357" s="130"/>
      <c r="BD357" s="130"/>
      <c r="BE357" s="130"/>
      <c r="BF357" s="130"/>
      <c r="BG357" s="130"/>
      <c r="BJ357" s="130"/>
      <c r="BK357" s="130"/>
      <c r="BL357" s="130"/>
      <c r="BM357" s="130"/>
      <c r="BN357" s="130"/>
      <c r="BO357" s="130"/>
      <c r="BP357" s="130"/>
      <c r="BQ357" s="130"/>
      <c r="BT357" s="130"/>
      <c r="CD357" s="441"/>
      <c r="CE357" s="442"/>
      <c r="CF357" s="442"/>
      <c r="CG357" s="442"/>
      <c r="CH357" s="442"/>
      <c r="CI357" s="442"/>
      <c r="CJ357" s="442"/>
      <c r="CK357" s="442"/>
      <c r="CL357" s="442"/>
      <c r="CM357" s="442"/>
      <c r="CN357" s="130"/>
      <c r="CX357" s="130"/>
      <c r="DH357" s="130"/>
      <c r="DR357" s="130"/>
      <c r="EB357" s="130"/>
      <c r="EL357" s="130"/>
      <c r="EV357" s="130"/>
      <c r="FF357" s="130"/>
      <c r="FP357" s="130"/>
      <c r="FZ357" s="130"/>
      <c r="GJ357" s="130"/>
      <c r="GT357" s="130"/>
      <c r="HD357" s="130"/>
      <c r="HN357" s="130"/>
      <c r="HX357" s="130"/>
      <c r="IH357" s="130"/>
    </row>
    <row xmlns:x14ac="http://schemas.microsoft.com/office/spreadsheetml/2009/9/ac" r="358" s="3" customFormat="true" x14ac:dyDescent="0.25">
      <c r="A358" s="394"/>
      <c r="B358" s="130"/>
      <c r="L358" s="130"/>
      <c r="V358" s="130"/>
      <c r="AF358" s="130"/>
      <c r="AP358" s="130"/>
      <c r="AZ358" s="130"/>
      <c r="BA358" s="130"/>
      <c r="BB358" s="130"/>
      <c r="BC358" s="130"/>
      <c r="BD358" s="130"/>
      <c r="BE358" s="130"/>
      <c r="BF358" s="130"/>
      <c r="BG358" s="130"/>
      <c r="BJ358" s="130"/>
      <c r="BK358" s="130"/>
      <c r="BL358" s="130"/>
      <c r="BM358" s="130"/>
      <c r="BN358" s="130"/>
      <c r="BO358" s="130"/>
      <c r="BP358" s="130"/>
      <c r="BQ358" s="130"/>
      <c r="BT358" s="130"/>
      <c r="CD358" s="441"/>
      <c r="CE358" s="442"/>
      <c r="CF358" s="442"/>
      <c r="CG358" s="442"/>
      <c r="CH358" s="442"/>
      <c r="CI358" s="442"/>
      <c r="CJ358" s="442"/>
      <c r="CK358" s="442"/>
      <c r="CL358" s="442"/>
      <c r="CM358" s="442"/>
      <c r="CN358" s="130"/>
      <c r="CX358" s="130"/>
      <c r="DH358" s="130"/>
      <c r="DR358" s="130"/>
      <c r="EB358" s="130"/>
      <c r="EL358" s="130"/>
      <c r="EV358" s="130"/>
      <c r="FF358" s="130"/>
      <c r="FP358" s="130"/>
      <c r="FZ358" s="130"/>
      <c r="GJ358" s="130"/>
      <c r="GT358" s="130"/>
      <c r="HD358" s="130"/>
      <c r="HN358" s="130"/>
      <c r="HX358" s="130"/>
      <c r="IH358" s="130"/>
    </row>
    <row xmlns:x14ac="http://schemas.microsoft.com/office/spreadsheetml/2009/9/ac" r="359" s="3" customFormat="true" x14ac:dyDescent="0.25">
      <c r="A359" s="394"/>
      <c r="B359" s="130"/>
      <c r="L359" s="130"/>
      <c r="V359" s="130"/>
      <c r="AF359" s="130"/>
      <c r="AP359" s="130"/>
      <c r="AZ359" s="130"/>
      <c r="BA359" s="130"/>
      <c r="BB359" s="130"/>
      <c r="BC359" s="130"/>
      <c r="BD359" s="130"/>
      <c r="BE359" s="130"/>
      <c r="BF359" s="130"/>
      <c r="BG359" s="130"/>
      <c r="BJ359" s="130"/>
      <c r="BK359" s="130"/>
      <c r="BL359" s="130"/>
      <c r="BM359" s="130"/>
      <c r="BN359" s="130"/>
      <c r="BO359" s="130"/>
      <c r="BP359" s="130"/>
      <c r="BQ359" s="130"/>
      <c r="BT359" s="130"/>
      <c r="CD359" s="441"/>
      <c r="CE359" s="442"/>
      <c r="CF359" s="442"/>
      <c r="CG359" s="442"/>
      <c r="CH359" s="442"/>
      <c r="CI359" s="442"/>
      <c r="CJ359" s="442"/>
      <c r="CK359" s="442"/>
      <c r="CL359" s="442"/>
      <c r="CM359" s="442"/>
      <c r="CN359" s="130"/>
      <c r="CX359" s="130"/>
      <c r="DH359" s="130"/>
      <c r="DR359" s="130"/>
      <c r="EB359" s="130"/>
      <c r="EL359" s="130"/>
      <c r="EV359" s="130"/>
      <c r="FF359" s="130"/>
      <c r="FP359" s="130"/>
      <c r="FZ359" s="130"/>
      <c r="GJ359" s="130"/>
      <c r="GT359" s="130"/>
      <c r="HD359" s="130"/>
      <c r="HN359" s="130"/>
      <c r="HX359" s="130"/>
      <c r="IH359" s="130"/>
    </row>
    <row xmlns:x14ac="http://schemas.microsoft.com/office/spreadsheetml/2009/9/ac" r="360" s="3" customFormat="true" x14ac:dyDescent="0.25">
      <c r="A360" s="394"/>
      <c r="B360" s="130"/>
      <c r="L360" s="130"/>
      <c r="V360" s="130"/>
      <c r="AF360" s="130"/>
      <c r="AP360" s="130"/>
      <c r="AZ360" s="130"/>
      <c r="BA360" s="130"/>
      <c r="BB360" s="130"/>
      <c r="BC360" s="130"/>
      <c r="BD360" s="130"/>
      <c r="BE360" s="130"/>
      <c r="BF360" s="130"/>
      <c r="BG360" s="130"/>
      <c r="BJ360" s="130"/>
      <c r="BK360" s="130"/>
      <c r="BL360" s="130"/>
      <c r="BM360" s="130"/>
      <c r="BN360" s="130"/>
      <c r="BO360" s="130"/>
      <c r="BP360" s="130"/>
      <c r="BQ360" s="130"/>
      <c r="BT360" s="130"/>
      <c r="CD360" s="441"/>
      <c r="CE360" s="442"/>
      <c r="CF360" s="442"/>
      <c r="CG360" s="442"/>
      <c r="CH360" s="442"/>
      <c r="CI360" s="442"/>
      <c r="CJ360" s="442"/>
      <c r="CK360" s="442"/>
      <c r="CL360" s="442"/>
      <c r="CM360" s="442"/>
      <c r="CN360" s="130"/>
      <c r="CX360" s="130"/>
      <c r="DH360" s="130"/>
      <c r="DR360" s="130"/>
      <c r="EB360" s="130"/>
      <c r="EL360" s="130"/>
      <c r="EV360" s="130"/>
      <c r="FF360" s="130"/>
      <c r="FP360" s="130"/>
      <c r="FZ360" s="130"/>
      <c r="GJ360" s="130"/>
      <c r="GT360" s="130"/>
      <c r="HD360" s="130"/>
      <c r="HN360" s="130"/>
      <c r="HX360" s="130"/>
      <c r="IH360" s="130"/>
    </row>
    <row xmlns:x14ac="http://schemas.microsoft.com/office/spreadsheetml/2009/9/ac" r="361" s="3" customFormat="true" x14ac:dyDescent="0.25">
      <c r="A361" s="394"/>
      <c r="B361" s="130"/>
      <c r="L361" s="130"/>
      <c r="V361" s="130"/>
      <c r="AF361" s="130"/>
      <c r="AP361" s="130"/>
      <c r="AZ361" s="130"/>
      <c r="BA361" s="130"/>
      <c r="BB361" s="130"/>
      <c r="BC361" s="130"/>
      <c r="BD361" s="130"/>
      <c r="BE361" s="130"/>
      <c r="BF361" s="130"/>
      <c r="BG361" s="130"/>
      <c r="BJ361" s="130"/>
      <c r="BK361" s="130"/>
      <c r="BL361" s="130"/>
      <c r="BM361" s="130"/>
      <c r="BN361" s="130"/>
      <c r="BO361" s="130"/>
      <c r="BP361" s="130"/>
      <c r="BQ361" s="130"/>
      <c r="BT361" s="130"/>
      <c r="CD361" s="441"/>
      <c r="CE361" s="442"/>
      <c r="CF361" s="442"/>
      <c r="CG361" s="442"/>
      <c r="CH361" s="442"/>
      <c r="CI361" s="442"/>
      <c r="CJ361" s="442"/>
      <c r="CK361" s="442"/>
      <c r="CL361" s="442"/>
      <c r="CM361" s="442"/>
      <c r="CN361" s="130"/>
      <c r="CX361" s="130"/>
      <c r="DH361" s="130"/>
      <c r="DR361" s="130"/>
      <c r="EB361" s="130"/>
      <c r="EL361" s="130"/>
      <c r="EV361" s="130"/>
      <c r="FF361" s="130"/>
      <c r="FP361" s="130"/>
      <c r="FZ361" s="130"/>
      <c r="GJ361" s="130"/>
      <c r="GT361" s="130"/>
      <c r="HD361" s="130"/>
      <c r="HN361" s="130"/>
      <c r="HX361" s="130"/>
      <c r="IH361" s="130"/>
    </row>
    <row xmlns:x14ac="http://schemas.microsoft.com/office/spreadsheetml/2009/9/ac" r="362" s="3" customFormat="true" x14ac:dyDescent="0.25">
      <c r="A362" s="394"/>
      <c r="B362" s="130"/>
      <c r="L362" s="130"/>
      <c r="V362" s="130"/>
      <c r="AF362" s="130"/>
      <c r="AP362" s="130"/>
      <c r="AZ362" s="130"/>
      <c r="BA362" s="130"/>
      <c r="BB362" s="130"/>
      <c r="BC362" s="130"/>
      <c r="BD362" s="130"/>
      <c r="BE362" s="130"/>
      <c r="BF362" s="130"/>
      <c r="BG362" s="130"/>
      <c r="BJ362" s="130"/>
      <c r="BK362" s="130"/>
      <c r="BL362" s="130"/>
      <c r="BM362" s="130"/>
      <c r="BN362" s="130"/>
      <c r="BO362" s="130"/>
      <c r="BP362" s="130"/>
      <c r="BQ362" s="130"/>
      <c r="BT362" s="130"/>
      <c r="CD362" s="441"/>
      <c r="CE362" s="442"/>
      <c r="CF362" s="442"/>
      <c r="CG362" s="442"/>
      <c r="CH362" s="442"/>
      <c r="CI362" s="442"/>
      <c r="CJ362" s="442"/>
      <c r="CK362" s="442"/>
      <c r="CL362" s="442"/>
      <c r="CM362" s="442"/>
      <c r="CN362" s="130"/>
      <c r="CX362" s="130"/>
      <c r="DH362" s="130"/>
      <c r="DR362" s="130"/>
      <c r="EB362" s="130"/>
      <c r="EL362" s="130"/>
      <c r="EV362" s="130"/>
      <c r="FF362" s="130"/>
      <c r="FP362" s="130"/>
      <c r="FZ362" s="130"/>
      <c r="GJ362" s="130"/>
      <c r="GT362" s="130"/>
      <c r="HD362" s="130"/>
      <c r="HN362" s="130"/>
      <c r="HX362" s="130"/>
      <c r="IH362" s="130"/>
    </row>
    <row xmlns:x14ac="http://schemas.microsoft.com/office/spreadsheetml/2009/9/ac" r="363" s="3" customFormat="true" x14ac:dyDescent="0.25">
      <c r="A363" s="394"/>
      <c r="B363" s="130"/>
      <c r="L363" s="130"/>
      <c r="V363" s="130"/>
      <c r="AF363" s="130"/>
      <c r="AP363" s="130"/>
      <c r="AZ363" s="130"/>
      <c r="BA363" s="130"/>
      <c r="BB363" s="130"/>
      <c r="BC363" s="130"/>
      <c r="BD363" s="130"/>
      <c r="BE363" s="130"/>
      <c r="BF363" s="130"/>
      <c r="BG363" s="130"/>
      <c r="BJ363" s="130"/>
      <c r="BK363" s="130"/>
      <c r="BL363" s="130"/>
      <c r="BM363" s="130"/>
      <c r="BN363" s="130"/>
      <c r="BO363" s="130"/>
      <c r="BP363" s="130"/>
      <c r="BQ363" s="130"/>
      <c r="BT363" s="130"/>
      <c r="CD363" s="441"/>
      <c r="CE363" s="442"/>
      <c r="CF363" s="442"/>
      <c r="CG363" s="442"/>
      <c r="CH363" s="442"/>
      <c r="CI363" s="442"/>
      <c r="CJ363" s="442"/>
      <c r="CK363" s="442"/>
      <c r="CL363" s="442"/>
      <c r="CM363" s="442"/>
      <c r="CN363" s="130"/>
      <c r="CX363" s="130"/>
      <c r="DH363" s="130"/>
      <c r="DR363" s="130"/>
      <c r="EB363" s="130"/>
      <c r="EL363" s="130"/>
      <c r="EV363" s="130"/>
      <c r="FF363" s="130"/>
      <c r="FP363" s="130"/>
      <c r="FZ363" s="130"/>
      <c r="GJ363" s="130"/>
      <c r="GT363" s="130"/>
      <c r="HD363" s="130"/>
      <c r="HN363" s="130"/>
      <c r="HX363" s="130"/>
      <c r="IH363" s="130"/>
    </row>
    <row xmlns:x14ac="http://schemas.microsoft.com/office/spreadsheetml/2009/9/ac" r="364" s="3" customFormat="true" x14ac:dyDescent="0.25">
      <c r="A364" s="394"/>
      <c r="B364" s="130"/>
      <c r="L364" s="130"/>
      <c r="V364" s="130"/>
      <c r="AF364" s="130"/>
      <c r="AP364" s="130"/>
      <c r="AZ364" s="130"/>
      <c r="BA364" s="130"/>
      <c r="BB364" s="130"/>
      <c r="BC364" s="130"/>
      <c r="BD364" s="130"/>
      <c r="BE364" s="130"/>
      <c r="BF364" s="130"/>
      <c r="BG364" s="130"/>
      <c r="BJ364" s="130"/>
      <c r="BK364" s="130"/>
      <c r="BL364" s="130"/>
      <c r="BM364" s="130"/>
      <c r="BN364" s="130"/>
      <c r="BO364" s="130"/>
      <c r="BP364" s="130"/>
      <c r="BQ364" s="130"/>
      <c r="BT364" s="130"/>
      <c r="CD364" s="441"/>
      <c r="CE364" s="442"/>
      <c r="CF364" s="442"/>
      <c r="CG364" s="442"/>
      <c r="CH364" s="442"/>
      <c r="CI364" s="442"/>
      <c r="CJ364" s="442"/>
      <c r="CK364" s="442"/>
      <c r="CL364" s="442"/>
      <c r="CM364" s="442"/>
      <c r="CN364" s="130"/>
      <c r="CX364" s="130"/>
      <c r="DH364" s="130"/>
      <c r="DR364" s="130"/>
      <c r="EB364" s="130"/>
      <c r="EL364" s="130"/>
      <c r="EV364" s="130"/>
      <c r="FF364" s="130"/>
      <c r="FP364" s="130"/>
      <c r="FZ364" s="130"/>
      <c r="GJ364" s="130"/>
      <c r="GT364" s="130"/>
      <c r="HD364" s="130"/>
      <c r="HN364" s="130"/>
      <c r="HX364" s="130"/>
      <c r="IH364" s="130"/>
    </row>
    <row xmlns:x14ac="http://schemas.microsoft.com/office/spreadsheetml/2009/9/ac" r="365" s="3" customFormat="true" x14ac:dyDescent="0.25">
      <c r="A365" s="394"/>
      <c r="B365" s="130"/>
      <c r="L365" s="130"/>
      <c r="V365" s="130"/>
      <c r="AF365" s="130"/>
      <c r="AP365" s="130"/>
      <c r="AZ365" s="130"/>
      <c r="BA365" s="130"/>
      <c r="BB365" s="130"/>
      <c r="BC365" s="130"/>
      <c r="BD365" s="130"/>
      <c r="BE365" s="130"/>
      <c r="BF365" s="130"/>
      <c r="BG365" s="130"/>
      <c r="BJ365" s="130"/>
      <c r="BK365" s="130"/>
      <c r="BL365" s="130"/>
      <c r="BM365" s="130"/>
      <c r="BN365" s="130"/>
      <c r="BO365" s="130"/>
      <c r="BP365" s="130"/>
      <c r="BQ365" s="130"/>
      <c r="BT365" s="130"/>
      <c r="CD365" s="441"/>
      <c r="CE365" s="442"/>
      <c r="CF365" s="442"/>
      <c r="CG365" s="442"/>
      <c r="CH365" s="442"/>
      <c r="CI365" s="442"/>
      <c r="CJ365" s="442"/>
      <c r="CK365" s="442"/>
      <c r="CL365" s="442"/>
      <c r="CM365" s="442"/>
      <c r="CN365" s="130"/>
      <c r="CX365" s="130"/>
      <c r="DH365" s="130"/>
      <c r="DR365" s="130"/>
      <c r="EB365" s="130"/>
      <c r="EL365" s="130"/>
      <c r="EV365" s="130"/>
      <c r="FF365" s="130"/>
      <c r="FP365" s="130"/>
      <c r="FZ365" s="130"/>
      <c r="GJ365" s="130"/>
      <c r="GT365" s="130"/>
      <c r="HD365" s="130"/>
      <c r="HN365" s="130"/>
      <c r="HX365" s="130"/>
      <c r="IH365" s="130"/>
    </row>
    <row xmlns:x14ac="http://schemas.microsoft.com/office/spreadsheetml/2009/9/ac" r="366" s="3" customFormat="true" x14ac:dyDescent="0.25">
      <c r="A366" s="394"/>
      <c r="B366" s="130"/>
      <c r="L366" s="130"/>
      <c r="V366" s="130"/>
      <c r="AF366" s="130"/>
      <c r="AP366" s="130"/>
      <c r="AZ366" s="130"/>
      <c r="BA366" s="130"/>
      <c r="BB366" s="130"/>
      <c r="BC366" s="130"/>
      <c r="BD366" s="130"/>
      <c r="BE366" s="130"/>
      <c r="BF366" s="130"/>
      <c r="BG366" s="130"/>
      <c r="BJ366" s="130"/>
      <c r="BK366" s="130"/>
      <c r="BL366" s="130"/>
      <c r="BM366" s="130"/>
      <c r="BN366" s="130"/>
      <c r="BO366" s="130"/>
      <c r="BP366" s="130"/>
      <c r="BQ366" s="130"/>
      <c r="BT366" s="130"/>
      <c r="CD366" s="441"/>
      <c r="CE366" s="442"/>
      <c r="CF366" s="442"/>
      <c r="CG366" s="442"/>
      <c r="CH366" s="442"/>
      <c r="CI366" s="442"/>
      <c r="CJ366" s="442"/>
      <c r="CK366" s="442"/>
      <c r="CL366" s="442"/>
      <c r="CM366" s="442"/>
      <c r="CN366" s="130"/>
      <c r="CX366" s="130"/>
      <c r="DH366" s="130"/>
      <c r="DR366" s="130"/>
      <c r="EB366" s="130"/>
      <c r="EL366" s="130"/>
      <c r="EV366" s="130"/>
      <c r="FF366" s="130"/>
      <c r="FP366" s="130"/>
      <c r="FZ366" s="130"/>
      <c r="GJ366" s="130"/>
      <c r="GT366" s="130"/>
      <c r="HD366" s="130"/>
      <c r="HN366" s="130"/>
      <c r="HX366" s="130"/>
      <c r="IH366" s="130"/>
    </row>
    <row xmlns:x14ac="http://schemas.microsoft.com/office/spreadsheetml/2009/9/ac" r="367" s="3" customFormat="true" x14ac:dyDescent="0.25">
      <c r="A367" s="394"/>
      <c r="B367" s="130"/>
      <c r="L367" s="130"/>
      <c r="V367" s="130"/>
      <c r="AF367" s="130"/>
      <c r="AP367" s="130"/>
      <c r="AZ367" s="130"/>
      <c r="BA367" s="130"/>
      <c r="BB367" s="130"/>
      <c r="BC367" s="130"/>
      <c r="BD367" s="130"/>
      <c r="BE367" s="130"/>
      <c r="BF367" s="130"/>
      <c r="BG367" s="130"/>
      <c r="BJ367" s="130"/>
      <c r="BK367" s="130"/>
      <c r="BL367" s="130"/>
      <c r="BM367" s="130"/>
      <c r="BN367" s="130"/>
      <c r="BO367" s="130"/>
      <c r="BP367" s="130"/>
      <c r="BQ367" s="130"/>
      <c r="BT367" s="130"/>
      <c r="CD367" s="441"/>
      <c r="CE367" s="442"/>
      <c r="CF367" s="442"/>
      <c r="CG367" s="442"/>
      <c r="CH367" s="442"/>
      <c r="CI367" s="442"/>
      <c r="CJ367" s="442"/>
      <c r="CK367" s="442"/>
      <c r="CL367" s="442"/>
      <c r="CM367" s="442"/>
      <c r="CN367" s="130"/>
      <c r="CX367" s="130"/>
      <c r="DH367" s="130"/>
      <c r="DR367" s="130"/>
      <c r="EB367" s="130"/>
      <c r="EL367" s="130"/>
      <c r="EV367" s="130"/>
      <c r="FF367" s="130"/>
      <c r="FP367" s="130"/>
      <c r="FZ367" s="130"/>
      <c r="GJ367" s="130"/>
      <c r="GT367" s="130"/>
      <c r="HD367" s="130"/>
      <c r="HN367" s="130"/>
      <c r="HX367" s="130"/>
      <c r="IH367" s="130"/>
    </row>
    <row xmlns:x14ac="http://schemas.microsoft.com/office/spreadsheetml/2009/9/ac" r="368" s="3" customFormat="true" x14ac:dyDescent="0.25">
      <c r="A368" s="394"/>
      <c r="B368" s="130"/>
      <c r="L368" s="130"/>
      <c r="V368" s="130"/>
      <c r="AF368" s="130"/>
      <c r="AP368" s="130"/>
      <c r="AZ368" s="130"/>
      <c r="BA368" s="130"/>
      <c r="BB368" s="130"/>
      <c r="BC368" s="130"/>
      <c r="BD368" s="130"/>
      <c r="BE368" s="130"/>
      <c r="BF368" s="130"/>
      <c r="BG368" s="130"/>
      <c r="BJ368" s="130"/>
      <c r="BK368" s="130"/>
      <c r="BL368" s="130"/>
      <c r="BM368" s="130"/>
      <c r="BN368" s="130"/>
      <c r="BO368" s="130"/>
      <c r="BP368" s="130"/>
      <c r="BQ368" s="130"/>
      <c r="BT368" s="130"/>
      <c r="CD368" s="441"/>
      <c r="CE368" s="442"/>
      <c r="CF368" s="442"/>
      <c r="CG368" s="442"/>
      <c r="CH368" s="442"/>
      <c r="CI368" s="442"/>
      <c r="CJ368" s="442"/>
      <c r="CK368" s="442"/>
      <c r="CL368" s="442"/>
      <c r="CM368" s="442"/>
      <c r="CN368" s="130"/>
      <c r="CX368" s="130"/>
      <c r="DH368" s="130"/>
      <c r="DR368" s="130"/>
      <c r="EB368" s="130"/>
      <c r="EL368" s="130"/>
      <c r="EV368" s="130"/>
      <c r="FF368" s="130"/>
      <c r="FP368" s="130"/>
      <c r="FZ368" s="130"/>
      <c r="GJ368" s="130"/>
      <c r="GT368" s="130"/>
      <c r="HD368" s="130"/>
      <c r="HN368" s="130"/>
      <c r="HX368" s="130"/>
      <c r="IH368" s="130"/>
    </row>
    <row xmlns:x14ac="http://schemas.microsoft.com/office/spreadsheetml/2009/9/ac" r="369" s="3" customFormat="true" x14ac:dyDescent="0.25">
      <c r="A369" s="394"/>
      <c r="B369" s="130"/>
      <c r="L369" s="130"/>
      <c r="V369" s="130"/>
      <c r="AF369" s="130"/>
      <c r="AP369" s="130"/>
      <c r="AZ369" s="130"/>
      <c r="BA369" s="130"/>
      <c r="BB369" s="130"/>
      <c r="BC369" s="130"/>
      <c r="BD369" s="130"/>
      <c r="BE369" s="130"/>
      <c r="BF369" s="130"/>
      <c r="BG369" s="130"/>
      <c r="BJ369" s="130"/>
      <c r="BK369" s="130"/>
      <c r="BL369" s="130"/>
      <c r="BM369" s="130"/>
      <c r="BN369" s="130"/>
      <c r="BO369" s="130"/>
      <c r="BP369" s="130"/>
      <c r="BQ369" s="130"/>
      <c r="BT369" s="130"/>
      <c r="CD369" s="441"/>
      <c r="CE369" s="442"/>
      <c r="CF369" s="442"/>
      <c r="CG369" s="442"/>
      <c r="CH369" s="442"/>
      <c r="CI369" s="442"/>
      <c r="CJ369" s="442"/>
      <c r="CK369" s="442"/>
      <c r="CL369" s="442"/>
      <c r="CM369" s="442"/>
      <c r="CN369" s="130"/>
      <c r="CX369" s="130"/>
      <c r="DH369" s="130"/>
      <c r="DR369" s="130"/>
      <c r="EB369" s="130"/>
      <c r="EL369" s="130"/>
      <c r="EV369" s="130"/>
      <c r="FF369" s="130"/>
      <c r="FP369" s="130"/>
      <c r="FZ369" s="130"/>
      <c r="GJ369" s="130"/>
      <c r="GT369" s="130"/>
      <c r="HD369" s="130"/>
      <c r="HN369" s="130"/>
      <c r="HX369" s="130"/>
      <c r="IH369" s="130"/>
    </row>
    <row xmlns:x14ac="http://schemas.microsoft.com/office/spreadsheetml/2009/9/ac" r="370" s="3" customFormat="true" x14ac:dyDescent="0.25">
      <c r="A370" s="394"/>
      <c r="B370" s="130"/>
      <c r="L370" s="130"/>
      <c r="V370" s="130"/>
      <c r="AF370" s="130"/>
      <c r="AP370" s="130"/>
      <c r="AZ370" s="130"/>
      <c r="BA370" s="130"/>
      <c r="BB370" s="130"/>
      <c r="BC370" s="130"/>
      <c r="BD370" s="130"/>
      <c r="BE370" s="130"/>
      <c r="BF370" s="130"/>
      <c r="BG370" s="130"/>
      <c r="BJ370" s="130"/>
      <c r="BK370" s="130"/>
      <c r="BL370" s="130"/>
      <c r="BM370" s="130"/>
      <c r="BN370" s="130"/>
      <c r="BO370" s="130"/>
      <c r="BP370" s="130"/>
      <c r="BQ370" s="130"/>
      <c r="BT370" s="130"/>
      <c r="CD370" s="441"/>
      <c r="CE370" s="442"/>
      <c r="CF370" s="442"/>
      <c r="CG370" s="442"/>
      <c r="CH370" s="442"/>
      <c r="CI370" s="442"/>
      <c r="CJ370" s="442"/>
      <c r="CK370" s="442"/>
      <c r="CL370" s="442"/>
      <c r="CM370" s="442"/>
      <c r="CN370" s="130"/>
      <c r="CX370" s="130"/>
      <c r="DH370" s="130"/>
      <c r="DR370" s="130"/>
      <c r="EB370" s="130"/>
      <c r="EL370" s="130"/>
      <c r="EV370" s="130"/>
      <c r="FF370" s="130"/>
      <c r="FP370" s="130"/>
      <c r="FZ370" s="130"/>
      <c r="GJ370" s="130"/>
      <c r="GT370" s="130"/>
      <c r="HD370" s="130"/>
      <c r="HN370" s="130"/>
      <c r="HX370" s="130"/>
      <c r="IH370" s="130"/>
    </row>
    <row xmlns:x14ac="http://schemas.microsoft.com/office/spreadsheetml/2009/9/ac" r="371" s="3" customFormat="true" x14ac:dyDescent="0.25">
      <c r="A371" s="394"/>
      <c r="B371" s="130"/>
      <c r="L371" s="130"/>
      <c r="V371" s="130"/>
      <c r="AF371" s="130"/>
      <c r="AP371" s="130"/>
      <c r="AZ371" s="130"/>
      <c r="BA371" s="130"/>
      <c r="BB371" s="130"/>
      <c r="BC371" s="130"/>
      <c r="BD371" s="130"/>
      <c r="BE371" s="130"/>
      <c r="BF371" s="130"/>
      <c r="BG371" s="130"/>
      <c r="BJ371" s="130"/>
      <c r="BK371" s="130"/>
      <c r="BL371" s="130"/>
      <c r="BM371" s="130"/>
      <c r="BN371" s="130"/>
      <c r="BO371" s="130"/>
      <c r="BP371" s="130"/>
      <c r="BQ371" s="130"/>
      <c r="BT371" s="130"/>
      <c r="CD371" s="441"/>
      <c r="CE371" s="442"/>
      <c r="CF371" s="442"/>
      <c r="CG371" s="442"/>
      <c r="CH371" s="442"/>
      <c r="CI371" s="442"/>
      <c r="CJ371" s="442"/>
      <c r="CK371" s="442"/>
      <c r="CL371" s="442"/>
      <c r="CM371" s="442"/>
      <c r="CN371" s="130"/>
      <c r="CX371" s="130"/>
      <c r="DH371" s="130"/>
      <c r="DR371" s="130"/>
      <c r="EB371" s="130"/>
      <c r="EL371" s="130"/>
      <c r="EV371" s="130"/>
      <c r="FF371" s="130"/>
      <c r="FP371" s="130"/>
      <c r="FZ371" s="130"/>
      <c r="GJ371" s="130"/>
      <c r="GT371" s="130"/>
      <c r="HD371" s="130"/>
      <c r="HN371" s="130"/>
      <c r="HX371" s="130"/>
      <c r="IH371" s="130"/>
    </row>
    <row xmlns:x14ac="http://schemas.microsoft.com/office/spreadsheetml/2009/9/ac" r="372" s="3" customFormat="true" x14ac:dyDescent="0.25">
      <c r="A372" s="394"/>
      <c r="B372" s="130"/>
      <c r="L372" s="130"/>
      <c r="V372" s="130"/>
      <c r="AF372" s="130"/>
      <c r="AP372" s="130"/>
      <c r="AZ372" s="130"/>
      <c r="BA372" s="130"/>
      <c r="BB372" s="130"/>
      <c r="BC372" s="130"/>
      <c r="BD372" s="130"/>
      <c r="BE372" s="130"/>
      <c r="BF372" s="130"/>
      <c r="BG372" s="130"/>
      <c r="BJ372" s="130"/>
      <c r="BK372" s="130"/>
      <c r="BL372" s="130"/>
      <c r="BM372" s="130"/>
      <c r="BN372" s="130"/>
      <c r="BO372" s="130"/>
      <c r="BP372" s="130"/>
      <c r="BQ372" s="130"/>
      <c r="BT372" s="130"/>
      <c r="CD372" s="441"/>
      <c r="CE372" s="442"/>
      <c r="CF372" s="442"/>
      <c r="CG372" s="442"/>
      <c r="CH372" s="442"/>
      <c r="CI372" s="442"/>
      <c r="CJ372" s="442"/>
      <c r="CK372" s="442"/>
      <c r="CL372" s="442"/>
      <c r="CM372" s="442"/>
      <c r="CN372" s="130"/>
      <c r="CX372" s="130"/>
      <c r="DH372" s="130"/>
      <c r="DR372" s="130"/>
      <c r="EB372" s="130"/>
      <c r="EL372" s="130"/>
      <c r="EV372" s="130"/>
      <c r="FF372" s="130"/>
      <c r="FP372" s="130"/>
      <c r="FZ372" s="130"/>
      <c r="GJ372" s="130"/>
      <c r="GT372" s="130"/>
      <c r="HD372" s="130"/>
      <c r="HN372" s="130"/>
      <c r="HX372" s="130"/>
      <c r="IH372" s="130"/>
    </row>
    <row xmlns:x14ac="http://schemas.microsoft.com/office/spreadsheetml/2009/9/ac" r="373" s="3" customFormat="true" x14ac:dyDescent="0.25">
      <c r="A373" s="394"/>
      <c r="B373" s="130"/>
      <c r="L373" s="130"/>
      <c r="V373" s="130"/>
      <c r="AF373" s="130"/>
      <c r="AP373" s="130"/>
      <c r="AZ373" s="130"/>
      <c r="BA373" s="130"/>
      <c r="BB373" s="130"/>
      <c r="BC373" s="130"/>
      <c r="BD373" s="130"/>
      <c r="BE373" s="130"/>
      <c r="BF373" s="130"/>
      <c r="BG373" s="130"/>
      <c r="BJ373" s="130"/>
      <c r="BK373" s="130"/>
      <c r="BL373" s="130"/>
      <c r="BM373" s="130"/>
      <c r="BN373" s="130"/>
      <c r="BO373" s="130"/>
      <c r="BP373" s="130"/>
      <c r="BQ373" s="130"/>
      <c r="BT373" s="130"/>
      <c r="CD373" s="441"/>
      <c r="CE373" s="442"/>
      <c r="CF373" s="442"/>
      <c r="CG373" s="442"/>
      <c r="CH373" s="442"/>
      <c r="CI373" s="442"/>
      <c r="CJ373" s="442"/>
      <c r="CK373" s="442"/>
      <c r="CL373" s="442"/>
      <c r="CM373" s="442"/>
      <c r="CN373" s="130"/>
      <c r="CX373" s="130"/>
      <c r="DH373" s="130"/>
      <c r="DR373" s="130"/>
      <c r="EB373" s="130"/>
      <c r="EL373" s="130"/>
      <c r="EV373" s="130"/>
      <c r="FF373" s="130"/>
      <c r="FP373" s="130"/>
      <c r="FZ373" s="130"/>
      <c r="GJ373" s="130"/>
      <c r="GT373" s="130"/>
      <c r="HD373" s="130"/>
      <c r="HN373" s="130"/>
      <c r="HX373" s="130"/>
      <c r="IH373" s="130"/>
    </row>
    <row xmlns:x14ac="http://schemas.microsoft.com/office/spreadsheetml/2009/9/ac" r="374" s="3" customFormat="true" x14ac:dyDescent="0.25">
      <c r="A374" s="394"/>
      <c r="B374" s="130"/>
      <c r="L374" s="130"/>
      <c r="V374" s="130"/>
      <c r="AF374" s="130"/>
      <c r="AP374" s="130"/>
      <c r="AZ374" s="130"/>
      <c r="BA374" s="130"/>
      <c r="BB374" s="130"/>
      <c r="BC374" s="130"/>
      <c r="BD374" s="130"/>
      <c r="BE374" s="130"/>
      <c r="BF374" s="130"/>
      <c r="BG374" s="130"/>
      <c r="BJ374" s="130"/>
      <c r="BK374" s="130"/>
      <c r="BL374" s="130"/>
      <c r="BM374" s="130"/>
      <c r="BN374" s="130"/>
      <c r="BO374" s="130"/>
      <c r="BP374" s="130"/>
      <c r="BQ374" s="130"/>
      <c r="BT374" s="130"/>
      <c r="CD374" s="441"/>
      <c r="CE374" s="442"/>
      <c r="CF374" s="442"/>
      <c r="CG374" s="442"/>
      <c r="CH374" s="442"/>
      <c r="CI374" s="442"/>
      <c r="CJ374" s="442"/>
      <c r="CK374" s="442"/>
      <c r="CL374" s="442"/>
      <c r="CM374" s="442"/>
      <c r="CN374" s="130"/>
      <c r="CX374" s="130"/>
      <c r="DH374" s="130"/>
      <c r="DR374" s="130"/>
      <c r="EB374" s="130"/>
      <c r="EL374" s="130"/>
      <c r="EV374" s="130"/>
      <c r="FF374" s="130"/>
      <c r="FP374" s="130"/>
      <c r="FZ374" s="130"/>
      <c r="GJ374" s="130"/>
      <c r="GT374" s="130"/>
      <c r="HD374" s="130"/>
      <c r="HN374" s="130"/>
      <c r="HX374" s="130"/>
      <c r="IH374" s="130"/>
    </row>
    <row xmlns:x14ac="http://schemas.microsoft.com/office/spreadsheetml/2009/9/ac" r="375" s="3" customFormat="true" x14ac:dyDescent="0.25">
      <c r="A375" s="394"/>
      <c r="B375" s="130"/>
      <c r="L375" s="130"/>
      <c r="V375" s="130"/>
      <c r="AF375" s="130"/>
      <c r="AP375" s="130"/>
      <c r="AZ375" s="130"/>
      <c r="BA375" s="130"/>
      <c r="BB375" s="130"/>
      <c r="BC375" s="130"/>
      <c r="BD375" s="130"/>
      <c r="BE375" s="130"/>
      <c r="BF375" s="130"/>
      <c r="BG375" s="130"/>
      <c r="BJ375" s="130"/>
      <c r="BK375" s="130"/>
      <c r="BL375" s="130"/>
      <c r="BM375" s="130"/>
      <c r="BN375" s="130"/>
      <c r="BO375" s="130"/>
      <c r="BP375" s="130"/>
      <c r="BQ375" s="130"/>
      <c r="BT375" s="130"/>
      <c r="CD375" s="441"/>
      <c r="CE375" s="442"/>
      <c r="CF375" s="442"/>
      <c r="CG375" s="442"/>
      <c r="CH375" s="442"/>
      <c r="CI375" s="442"/>
      <c r="CJ375" s="442"/>
      <c r="CK375" s="442"/>
      <c r="CL375" s="442"/>
      <c r="CM375" s="442"/>
      <c r="CN375" s="130"/>
      <c r="CX375" s="130"/>
      <c r="DH375" s="130"/>
      <c r="DR375" s="130"/>
      <c r="EB375" s="130"/>
      <c r="EL375" s="130"/>
      <c r="EV375" s="130"/>
      <c r="FF375" s="130"/>
      <c r="FP375" s="130"/>
      <c r="FZ375" s="130"/>
      <c r="GJ375" s="130"/>
      <c r="GT375" s="130"/>
      <c r="HD375" s="130"/>
      <c r="HN375" s="130"/>
      <c r="HX375" s="130"/>
      <c r="IH375" s="130"/>
    </row>
    <row xmlns:x14ac="http://schemas.microsoft.com/office/spreadsheetml/2009/9/ac" r="376" s="3" customFormat="true" x14ac:dyDescent="0.25">
      <c r="A376" s="394"/>
      <c r="B376" s="130"/>
      <c r="L376" s="130"/>
      <c r="V376" s="130"/>
      <c r="AF376" s="130"/>
      <c r="AP376" s="130"/>
      <c r="AZ376" s="130"/>
      <c r="BA376" s="130"/>
      <c r="BB376" s="130"/>
      <c r="BC376" s="130"/>
      <c r="BD376" s="130"/>
      <c r="BE376" s="130"/>
      <c r="BF376" s="130"/>
      <c r="BG376" s="130"/>
      <c r="BJ376" s="130"/>
      <c r="BK376" s="130"/>
      <c r="BL376" s="130"/>
      <c r="BM376" s="130"/>
      <c r="BN376" s="130"/>
      <c r="BO376" s="130"/>
      <c r="BP376" s="130"/>
      <c r="BQ376" s="130"/>
      <c r="BT376" s="130"/>
      <c r="CD376" s="441"/>
      <c r="CE376" s="442"/>
      <c r="CF376" s="442"/>
      <c r="CG376" s="442"/>
      <c r="CH376" s="442"/>
      <c r="CI376" s="442"/>
      <c r="CJ376" s="442"/>
      <c r="CK376" s="442"/>
      <c r="CL376" s="442"/>
      <c r="CM376" s="442"/>
      <c r="CN376" s="130"/>
      <c r="CX376" s="130"/>
      <c r="DH376" s="130"/>
      <c r="DR376" s="130"/>
      <c r="EB376" s="130"/>
      <c r="EL376" s="130"/>
      <c r="EV376" s="130"/>
      <c r="FF376" s="130"/>
      <c r="FP376" s="130"/>
      <c r="FZ376" s="130"/>
      <c r="GJ376" s="130"/>
      <c r="GT376" s="130"/>
      <c r="HD376" s="130"/>
      <c r="HN376" s="130"/>
      <c r="HX376" s="130"/>
      <c r="IH376" s="130"/>
    </row>
    <row xmlns:x14ac="http://schemas.microsoft.com/office/spreadsheetml/2009/9/ac" r="377" s="3" customFormat="true" x14ac:dyDescent="0.25">
      <c r="A377" s="394"/>
      <c r="B377" s="130"/>
      <c r="L377" s="130"/>
      <c r="V377" s="130"/>
      <c r="AF377" s="130"/>
      <c r="AP377" s="130"/>
      <c r="AZ377" s="130"/>
      <c r="BA377" s="130"/>
      <c r="BB377" s="130"/>
      <c r="BC377" s="130"/>
      <c r="BD377" s="130"/>
      <c r="BE377" s="130"/>
      <c r="BF377" s="130"/>
      <c r="BG377" s="130"/>
      <c r="BJ377" s="130"/>
      <c r="BK377" s="130"/>
      <c r="BL377" s="130"/>
      <c r="BM377" s="130"/>
      <c r="BN377" s="130"/>
      <c r="BO377" s="130"/>
      <c r="BP377" s="130"/>
      <c r="BQ377" s="130"/>
      <c r="BT377" s="130"/>
      <c r="CD377" s="441"/>
      <c r="CE377" s="442"/>
      <c r="CF377" s="442"/>
      <c r="CG377" s="442"/>
      <c r="CH377" s="442"/>
      <c r="CI377" s="442"/>
      <c r="CJ377" s="442"/>
      <c r="CK377" s="442"/>
      <c r="CL377" s="442"/>
      <c r="CM377" s="442"/>
      <c r="CN377" s="130"/>
      <c r="CX377" s="130"/>
      <c r="DH377" s="130"/>
      <c r="DR377" s="130"/>
      <c r="EB377" s="130"/>
      <c r="EL377" s="130"/>
      <c r="EV377" s="130"/>
      <c r="FF377" s="130"/>
      <c r="FP377" s="130"/>
      <c r="FZ377" s="130"/>
      <c r="GJ377" s="130"/>
      <c r="GT377" s="130"/>
      <c r="HD377" s="130"/>
      <c r="HN377" s="130"/>
      <c r="HX377" s="130"/>
      <c r="IH377" s="130"/>
    </row>
    <row xmlns:x14ac="http://schemas.microsoft.com/office/spreadsheetml/2009/9/ac" r="378" s="3" customFormat="true" x14ac:dyDescent="0.25">
      <c r="A378" s="394"/>
      <c r="B378" s="130"/>
      <c r="L378" s="130"/>
      <c r="V378" s="130"/>
      <c r="AF378" s="130"/>
      <c r="AP378" s="130"/>
      <c r="AZ378" s="130"/>
      <c r="BA378" s="130"/>
      <c r="BB378" s="130"/>
      <c r="BC378" s="130"/>
      <c r="BD378" s="130"/>
      <c r="BE378" s="130"/>
      <c r="BF378" s="130"/>
      <c r="BG378" s="130"/>
      <c r="BJ378" s="130"/>
      <c r="BK378" s="130"/>
      <c r="BL378" s="130"/>
      <c r="BM378" s="130"/>
      <c r="BN378" s="130"/>
      <c r="BO378" s="130"/>
      <c r="BP378" s="130"/>
      <c r="BQ378" s="130"/>
      <c r="BT378" s="130"/>
      <c r="CD378" s="441"/>
      <c r="CE378" s="442"/>
      <c r="CF378" s="442"/>
      <c r="CG378" s="442"/>
      <c r="CH378" s="442"/>
      <c r="CI378" s="442"/>
      <c r="CJ378" s="442"/>
      <c r="CK378" s="442"/>
      <c r="CL378" s="442"/>
      <c r="CM378" s="442"/>
      <c r="CN378" s="130"/>
      <c r="CX378" s="130"/>
      <c r="DH378" s="130"/>
      <c r="DR378" s="130"/>
      <c r="EB378" s="130"/>
      <c r="EL378" s="130"/>
      <c r="EV378" s="130"/>
      <c r="FF378" s="130"/>
      <c r="FP378" s="130"/>
      <c r="FZ378" s="130"/>
      <c r="GJ378" s="130"/>
      <c r="GT378" s="130"/>
      <c r="HD378" s="130"/>
      <c r="HN378" s="130"/>
      <c r="HX378" s="130"/>
      <c r="IH378" s="130"/>
    </row>
    <row xmlns:x14ac="http://schemas.microsoft.com/office/spreadsheetml/2009/9/ac" r="379" s="3" customFormat="true" x14ac:dyDescent="0.25">
      <c r="A379" s="394"/>
      <c r="B379" s="130"/>
      <c r="L379" s="130"/>
      <c r="V379" s="130"/>
      <c r="AF379" s="130"/>
      <c r="AP379" s="130"/>
      <c r="AZ379" s="130"/>
      <c r="BA379" s="130"/>
      <c r="BB379" s="130"/>
      <c r="BC379" s="130"/>
      <c r="BD379" s="130"/>
      <c r="BE379" s="130"/>
      <c r="BF379" s="130"/>
      <c r="BG379" s="130"/>
      <c r="BJ379" s="130"/>
      <c r="BK379" s="130"/>
      <c r="BL379" s="130"/>
      <c r="BM379" s="130"/>
      <c r="BN379" s="130"/>
      <c r="BO379" s="130"/>
      <c r="BP379" s="130"/>
      <c r="BQ379" s="130"/>
      <c r="BT379" s="130"/>
      <c r="CD379" s="441"/>
      <c r="CE379" s="442"/>
      <c r="CF379" s="442"/>
      <c r="CG379" s="442"/>
      <c r="CH379" s="442"/>
      <c r="CI379" s="442"/>
      <c r="CJ379" s="442"/>
      <c r="CK379" s="442"/>
      <c r="CL379" s="442"/>
      <c r="CM379" s="442"/>
      <c r="CN379" s="130"/>
      <c r="CX379" s="130"/>
      <c r="DH379" s="130"/>
      <c r="DR379" s="130"/>
      <c r="EB379" s="130"/>
      <c r="EL379" s="130"/>
      <c r="EV379" s="130"/>
      <c r="FF379" s="130"/>
      <c r="FP379" s="130"/>
      <c r="FZ379" s="130"/>
      <c r="GJ379" s="130"/>
      <c r="GT379" s="130"/>
      <c r="HD379" s="130"/>
      <c r="HN379" s="130"/>
      <c r="HX379" s="130"/>
      <c r="IH379" s="130"/>
    </row>
    <row xmlns:x14ac="http://schemas.microsoft.com/office/spreadsheetml/2009/9/ac" r="380" s="3" customFormat="true" x14ac:dyDescent="0.25">
      <c r="A380" s="394"/>
      <c r="B380" s="130"/>
      <c r="L380" s="130"/>
      <c r="V380" s="130"/>
      <c r="AF380" s="130"/>
      <c r="AP380" s="130"/>
      <c r="AZ380" s="130"/>
      <c r="BA380" s="130"/>
      <c r="BB380" s="130"/>
      <c r="BC380" s="130"/>
      <c r="BD380" s="130"/>
      <c r="BE380" s="130"/>
      <c r="BF380" s="130"/>
      <c r="BG380" s="130"/>
      <c r="BJ380" s="130"/>
      <c r="BK380" s="130"/>
      <c r="BL380" s="130"/>
      <c r="BM380" s="130"/>
      <c r="BN380" s="130"/>
      <c r="BO380" s="130"/>
      <c r="BP380" s="130"/>
      <c r="BQ380" s="130"/>
      <c r="BT380" s="130"/>
      <c r="CD380" s="441"/>
      <c r="CE380" s="442"/>
      <c r="CF380" s="442"/>
      <c r="CG380" s="442"/>
      <c r="CH380" s="442"/>
      <c r="CI380" s="442"/>
      <c r="CJ380" s="442"/>
      <c r="CK380" s="442"/>
      <c r="CL380" s="442"/>
      <c r="CM380" s="442"/>
      <c r="CN380" s="130"/>
      <c r="CX380" s="130"/>
      <c r="DH380" s="130"/>
      <c r="DR380" s="130"/>
      <c r="EB380" s="130"/>
      <c r="EL380" s="130"/>
      <c r="EV380" s="130"/>
      <c r="FF380" s="130"/>
      <c r="FP380" s="130"/>
      <c r="FZ380" s="130"/>
      <c r="GJ380" s="130"/>
      <c r="GT380" s="130"/>
      <c r="HD380" s="130"/>
      <c r="HN380" s="130"/>
      <c r="HX380" s="130"/>
      <c r="IH380" s="130"/>
    </row>
    <row xmlns:x14ac="http://schemas.microsoft.com/office/spreadsheetml/2009/9/ac" r="381" s="3" customFormat="true" x14ac:dyDescent="0.25">
      <c r="A381" s="394"/>
      <c r="B381" s="130"/>
      <c r="L381" s="130"/>
      <c r="V381" s="130"/>
      <c r="AF381" s="130"/>
      <c r="AP381" s="130"/>
      <c r="AZ381" s="130"/>
      <c r="BA381" s="130"/>
      <c r="BB381" s="130"/>
      <c r="BC381" s="130"/>
      <c r="BD381" s="130"/>
      <c r="BE381" s="130"/>
      <c r="BF381" s="130"/>
      <c r="BG381" s="130"/>
      <c r="BJ381" s="130"/>
      <c r="BK381" s="130"/>
      <c r="BL381" s="130"/>
      <c r="BM381" s="130"/>
      <c r="BN381" s="130"/>
      <c r="BO381" s="130"/>
      <c r="BP381" s="130"/>
      <c r="BQ381" s="130"/>
      <c r="BT381" s="130"/>
      <c r="CD381" s="441"/>
      <c r="CE381" s="442"/>
      <c r="CF381" s="442"/>
      <c r="CG381" s="442"/>
      <c r="CH381" s="442"/>
      <c r="CI381" s="442"/>
      <c r="CJ381" s="442"/>
      <c r="CK381" s="442"/>
      <c r="CL381" s="442"/>
      <c r="CM381" s="442"/>
      <c r="CN381" s="130"/>
      <c r="CX381" s="130"/>
      <c r="DH381" s="130"/>
      <c r="DR381" s="130"/>
      <c r="EB381" s="130"/>
      <c r="EL381" s="130"/>
      <c r="EV381" s="130"/>
      <c r="FF381" s="130"/>
      <c r="FP381" s="130"/>
      <c r="FZ381" s="130"/>
      <c r="GJ381" s="130"/>
      <c r="GT381" s="130"/>
      <c r="HD381" s="130"/>
      <c r="HN381" s="130"/>
      <c r="HX381" s="130"/>
      <c r="IH381" s="130"/>
    </row>
    <row xmlns:x14ac="http://schemas.microsoft.com/office/spreadsheetml/2009/9/ac" r="382" s="3" customFormat="true" x14ac:dyDescent="0.25">
      <c r="A382" s="394"/>
      <c r="B382" s="130"/>
      <c r="L382" s="130"/>
      <c r="V382" s="130"/>
      <c r="AF382" s="130"/>
      <c r="AP382" s="130"/>
      <c r="AZ382" s="130"/>
      <c r="BA382" s="130"/>
      <c r="BB382" s="130"/>
      <c r="BC382" s="130"/>
      <c r="BD382" s="130"/>
      <c r="BE382" s="130"/>
      <c r="BF382" s="130"/>
      <c r="BG382" s="130"/>
      <c r="BJ382" s="130"/>
      <c r="BK382" s="130"/>
      <c r="BL382" s="130"/>
      <c r="BM382" s="130"/>
      <c r="BN382" s="130"/>
      <c r="BO382" s="130"/>
      <c r="BP382" s="130"/>
      <c r="BQ382" s="130"/>
      <c r="BT382" s="130"/>
      <c r="CD382" s="441"/>
      <c r="CE382" s="442"/>
      <c r="CF382" s="442"/>
      <c r="CG382" s="442"/>
      <c r="CH382" s="442"/>
      <c r="CI382" s="442"/>
      <c r="CJ382" s="442"/>
      <c r="CK382" s="442"/>
      <c r="CL382" s="442"/>
      <c r="CM382" s="442"/>
      <c r="CN382" s="130"/>
      <c r="CX382" s="130"/>
      <c r="DH382" s="130"/>
      <c r="DR382" s="130"/>
      <c r="EB382" s="130"/>
      <c r="EL382" s="130"/>
      <c r="EV382" s="130"/>
      <c r="FF382" s="130"/>
      <c r="FP382" s="130"/>
      <c r="FZ382" s="130"/>
      <c r="GJ382" s="130"/>
      <c r="GT382" s="130"/>
      <c r="HD382" s="130"/>
      <c r="HN382" s="130"/>
      <c r="HX382" s="130"/>
      <c r="IH382" s="130"/>
    </row>
    <row xmlns:x14ac="http://schemas.microsoft.com/office/spreadsheetml/2009/9/ac" r="383" s="3" customFormat="true" x14ac:dyDescent="0.25">
      <c r="A383" s="394"/>
      <c r="B383" s="130"/>
      <c r="L383" s="130"/>
      <c r="V383" s="130"/>
      <c r="AF383" s="130"/>
      <c r="AP383" s="130"/>
      <c r="AZ383" s="130"/>
      <c r="BA383" s="130"/>
      <c r="BB383" s="130"/>
      <c r="BC383" s="130"/>
      <c r="BD383" s="130"/>
      <c r="BE383" s="130"/>
      <c r="BF383" s="130"/>
      <c r="BG383" s="130"/>
      <c r="BJ383" s="130"/>
      <c r="BK383" s="130"/>
      <c r="BL383" s="130"/>
      <c r="BM383" s="130"/>
      <c r="BN383" s="130"/>
      <c r="BO383" s="130"/>
      <c r="BP383" s="130"/>
      <c r="BQ383" s="130"/>
      <c r="BT383" s="130"/>
      <c r="CD383" s="441"/>
      <c r="CE383" s="442"/>
      <c r="CF383" s="442"/>
      <c r="CG383" s="442"/>
      <c r="CH383" s="442"/>
      <c r="CI383" s="442"/>
      <c r="CJ383" s="442"/>
      <c r="CK383" s="442"/>
      <c r="CL383" s="442"/>
      <c r="CM383" s="442"/>
      <c r="CN383" s="130"/>
      <c r="CX383" s="130"/>
      <c r="DH383" s="130"/>
      <c r="DR383" s="130"/>
      <c r="EB383" s="130"/>
      <c r="EL383" s="130"/>
      <c r="EV383" s="130"/>
      <c r="FF383" s="130"/>
      <c r="FP383" s="130"/>
      <c r="FZ383" s="130"/>
      <c r="GJ383" s="130"/>
      <c r="GT383" s="130"/>
      <c r="HD383" s="130"/>
      <c r="HN383" s="130"/>
      <c r="HX383" s="130"/>
      <c r="IH383" s="130"/>
    </row>
    <row xmlns:x14ac="http://schemas.microsoft.com/office/spreadsheetml/2009/9/ac" r="384" s="3" customFormat="true" x14ac:dyDescent="0.25">
      <c r="A384" s="394"/>
      <c r="B384" s="130"/>
      <c r="L384" s="130"/>
      <c r="V384" s="130"/>
      <c r="AF384" s="130"/>
      <c r="AP384" s="130"/>
      <c r="AZ384" s="130"/>
      <c r="BA384" s="130"/>
      <c r="BB384" s="130"/>
      <c r="BC384" s="130"/>
      <c r="BD384" s="130"/>
      <c r="BE384" s="130"/>
      <c r="BF384" s="130"/>
      <c r="BG384" s="130"/>
      <c r="BJ384" s="130"/>
      <c r="BK384" s="130"/>
      <c r="BL384" s="130"/>
      <c r="BM384" s="130"/>
      <c r="BN384" s="130"/>
      <c r="BO384" s="130"/>
      <c r="BP384" s="130"/>
      <c r="BQ384" s="130"/>
      <c r="BT384" s="130"/>
      <c r="CD384" s="441"/>
      <c r="CE384" s="442"/>
      <c r="CF384" s="442"/>
      <c r="CG384" s="442"/>
      <c r="CH384" s="442"/>
      <c r="CI384" s="442"/>
      <c r="CJ384" s="442"/>
      <c r="CK384" s="442"/>
      <c r="CL384" s="442"/>
      <c r="CM384" s="442"/>
      <c r="CN384" s="130"/>
      <c r="CX384" s="130"/>
      <c r="DH384" s="130"/>
      <c r="DR384" s="130"/>
      <c r="EB384" s="130"/>
      <c r="EL384" s="130"/>
      <c r="EV384" s="130"/>
      <c r="FF384" s="130"/>
      <c r="FP384" s="130"/>
      <c r="FZ384" s="130"/>
      <c r="GJ384" s="130"/>
      <c r="GT384" s="130"/>
      <c r="HD384" s="130"/>
      <c r="HN384" s="130"/>
      <c r="HX384" s="130"/>
      <c r="IH384" s="130"/>
    </row>
    <row xmlns:x14ac="http://schemas.microsoft.com/office/spreadsheetml/2009/9/ac" r="385" s="3" customFormat="true" x14ac:dyDescent="0.25">
      <c r="A385" s="394"/>
      <c r="B385" s="130"/>
      <c r="L385" s="130"/>
      <c r="V385" s="130"/>
      <c r="AF385" s="130"/>
      <c r="AP385" s="130"/>
      <c r="AZ385" s="130"/>
      <c r="BA385" s="130"/>
      <c r="BB385" s="130"/>
      <c r="BC385" s="130"/>
      <c r="BD385" s="130"/>
      <c r="BE385" s="130"/>
      <c r="BF385" s="130"/>
      <c r="BG385" s="130"/>
      <c r="BJ385" s="130"/>
      <c r="BK385" s="130"/>
      <c r="BL385" s="130"/>
      <c r="BM385" s="130"/>
      <c r="BN385" s="130"/>
      <c r="BO385" s="130"/>
      <c r="BP385" s="130"/>
      <c r="BQ385" s="130"/>
      <c r="BT385" s="130"/>
      <c r="CD385" s="441"/>
      <c r="CE385" s="442"/>
      <c r="CF385" s="442"/>
      <c r="CG385" s="442"/>
      <c r="CH385" s="442"/>
      <c r="CI385" s="442"/>
      <c r="CJ385" s="442"/>
      <c r="CK385" s="442"/>
      <c r="CL385" s="442"/>
      <c r="CM385" s="442"/>
      <c r="CN385" s="130"/>
      <c r="CX385" s="130"/>
      <c r="DH385" s="130"/>
      <c r="DR385" s="130"/>
      <c r="EB385" s="130"/>
      <c r="EL385" s="130"/>
      <c r="EV385" s="130"/>
      <c r="FF385" s="130"/>
      <c r="FP385" s="130"/>
      <c r="FZ385" s="130"/>
      <c r="GJ385" s="130"/>
      <c r="GT385" s="130"/>
      <c r="HD385" s="130"/>
      <c r="HN385" s="130"/>
      <c r="HX385" s="130"/>
      <c r="IH385" s="130"/>
    </row>
    <row xmlns:x14ac="http://schemas.microsoft.com/office/spreadsheetml/2009/9/ac" r="386" s="3" customFormat="true" x14ac:dyDescent="0.25">
      <c r="A386" s="394"/>
      <c r="B386" s="130"/>
      <c r="L386" s="130"/>
      <c r="V386" s="130"/>
      <c r="AF386" s="130"/>
      <c r="AP386" s="130"/>
      <c r="AZ386" s="130"/>
      <c r="BA386" s="130"/>
      <c r="BB386" s="130"/>
      <c r="BC386" s="130"/>
      <c r="BD386" s="130"/>
      <c r="BE386" s="130"/>
      <c r="BF386" s="130"/>
      <c r="BG386" s="130"/>
      <c r="BJ386" s="130"/>
      <c r="BK386" s="130"/>
      <c r="BL386" s="130"/>
      <c r="BM386" s="130"/>
      <c r="BN386" s="130"/>
      <c r="BO386" s="130"/>
      <c r="BP386" s="130"/>
      <c r="BQ386" s="130"/>
      <c r="BT386" s="130"/>
      <c r="CD386" s="441"/>
      <c r="CE386" s="442"/>
      <c r="CF386" s="442"/>
      <c r="CG386" s="442"/>
      <c r="CH386" s="442"/>
      <c r="CI386" s="442"/>
      <c r="CJ386" s="442"/>
      <c r="CK386" s="442"/>
      <c r="CL386" s="442"/>
      <c r="CM386" s="442"/>
      <c r="CN386" s="130"/>
      <c r="CX386" s="130"/>
      <c r="DH386" s="130"/>
      <c r="DR386" s="130"/>
      <c r="EB386" s="130"/>
      <c r="EL386" s="130"/>
      <c r="EV386" s="130"/>
      <c r="FF386" s="130"/>
      <c r="FP386" s="130"/>
      <c r="FZ386" s="130"/>
      <c r="GJ386" s="130"/>
      <c r="GT386" s="130"/>
      <c r="HD386" s="130"/>
      <c r="HN386" s="130"/>
      <c r="HX386" s="130"/>
      <c r="IH386" s="130"/>
    </row>
    <row xmlns:x14ac="http://schemas.microsoft.com/office/spreadsheetml/2009/9/ac" r="387" s="3" customFormat="true" x14ac:dyDescent="0.25">
      <c r="A387" s="394"/>
      <c r="B387" s="130"/>
      <c r="L387" s="130"/>
      <c r="V387" s="130"/>
      <c r="AF387" s="130"/>
      <c r="AP387" s="130"/>
      <c r="AZ387" s="130"/>
      <c r="BA387" s="130"/>
      <c r="BB387" s="130"/>
      <c r="BC387" s="130"/>
      <c r="BD387" s="130"/>
      <c r="BE387" s="130"/>
      <c r="BF387" s="130"/>
      <c r="BG387" s="130"/>
      <c r="BJ387" s="130"/>
      <c r="BK387" s="130"/>
      <c r="BL387" s="130"/>
      <c r="BM387" s="130"/>
      <c r="BN387" s="130"/>
      <c r="BO387" s="130"/>
      <c r="BP387" s="130"/>
      <c r="BQ387" s="130"/>
      <c r="BT387" s="130"/>
      <c r="CD387" s="441"/>
      <c r="CE387" s="442"/>
      <c r="CF387" s="442"/>
      <c r="CG387" s="442"/>
      <c r="CH387" s="442"/>
      <c r="CI387" s="442"/>
      <c r="CJ387" s="442"/>
      <c r="CK387" s="442"/>
      <c r="CL387" s="442"/>
      <c r="CM387" s="442"/>
      <c r="CN387" s="130"/>
      <c r="CX387" s="130"/>
      <c r="DH387" s="130"/>
      <c r="DR387" s="130"/>
      <c r="EB387" s="130"/>
      <c r="EL387" s="130"/>
      <c r="EV387" s="130"/>
      <c r="FF387" s="130"/>
      <c r="FP387" s="130"/>
      <c r="FZ387" s="130"/>
      <c r="GJ387" s="130"/>
      <c r="GT387" s="130"/>
      <c r="HD387" s="130"/>
      <c r="HN387" s="130"/>
      <c r="HX387" s="130"/>
      <c r="IH387" s="130"/>
    </row>
    <row xmlns:x14ac="http://schemas.microsoft.com/office/spreadsheetml/2009/9/ac" r="388" s="3" customFormat="true" x14ac:dyDescent="0.25">
      <c r="A388" s="394"/>
      <c r="B388" s="130"/>
      <c r="L388" s="130"/>
      <c r="V388" s="130"/>
      <c r="AF388" s="130"/>
      <c r="AP388" s="130"/>
      <c r="AZ388" s="130"/>
      <c r="BA388" s="130"/>
      <c r="BB388" s="130"/>
      <c r="BC388" s="130"/>
      <c r="BD388" s="130"/>
      <c r="BE388" s="130"/>
      <c r="BF388" s="130"/>
      <c r="BG388" s="130"/>
      <c r="BJ388" s="130"/>
      <c r="BK388" s="130"/>
      <c r="BL388" s="130"/>
      <c r="BM388" s="130"/>
      <c r="BN388" s="130"/>
      <c r="BO388" s="130"/>
      <c r="BP388" s="130"/>
      <c r="BQ388" s="130"/>
      <c r="BT388" s="130"/>
      <c r="CD388" s="441"/>
      <c r="CE388" s="442"/>
      <c r="CF388" s="442"/>
      <c r="CG388" s="442"/>
      <c r="CH388" s="442"/>
      <c r="CI388" s="442"/>
      <c r="CJ388" s="442"/>
      <c r="CK388" s="442"/>
      <c r="CL388" s="442"/>
      <c r="CM388" s="442"/>
      <c r="CN388" s="130"/>
      <c r="CX388" s="130"/>
      <c r="DH388" s="130"/>
      <c r="DR388" s="130"/>
      <c r="EB388" s="130"/>
      <c r="EL388" s="130"/>
      <c r="EV388" s="130"/>
      <c r="FF388" s="130"/>
      <c r="FP388" s="130"/>
      <c r="FZ388" s="130"/>
      <c r="GJ388" s="130"/>
      <c r="GT388" s="130"/>
      <c r="HD388" s="130"/>
      <c r="HN388" s="130"/>
      <c r="HX388" s="130"/>
      <c r="IH388" s="130"/>
    </row>
    <row xmlns:x14ac="http://schemas.microsoft.com/office/spreadsheetml/2009/9/ac" r="389" s="3" customFormat="true" x14ac:dyDescent="0.25">
      <c r="A389" s="394"/>
      <c r="B389" s="130"/>
      <c r="L389" s="130"/>
      <c r="V389" s="130"/>
      <c r="AF389" s="130"/>
      <c r="AP389" s="130"/>
      <c r="AZ389" s="130"/>
      <c r="BA389" s="130"/>
      <c r="BB389" s="130"/>
      <c r="BC389" s="130"/>
      <c r="BD389" s="130"/>
      <c r="BE389" s="130"/>
      <c r="BF389" s="130"/>
      <c r="BG389" s="130"/>
      <c r="BJ389" s="130"/>
      <c r="BK389" s="130"/>
      <c r="BL389" s="130"/>
      <c r="BM389" s="130"/>
      <c r="BN389" s="130"/>
      <c r="BO389" s="130"/>
      <c r="BP389" s="130"/>
      <c r="BQ389" s="130"/>
      <c r="BT389" s="130"/>
      <c r="CD389" s="441"/>
      <c r="CE389" s="442"/>
      <c r="CF389" s="442"/>
      <c r="CG389" s="442"/>
      <c r="CH389" s="442"/>
      <c r="CI389" s="442"/>
      <c r="CJ389" s="442"/>
      <c r="CK389" s="442"/>
      <c r="CL389" s="442"/>
      <c r="CM389" s="442"/>
      <c r="CN389" s="130"/>
      <c r="CX389" s="130"/>
      <c r="DH389" s="130"/>
      <c r="DR389" s="130"/>
      <c r="EB389" s="130"/>
      <c r="EL389" s="130"/>
      <c r="EV389" s="130"/>
      <c r="FF389" s="130"/>
      <c r="FP389" s="130"/>
      <c r="FZ389" s="130"/>
      <c r="GJ389" s="130"/>
      <c r="GT389" s="130"/>
      <c r="HD389" s="130"/>
      <c r="HN389" s="130"/>
      <c r="HX389" s="130"/>
      <c r="IH389" s="130"/>
    </row>
    <row xmlns:x14ac="http://schemas.microsoft.com/office/spreadsheetml/2009/9/ac" r="390" s="3" customFormat="true" x14ac:dyDescent="0.25">
      <c r="A390" s="394"/>
      <c r="B390" s="130"/>
      <c r="L390" s="130"/>
      <c r="V390" s="130"/>
      <c r="AF390" s="130"/>
      <c r="AP390" s="130"/>
      <c r="AZ390" s="130"/>
      <c r="BA390" s="130"/>
      <c r="BB390" s="130"/>
      <c r="BC390" s="130"/>
      <c r="BD390" s="130"/>
      <c r="BE390" s="130"/>
      <c r="BF390" s="130"/>
      <c r="BG390" s="130"/>
      <c r="BJ390" s="130"/>
      <c r="BK390" s="130"/>
      <c r="BL390" s="130"/>
      <c r="BM390" s="130"/>
      <c r="BN390" s="130"/>
      <c r="BO390" s="130"/>
      <c r="BP390" s="130"/>
      <c r="BQ390" s="130"/>
      <c r="BT390" s="130"/>
      <c r="CD390" s="441"/>
      <c r="CE390" s="442"/>
      <c r="CF390" s="442"/>
      <c r="CG390" s="442"/>
      <c r="CH390" s="442"/>
      <c r="CI390" s="442"/>
      <c r="CJ390" s="442"/>
      <c r="CK390" s="442"/>
      <c r="CL390" s="442"/>
      <c r="CM390" s="442"/>
      <c r="CN390" s="130"/>
      <c r="CX390" s="130"/>
      <c r="DH390" s="130"/>
      <c r="DR390" s="130"/>
      <c r="EB390" s="130"/>
      <c r="EL390" s="130"/>
      <c r="EV390" s="130"/>
      <c r="FF390" s="130"/>
      <c r="FP390" s="130"/>
      <c r="FZ390" s="130"/>
      <c r="GJ390" s="130"/>
      <c r="GT390" s="130"/>
      <c r="HD390" s="130"/>
      <c r="HN390" s="130"/>
      <c r="HX390" s="130"/>
      <c r="IH390" s="130"/>
    </row>
    <row xmlns:x14ac="http://schemas.microsoft.com/office/spreadsheetml/2009/9/ac" r="391" s="3" customFormat="true" x14ac:dyDescent="0.25">
      <c r="A391" s="394"/>
      <c r="B391" s="130"/>
      <c r="L391" s="130"/>
      <c r="V391" s="130"/>
      <c r="AF391" s="130"/>
      <c r="AP391" s="130"/>
      <c r="AZ391" s="130"/>
      <c r="BA391" s="130"/>
      <c r="BB391" s="130"/>
      <c r="BC391" s="130"/>
      <c r="BD391" s="130"/>
      <c r="BE391" s="130"/>
      <c r="BF391" s="130"/>
      <c r="BG391" s="130"/>
      <c r="BJ391" s="130"/>
      <c r="BK391" s="130"/>
      <c r="BL391" s="130"/>
      <c r="BM391" s="130"/>
      <c r="BN391" s="130"/>
      <c r="BO391" s="130"/>
      <c r="BP391" s="130"/>
      <c r="BQ391" s="130"/>
      <c r="BT391" s="130"/>
      <c r="CD391" s="441"/>
      <c r="CE391" s="442"/>
      <c r="CF391" s="442"/>
      <c r="CG391" s="442"/>
      <c r="CH391" s="442"/>
      <c r="CI391" s="442"/>
      <c r="CJ391" s="442"/>
      <c r="CK391" s="442"/>
      <c r="CL391" s="442"/>
      <c r="CM391" s="442"/>
      <c r="CN391" s="130"/>
      <c r="CX391" s="130"/>
      <c r="DH391" s="130"/>
      <c r="DR391" s="130"/>
      <c r="EB391" s="130"/>
      <c r="EL391" s="130"/>
      <c r="EV391" s="130"/>
      <c r="FF391" s="130"/>
      <c r="FP391" s="130"/>
      <c r="FZ391" s="130"/>
      <c r="GJ391" s="130"/>
      <c r="GT391" s="130"/>
      <c r="HD391" s="130"/>
      <c r="HN391" s="130"/>
      <c r="HX391" s="130"/>
      <c r="IH391" s="130"/>
    </row>
    <row xmlns:x14ac="http://schemas.microsoft.com/office/spreadsheetml/2009/9/ac" r="392" s="3" customFormat="true" x14ac:dyDescent="0.25">
      <c r="A392" s="394"/>
      <c r="B392" s="130"/>
      <c r="L392" s="130"/>
      <c r="V392" s="130"/>
      <c r="AF392" s="130"/>
      <c r="AP392" s="130"/>
      <c r="AZ392" s="130"/>
      <c r="BA392" s="130"/>
      <c r="BB392" s="130"/>
      <c r="BC392" s="130"/>
      <c r="BD392" s="130"/>
      <c r="BE392" s="130"/>
      <c r="BF392" s="130"/>
      <c r="BG392" s="130"/>
      <c r="BJ392" s="130"/>
      <c r="BK392" s="130"/>
      <c r="BL392" s="130"/>
      <c r="BM392" s="130"/>
      <c r="BN392" s="130"/>
      <c r="BO392" s="130"/>
      <c r="BP392" s="130"/>
      <c r="BQ392" s="130"/>
      <c r="BT392" s="130"/>
      <c r="CD392" s="441"/>
      <c r="CE392" s="442"/>
      <c r="CF392" s="442"/>
      <c r="CG392" s="442"/>
      <c r="CH392" s="442"/>
      <c r="CI392" s="442"/>
      <c r="CJ392" s="442"/>
      <c r="CK392" s="442"/>
      <c r="CL392" s="442"/>
      <c r="CM392" s="442"/>
      <c r="CN392" s="130"/>
      <c r="CX392" s="130"/>
      <c r="DH392" s="130"/>
      <c r="DR392" s="130"/>
      <c r="EB392" s="130"/>
      <c r="EL392" s="130"/>
      <c r="EV392" s="130"/>
      <c r="FF392" s="130"/>
      <c r="FP392" s="130"/>
      <c r="FZ392" s="130"/>
      <c r="GJ392" s="130"/>
      <c r="GT392" s="130"/>
      <c r="HD392" s="130"/>
      <c r="HN392" s="130"/>
      <c r="HX392" s="130"/>
      <c r="IH392" s="130"/>
    </row>
    <row xmlns:x14ac="http://schemas.microsoft.com/office/spreadsheetml/2009/9/ac" r="393" s="3" customFormat="true" x14ac:dyDescent="0.25">
      <c r="A393" s="394"/>
      <c r="B393" s="130"/>
      <c r="L393" s="130"/>
      <c r="V393" s="130"/>
      <c r="AF393" s="130"/>
      <c r="AP393" s="130"/>
      <c r="AZ393" s="130"/>
      <c r="BA393" s="130"/>
      <c r="BB393" s="130"/>
      <c r="BC393" s="130"/>
      <c r="BD393" s="130"/>
      <c r="BE393" s="130"/>
      <c r="BF393" s="130"/>
      <c r="BG393" s="130"/>
      <c r="BJ393" s="130"/>
      <c r="BK393" s="130"/>
      <c r="BL393" s="130"/>
      <c r="BM393" s="130"/>
      <c r="BN393" s="130"/>
      <c r="BO393" s="130"/>
      <c r="BP393" s="130"/>
      <c r="BQ393" s="130"/>
      <c r="BT393" s="130"/>
      <c r="CD393" s="441"/>
      <c r="CE393" s="442"/>
      <c r="CF393" s="442"/>
      <c r="CG393" s="442"/>
      <c r="CH393" s="442"/>
      <c r="CI393" s="442"/>
      <c r="CJ393" s="442"/>
      <c r="CK393" s="442"/>
      <c r="CL393" s="442"/>
      <c r="CM393" s="442"/>
      <c r="CN393" s="130"/>
      <c r="CX393" s="130"/>
      <c r="DH393" s="130"/>
      <c r="DR393" s="130"/>
      <c r="EB393" s="130"/>
      <c r="EL393" s="130"/>
      <c r="EV393" s="130"/>
      <c r="FF393" s="130"/>
      <c r="FP393" s="130"/>
      <c r="FZ393" s="130"/>
      <c r="GJ393" s="130"/>
      <c r="GT393" s="130"/>
      <c r="HD393" s="130"/>
      <c r="HN393" s="130"/>
      <c r="HX393" s="130"/>
      <c r="IH393" s="130"/>
    </row>
    <row xmlns:x14ac="http://schemas.microsoft.com/office/spreadsheetml/2009/9/ac" r="394" s="3" customFormat="true" x14ac:dyDescent="0.25">
      <c r="A394" s="394"/>
      <c r="B394" s="130"/>
      <c r="L394" s="130"/>
      <c r="V394" s="130"/>
      <c r="AF394" s="130"/>
      <c r="AP394" s="130"/>
      <c r="AZ394" s="130"/>
      <c r="BA394" s="130"/>
      <c r="BB394" s="130"/>
      <c r="BC394" s="130"/>
      <c r="BD394" s="130"/>
      <c r="BE394" s="130"/>
      <c r="BF394" s="130"/>
      <c r="BG394" s="130"/>
      <c r="BJ394" s="130"/>
      <c r="BK394" s="130"/>
      <c r="BL394" s="130"/>
      <c r="BM394" s="130"/>
      <c r="BN394" s="130"/>
      <c r="BO394" s="130"/>
      <c r="BP394" s="130"/>
      <c r="BQ394" s="130"/>
      <c r="BT394" s="130"/>
      <c r="CD394" s="441"/>
      <c r="CE394" s="442"/>
      <c r="CF394" s="442"/>
      <c r="CG394" s="442"/>
      <c r="CH394" s="442"/>
      <c r="CI394" s="442"/>
      <c r="CJ394" s="442"/>
      <c r="CK394" s="442"/>
      <c r="CL394" s="442"/>
      <c r="CM394" s="442"/>
      <c r="CN394" s="130"/>
      <c r="CX394" s="130"/>
      <c r="DH394" s="130"/>
      <c r="DR394" s="130"/>
      <c r="EB394" s="130"/>
      <c r="EL394" s="130"/>
      <c r="EV394" s="130"/>
      <c r="FF394" s="130"/>
      <c r="FP394" s="130"/>
      <c r="FZ394" s="130"/>
      <c r="GJ394" s="130"/>
      <c r="GT394" s="130"/>
      <c r="HD394" s="130"/>
      <c r="HN394" s="130"/>
      <c r="HX394" s="130"/>
      <c r="IH394" s="130"/>
    </row>
    <row xmlns:x14ac="http://schemas.microsoft.com/office/spreadsheetml/2009/9/ac" r="395" s="3" customFormat="true" x14ac:dyDescent="0.25">
      <c r="A395" s="394"/>
      <c r="B395" s="130"/>
      <c r="L395" s="130"/>
      <c r="V395" s="130"/>
      <c r="AF395" s="130"/>
      <c r="AP395" s="130"/>
      <c r="AZ395" s="130"/>
      <c r="BA395" s="130"/>
      <c r="BB395" s="130"/>
      <c r="BC395" s="130"/>
      <c r="BD395" s="130"/>
      <c r="BE395" s="130"/>
      <c r="BF395" s="130"/>
      <c r="BG395" s="130"/>
      <c r="BJ395" s="130"/>
      <c r="BK395" s="130"/>
      <c r="BL395" s="130"/>
      <c r="BM395" s="130"/>
      <c r="BN395" s="130"/>
      <c r="BO395" s="130"/>
      <c r="BP395" s="130"/>
      <c r="BQ395" s="130"/>
      <c r="BT395" s="130"/>
      <c r="CD395" s="441"/>
      <c r="CE395" s="442"/>
      <c r="CF395" s="442"/>
      <c r="CG395" s="442"/>
      <c r="CH395" s="442"/>
      <c r="CI395" s="442"/>
      <c r="CJ395" s="442"/>
      <c r="CK395" s="442"/>
      <c r="CL395" s="442"/>
      <c r="CM395" s="442"/>
      <c r="CN395" s="130"/>
      <c r="CX395" s="130"/>
      <c r="DH395" s="130"/>
      <c r="DR395" s="130"/>
      <c r="EB395" s="130"/>
      <c r="EL395" s="130"/>
      <c r="EV395" s="130"/>
      <c r="FF395" s="130"/>
      <c r="FP395" s="130"/>
      <c r="FZ395" s="130"/>
      <c r="GJ395" s="130"/>
      <c r="GT395" s="130"/>
      <c r="HD395" s="130"/>
      <c r="HN395" s="130"/>
      <c r="HX395" s="130"/>
      <c r="IH395" s="130"/>
    </row>
    <row xmlns:x14ac="http://schemas.microsoft.com/office/spreadsheetml/2009/9/ac" r="396" s="3" customFormat="true" x14ac:dyDescent="0.25">
      <c r="A396" s="394"/>
      <c r="B396" s="130"/>
      <c r="L396" s="130"/>
      <c r="V396" s="130"/>
      <c r="AF396" s="130"/>
      <c r="AP396" s="130"/>
      <c r="AZ396" s="130"/>
      <c r="BA396" s="130"/>
      <c r="BB396" s="130"/>
      <c r="BC396" s="130"/>
      <c r="BD396" s="130"/>
      <c r="BE396" s="130"/>
      <c r="BF396" s="130"/>
      <c r="BG396" s="130"/>
      <c r="BJ396" s="130"/>
      <c r="BK396" s="130"/>
      <c r="BL396" s="130"/>
      <c r="BM396" s="130"/>
      <c r="BN396" s="130"/>
      <c r="BO396" s="130"/>
      <c r="BP396" s="130"/>
      <c r="BQ396" s="130"/>
      <c r="BT396" s="130"/>
      <c r="CD396" s="441"/>
      <c r="CE396" s="442"/>
      <c r="CF396" s="442"/>
      <c r="CG396" s="442"/>
      <c r="CH396" s="442"/>
      <c r="CI396" s="442"/>
      <c r="CJ396" s="442"/>
      <c r="CK396" s="442"/>
      <c r="CL396" s="442"/>
      <c r="CM396" s="442"/>
      <c r="CN396" s="130"/>
      <c r="CX396" s="130"/>
      <c r="DH396" s="130"/>
      <c r="DR396" s="130"/>
      <c r="EB396" s="130"/>
      <c r="EL396" s="130"/>
      <c r="EV396" s="130"/>
      <c r="FF396" s="130"/>
      <c r="FP396" s="130"/>
      <c r="FZ396" s="130"/>
      <c r="GJ396" s="130"/>
      <c r="GT396" s="130"/>
      <c r="HD396" s="130"/>
      <c r="HN396" s="130"/>
      <c r="HX396" s="130"/>
      <c r="IH396" s="130"/>
    </row>
    <row xmlns:x14ac="http://schemas.microsoft.com/office/spreadsheetml/2009/9/ac" r="397" s="3" customFormat="true" x14ac:dyDescent="0.25">
      <c r="A397" s="394"/>
      <c r="B397" s="130"/>
      <c r="L397" s="130"/>
      <c r="V397" s="130"/>
      <c r="AF397" s="130"/>
      <c r="AP397" s="130"/>
      <c r="AZ397" s="130"/>
      <c r="BA397" s="130"/>
      <c r="BB397" s="130"/>
      <c r="BC397" s="130"/>
      <c r="BD397" s="130"/>
      <c r="BE397" s="130"/>
      <c r="BF397" s="130"/>
      <c r="BG397" s="130"/>
      <c r="BJ397" s="130"/>
      <c r="BK397" s="130"/>
      <c r="BL397" s="130"/>
      <c r="BM397" s="130"/>
      <c r="BN397" s="130"/>
      <c r="BO397" s="130"/>
      <c r="BP397" s="130"/>
      <c r="BQ397" s="130"/>
      <c r="BT397" s="130"/>
      <c r="CD397" s="441"/>
      <c r="CE397" s="442"/>
      <c r="CF397" s="442"/>
      <c r="CG397" s="442"/>
      <c r="CH397" s="442"/>
      <c r="CI397" s="442"/>
      <c r="CJ397" s="442"/>
      <c r="CK397" s="442"/>
      <c r="CL397" s="442"/>
      <c r="CM397" s="442"/>
      <c r="CN397" s="130"/>
      <c r="CX397" s="130"/>
      <c r="DH397" s="130"/>
      <c r="DR397" s="130"/>
      <c r="EB397" s="130"/>
      <c r="EL397" s="130"/>
      <c r="EV397" s="130"/>
      <c r="FF397" s="130"/>
      <c r="FP397" s="130"/>
      <c r="FZ397" s="130"/>
      <c r="GJ397" s="130"/>
      <c r="GT397" s="130"/>
      <c r="HD397" s="130"/>
      <c r="HN397" s="130"/>
      <c r="HX397" s="130"/>
      <c r="IH397" s="130"/>
    </row>
    <row xmlns:x14ac="http://schemas.microsoft.com/office/spreadsheetml/2009/9/ac" r="398" s="3" customFormat="true" x14ac:dyDescent="0.25">
      <c r="A398" s="394"/>
      <c r="B398" s="130"/>
      <c r="L398" s="130"/>
      <c r="V398" s="130"/>
      <c r="AF398" s="130"/>
      <c r="AP398" s="130"/>
      <c r="AZ398" s="130"/>
      <c r="BA398" s="130"/>
      <c r="BB398" s="130"/>
      <c r="BC398" s="130"/>
      <c r="BD398" s="130"/>
      <c r="BE398" s="130"/>
      <c r="BF398" s="130"/>
      <c r="BG398" s="130"/>
      <c r="BJ398" s="130"/>
      <c r="BK398" s="130"/>
      <c r="BL398" s="130"/>
      <c r="BM398" s="130"/>
      <c r="BN398" s="130"/>
      <c r="BO398" s="130"/>
      <c r="BP398" s="130"/>
      <c r="BQ398" s="130"/>
      <c r="BT398" s="130"/>
      <c r="CD398" s="441"/>
      <c r="CE398" s="442"/>
      <c r="CF398" s="442"/>
      <c r="CG398" s="442"/>
      <c r="CH398" s="442"/>
      <c r="CI398" s="442"/>
      <c r="CJ398" s="442"/>
      <c r="CK398" s="442"/>
      <c r="CL398" s="442"/>
      <c r="CM398" s="442"/>
      <c r="CN398" s="130"/>
      <c r="CX398" s="130"/>
      <c r="DH398" s="130"/>
      <c r="DR398" s="130"/>
      <c r="EB398" s="130"/>
      <c r="EL398" s="130"/>
      <c r="EV398" s="130"/>
      <c r="FF398" s="130"/>
      <c r="FP398" s="130"/>
      <c r="FZ398" s="130"/>
      <c r="GJ398" s="130"/>
      <c r="GT398" s="130"/>
      <c r="HD398" s="130"/>
      <c r="HN398" s="130"/>
      <c r="HX398" s="130"/>
      <c r="IH398" s="130"/>
    </row>
    <row xmlns:x14ac="http://schemas.microsoft.com/office/spreadsheetml/2009/9/ac" r="399" s="3" customFormat="true" x14ac:dyDescent="0.25">
      <c r="A399" s="394"/>
      <c r="B399" s="130"/>
      <c r="L399" s="130"/>
      <c r="V399" s="130"/>
      <c r="AF399" s="130"/>
      <c r="AP399" s="130"/>
      <c r="AZ399" s="130"/>
      <c r="BA399" s="130"/>
      <c r="BB399" s="130"/>
      <c r="BC399" s="130"/>
      <c r="BD399" s="130"/>
      <c r="BE399" s="130"/>
      <c r="BF399" s="130"/>
      <c r="BG399" s="130"/>
      <c r="BJ399" s="130"/>
      <c r="BK399" s="130"/>
      <c r="BL399" s="130"/>
      <c r="BM399" s="130"/>
      <c r="BN399" s="130"/>
      <c r="BO399" s="130"/>
      <c r="BP399" s="130"/>
      <c r="BQ399" s="130"/>
      <c r="BT399" s="130"/>
      <c r="CD399" s="441"/>
      <c r="CE399" s="442"/>
      <c r="CF399" s="442"/>
      <c r="CG399" s="442"/>
      <c r="CH399" s="442"/>
      <c r="CI399" s="442"/>
      <c r="CJ399" s="442"/>
      <c r="CK399" s="442"/>
      <c r="CL399" s="442"/>
      <c r="CM399" s="442"/>
      <c r="CN399" s="130"/>
      <c r="CX399" s="130"/>
      <c r="DH399" s="130"/>
      <c r="DR399" s="130"/>
      <c r="EB399" s="130"/>
      <c r="EL399" s="130"/>
      <c r="EV399" s="130"/>
      <c r="FF399" s="130"/>
      <c r="FP399" s="130"/>
      <c r="FZ399" s="130"/>
      <c r="GJ399" s="130"/>
      <c r="GT399" s="130"/>
      <c r="HD399" s="130"/>
      <c r="HN399" s="130"/>
      <c r="HX399" s="130"/>
      <c r="IH399" s="130"/>
    </row>
    <row xmlns:x14ac="http://schemas.microsoft.com/office/spreadsheetml/2009/9/ac" r="400" s="3" customFormat="true" x14ac:dyDescent="0.25">
      <c r="A400" s="394"/>
      <c r="B400" s="130"/>
      <c r="L400" s="130"/>
      <c r="V400" s="130"/>
      <c r="AF400" s="130"/>
      <c r="AP400" s="130"/>
      <c r="AZ400" s="130"/>
      <c r="BA400" s="130"/>
      <c r="BB400" s="130"/>
      <c r="BC400" s="130"/>
      <c r="BD400" s="130"/>
      <c r="BE400" s="130"/>
      <c r="BF400" s="130"/>
      <c r="BG400" s="130"/>
      <c r="BJ400" s="130"/>
      <c r="BK400" s="130"/>
      <c r="BL400" s="130"/>
      <c r="BM400" s="130"/>
      <c r="BN400" s="130"/>
      <c r="BO400" s="130"/>
      <c r="BP400" s="130"/>
      <c r="BQ400" s="130"/>
      <c r="BT400" s="130"/>
      <c r="CD400" s="441"/>
      <c r="CE400" s="442"/>
      <c r="CF400" s="442"/>
      <c r="CG400" s="442"/>
      <c r="CH400" s="442"/>
      <c r="CI400" s="442"/>
      <c r="CJ400" s="442"/>
      <c r="CK400" s="442"/>
      <c r="CL400" s="442"/>
      <c r="CM400" s="442"/>
      <c r="CN400" s="130"/>
      <c r="CX400" s="130"/>
      <c r="DH400" s="130"/>
      <c r="DR400" s="130"/>
      <c r="EB400" s="130"/>
      <c r="EL400" s="130"/>
      <c r="EV400" s="130"/>
      <c r="FF400" s="130"/>
      <c r="FP400" s="130"/>
      <c r="FZ400" s="130"/>
      <c r="GJ400" s="130"/>
      <c r="GT400" s="130"/>
      <c r="HD400" s="130"/>
      <c r="HN400" s="130"/>
      <c r="HX400" s="130"/>
      <c r="IH400" s="130"/>
    </row>
    <row xmlns:x14ac="http://schemas.microsoft.com/office/spreadsheetml/2009/9/ac" r="401" s="3" customFormat="true" x14ac:dyDescent="0.25">
      <c r="A401" s="394"/>
      <c r="B401" s="130"/>
      <c r="L401" s="130"/>
      <c r="V401" s="130"/>
      <c r="AF401" s="130"/>
      <c r="AP401" s="130"/>
      <c r="AZ401" s="130"/>
      <c r="BA401" s="130"/>
      <c r="BB401" s="130"/>
      <c r="BC401" s="130"/>
      <c r="BD401" s="130"/>
      <c r="BE401" s="130"/>
      <c r="BF401" s="130"/>
      <c r="BG401" s="130"/>
      <c r="BJ401" s="130"/>
      <c r="BK401" s="130"/>
      <c r="BL401" s="130"/>
      <c r="BM401" s="130"/>
      <c r="BN401" s="130"/>
      <c r="BO401" s="130"/>
      <c r="BP401" s="130"/>
      <c r="BQ401" s="130"/>
      <c r="BT401" s="130"/>
      <c r="CD401" s="441"/>
      <c r="CE401" s="442"/>
      <c r="CF401" s="442"/>
      <c r="CG401" s="442"/>
      <c r="CH401" s="442"/>
      <c r="CI401" s="442"/>
      <c r="CJ401" s="442"/>
      <c r="CK401" s="442"/>
      <c r="CL401" s="442"/>
      <c r="CM401" s="442"/>
      <c r="CN401" s="130"/>
      <c r="CX401" s="130"/>
      <c r="DH401" s="130"/>
      <c r="DR401" s="130"/>
      <c r="EB401" s="130"/>
      <c r="EL401" s="130"/>
      <c r="EV401" s="130"/>
      <c r="FF401" s="130"/>
      <c r="FP401" s="130"/>
      <c r="FZ401" s="130"/>
      <c r="GJ401" s="130"/>
      <c r="GT401" s="130"/>
      <c r="HD401" s="130"/>
      <c r="HN401" s="130"/>
      <c r="HX401" s="130"/>
      <c r="IH401" s="130"/>
    </row>
    <row xmlns:x14ac="http://schemas.microsoft.com/office/spreadsheetml/2009/9/ac" r="402" s="3" customFormat="true" x14ac:dyDescent="0.25">
      <c r="A402" s="394"/>
      <c r="B402" s="130"/>
      <c r="L402" s="130"/>
      <c r="V402" s="130"/>
      <c r="AF402" s="130"/>
      <c r="AP402" s="130"/>
      <c r="AZ402" s="130"/>
      <c r="BA402" s="130"/>
      <c r="BB402" s="130"/>
      <c r="BC402" s="130"/>
      <c r="BD402" s="130"/>
      <c r="BE402" s="130"/>
      <c r="BF402" s="130"/>
      <c r="BG402" s="130"/>
      <c r="BJ402" s="130"/>
      <c r="BK402" s="130"/>
      <c r="BL402" s="130"/>
      <c r="BM402" s="130"/>
      <c r="BN402" s="130"/>
      <c r="BO402" s="130"/>
      <c r="BP402" s="130"/>
      <c r="BQ402" s="130"/>
      <c r="BT402" s="130"/>
      <c r="CD402" s="441"/>
      <c r="CE402" s="442"/>
      <c r="CF402" s="442"/>
      <c r="CG402" s="442"/>
      <c r="CH402" s="442"/>
      <c r="CI402" s="442"/>
      <c r="CJ402" s="442"/>
      <c r="CK402" s="442"/>
      <c r="CL402" s="442"/>
      <c r="CM402" s="442"/>
      <c r="CN402" s="130"/>
      <c r="CX402" s="130"/>
      <c r="DH402" s="130"/>
      <c r="DR402" s="130"/>
      <c r="EB402" s="130"/>
      <c r="EL402" s="130"/>
      <c r="EV402" s="130"/>
      <c r="FF402" s="130"/>
      <c r="FP402" s="130"/>
      <c r="FZ402" s="130"/>
      <c r="GJ402" s="130"/>
      <c r="GT402" s="130"/>
      <c r="HD402" s="130"/>
      <c r="HN402" s="130"/>
      <c r="HX402" s="130"/>
      <c r="IH402" s="130"/>
    </row>
    <row xmlns:x14ac="http://schemas.microsoft.com/office/spreadsheetml/2009/9/ac" r="403" s="3" customFormat="true" x14ac:dyDescent="0.25">
      <c r="A403" s="394"/>
      <c r="B403" s="130"/>
      <c r="L403" s="130"/>
      <c r="V403" s="130"/>
      <c r="AF403" s="130"/>
      <c r="AP403" s="130"/>
      <c r="AZ403" s="130"/>
      <c r="BA403" s="130"/>
      <c r="BB403" s="130"/>
      <c r="BC403" s="130"/>
      <c r="BD403" s="130"/>
      <c r="BE403" s="130"/>
      <c r="BF403" s="130"/>
      <c r="BG403" s="130"/>
      <c r="BJ403" s="130"/>
      <c r="BK403" s="130"/>
      <c r="BL403" s="130"/>
      <c r="BM403" s="130"/>
      <c r="BN403" s="130"/>
      <c r="BO403" s="130"/>
      <c r="BP403" s="130"/>
      <c r="BQ403" s="130"/>
      <c r="BT403" s="130"/>
      <c r="CD403" s="441"/>
      <c r="CE403" s="442"/>
      <c r="CF403" s="442"/>
      <c r="CG403" s="442"/>
      <c r="CH403" s="442"/>
      <c r="CI403" s="442"/>
      <c r="CJ403" s="442"/>
      <c r="CK403" s="442"/>
      <c r="CL403" s="442"/>
      <c r="CM403" s="442"/>
      <c r="CN403" s="130"/>
      <c r="CX403" s="130"/>
      <c r="DH403" s="130"/>
      <c r="DR403" s="130"/>
      <c r="EB403" s="130"/>
      <c r="EL403" s="130"/>
      <c r="EV403" s="130"/>
      <c r="FF403" s="130"/>
      <c r="FP403" s="130"/>
      <c r="FZ403" s="130"/>
      <c r="GJ403" s="130"/>
      <c r="GT403" s="130"/>
      <c r="HD403" s="130"/>
      <c r="HN403" s="130"/>
      <c r="HX403" s="130"/>
      <c r="IH403" s="130"/>
    </row>
    <row xmlns:x14ac="http://schemas.microsoft.com/office/spreadsheetml/2009/9/ac" r="404" s="3" customFormat="true" x14ac:dyDescent="0.25">
      <c r="A404" s="394"/>
      <c r="B404" s="130"/>
      <c r="L404" s="130"/>
      <c r="V404" s="130"/>
      <c r="AF404" s="130"/>
      <c r="AP404" s="130"/>
      <c r="AZ404" s="130"/>
      <c r="BA404" s="130"/>
      <c r="BB404" s="130"/>
      <c r="BC404" s="130"/>
      <c r="BD404" s="130"/>
      <c r="BE404" s="130"/>
      <c r="BF404" s="130"/>
      <c r="BG404" s="130"/>
      <c r="BJ404" s="130"/>
      <c r="BK404" s="130"/>
      <c r="BL404" s="130"/>
      <c r="BM404" s="130"/>
      <c r="BN404" s="130"/>
      <c r="BO404" s="130"/>
      <c r="BP404" s="130"/>
      <c r="BQ404" s="130"/>
      <c r="BT404" s="130"/>
      <c r="CD404" s="441"/>
      <c r="CE404" s="442"/>
      <c r="CF404" s="442"/>
      <c r="CG404" s="442"/>
      <c r="CH404" s="442"/>
      <c r="CI404" s="442"/>
      <c r="CJ404" s="442"/>
      <c r="CK404" s="442"/>
      <c r="CL404" s="442"/>
      <c r="CM404" s="442"/>
      <c r="CN404" s="130"/>
      <c r="CX404" s="130"/>
      <c r="DH404" s="130"/>
      <c r="DR404" s="130"/>
      <c r="EB404" s="130"/>
      <c r="EL404" s="130"/>
      <c r="EV404" s="130"/>
      <c r="FF404" s="130"/>
      <c r="FP404" s="130"/>
      <c r="FZ404" s="130"/>
      <c r="GJ404" s="130"/>
      <c r="GT404" s="130"/>
      <c r="HD404" s="130"/>
      <c r="HN404" s="130"/>
      <c r="HX404" s="130"/>
      <c r="IH404" s="130"/>
    </row>
    <row xmlns:x14ac="http://schemas.microsoft.com/office/spreadsheetml/2009/9/ac" r="405" s="3" customFormat="true" x14ac:dyDescent="0.25">
      <c r="A405" s="394"/>
      <c r="B405" s="130"/>
      <c r="L405" s="130"/>
      <c r="V405" s="130"/>
      <c r="AF405" s="130"/>
      <c r="AP405" s="130"/>
      <c r="AZ405" s="130"/>
      <c r="BA405" s="130"/>
      <c r="BB405" s="130"/>
      <c r="BC405" s="130"/>
      <c r="BD405" s="130"/>
      <c r="BE405" s="130"/>
      <c r="BF405" s="130"/>
      <c r="BG405" s="130"/>
      <c r="BJ405" s="130"/>
      <c r="BK405" s="130"/>
      <c r="BL405" s="130"/>
      <c r="BM405" s="130"/>
      <c r="BN405" s="130"/>
      <c r="BO405" s="130"/>
      <c r="BP405" s="130"/>
      <c r="BQ405" s="130"/>
      <c r="BT405" s="130"/>
      <c r="CD405" s="441"/>
      <c r="CE405" s="442"/>
      <c r="CF405" s="442"/>
      <c r="CG405" s="442"/>
      <c r="CH405" s="442"/>
      <c r="CI405" s="442"/>
      <c r="CJ405" s="442"/>
      <c r="CK405" s="442"/>
      <c r="CL405" s="442"/>
      <c r="CM405" s="442"/>
      <c r="CN405" s="130"/>
      <c r="CX405" s="130"/>
      <c r="DH405" s="130"/>
      <c r="DR405" s="130"/>
      <c r="EB405" s="130"/>
      <c r="EL405" s="130"/>
      <c r="EV405" s="130"/>
      <c r="FF405" s="130"/>
      <c r="FP405" s="130"/>
      <c r="FZ405" s="130"/>
      <c r="GJ405" s="130"/>
      <c r="GT405" s="130"/>
      <c r="HD405" s="130"/>
      <c r="HN405" s="130"/>
      <c r="HX405" s="130"/>
      <c r="IH405" s="130"/>
    </row>
    <row xmlns:x14ac="http://schemas.microsoft.com/office/spreadsheetml/2009/9/ac" r="406" s="3" customFormat="true" x14ac:dyDescent="0.25">
      <c r="A406" s="394"/>
      <c r="B406" s="130"/>
      <c r="L406" s="130"/>
      <c r="V406" s="130"/>
      <c r="AF406" s="130"/>
      <c r="AP406" s="130"/>
      <c r="AZ406" s="130"/>
      <c r="BA406" s="130"/>
      <c r="BB406" s="130"/>
      <c r="BC406" s="130"/>
      <c r="BD406" s="130"/>
      <c r="BE406" s="130"/>
      <c r="BF406" s="130"/>
      <c r="BG406" s="130"/>
      <c r="BJ406" s="130"/>
      <c r="BK406" s="130"/>
      <c r="BL406" s="130"/>
      <c r="BM406" s="130"/>
      <c r="BN406" s="130"/>
      <c r="BO406" s="130"/>
      <c r="BP406" s="130"/>
      <c r="BQ406" s="130"/>
      <c r="BT406" s="130"/>
      <c r="CD406" s="441"/>
      <c r="CE406" s="442"/>
      <c r="CF406" s="442"/>
      <c r="CG406" s="442"/>
      <c r="CH406" s="442"/>
      <c r="CI406" s="442"/>
      <c r="CJ406" s="442"/>
      <c r="CK406" s="442"/>
      <c r="CL406" s="442"/>
      <c r="CM406" s="442"/>
      <c r="CN406" s="130"/>
      <c r="CX406" s="130"/>
      <c r="DH406" s="130"/>
      <c r="DR406" s="130"/>
      <c r="EB406" s="130"/>
      <c r="EL406" s="130"/>
      <c r="EV406" s="130"/>
      <c r="FF406" s="130"/>
      <c r="FP406" s="130"/>
      <c r="FZ406" s="130"/>
      <c r="GJ406" s="130"/>
      <c r="GT406" s="130"/>
      <c r="HD406" s="130"/>
      <c r="HN406" s="130"/>
      <c r="HX406" s="130"/>
      <c r="IH406" s="130"/>
    </row>
    <row xmlns:x14ac="http://schemas.microsoft.com/office/spreadsheetml/2009/9/ac" r="407" s="3" customFormat="true" x14ac:dyDescent="0.25">
      <c r="A407" s="394"/>
      <c r="B407" s="130"/>
      <c r="L407" s="130"/>
      <c r="V407" s="130"/>
      <c r="AF407" s="130"/>
      <c r="AP407" s="130"/>
      <c r="AZ407" s="130"/>
      <c r="BA407" s="130"/>
      <c r="BB407" s="130"/>
      <c r="BC407" s="130"/>
      <c r="BD407" s="130"/>
      <c r="BE407" s="130"/>
      <c r="BF407" s="130"/>
      <c r="BG407" s="130"/>
      <c r="BJ407" s="130"/>
      <c r="BK407" s="130"/>
      <c r="BL407" s="130"/>
      <c r="BM407" s="130"/>
      <c r="BN407" s="130"/>
      <c r="BO407" s="130"/>
      <c r="BP407" s="130"/>
      <c r="BQ407" s="130"/>
      <c r="BT407" s="130"/>
      <c r="CD407" s="441"/>
      <c r="CE407" s="442"/>
      <c r="CF407" s="442"/>
      <c r="CG407" s="442"/>
      <c r="CH407" s="442"/>
      <c r="CI407" s="442"/>
      <c r="CJ407" s="442"/>
      <c r="CK407" s="442"/>
      <c r="CL407" s="442"/>
      <c r="CM407" s="442"/>
      <c r="CN407" s="130"/>
      <c r="CX407" s="130"/>
      <c r="DH407" s="130"/>
      <c r="DR407" s="130"/>
      <c r="EB407" s="130"/>
      <c r="EL407" s="130"/>
      <c r="EV407" s="130"/>
      <c r="FF407" s="130"/>
      <c r="FP407" s="130"/>
      <c r="FZ407" s="130"/>
      <c r="GJ407" s="130"/>
      <c r="GT407" s="130"/>
      <c r="HD407" s="130"/>
      <c r="HN407" s="130"/>
      <c r="HX407" s="130"/>
      <c r="IH407" s="130"/>
    </row>
    <row xmlns:x14ac="http://schemas.microsoft.com/office/spreadsheetml/2009/9/ac" r="408" s="3" customFormat="true" x14ac:dyDescent="0.25">
      <c r="A408" s="394"/>
      <c r="B408" s="130"/>
      <c r="L408" s="130"/>
      <c r="V408" s="130"/>
      <c r="AF408" s="130"/>
      <c r="AP408" s="130"/>
      <c r="AZ408" s="130"/>
      <c r="BA408" s="130"/>
      <c r="BB408" s="130"/>
      <c r="BC408" s="130"/>
      <c r="BD408" s="130"/>
      <c r="BE408" s="130"/>
      <c r="BF408" s="130"/>
      <c r="BG408" s="130"/>
      <c r="BJ408" s="130"/>
      <c r="BK408" s="130"/>
      <c r="BL408" s="130"/>
      <c r="BM408" s="130"/>
      <c r="BN408" s="130"/>
      <c r="BO408" s="130"/>
      <c r="BP408" s="130"/>
      <c r="BQ408" s="130"/>
      <c r="BT408" s="130"/>
      <c r="CD408" s="441"/>
      <c r="CE408" s="442"/>
      <c r="CF408" s="442"/>
      <c r="CG408" s="442"/>
      <c r="CH408" s="442"/>
      <c r="CI408" s="442"/>
      <c r="CJ408" s="442"/>
      <c r="CK408" s="442"/>
      <c r="CL408" s="442"/>
      <c r="CM408" s="442"/>
      <c r="CN408" s="130"/>
      <c r="CX408" s="130"/>
      <c r="DH408" s="130"/>
      <c r="DR408" s="130"/>
      <c r="EB408" s="130"/>
      <c r="EL408" s="130"/>
      <c r="EV408" s="130"/>
      <c r="FF408" s="130"/>
      <c r="FP408" s="130"/>
      <c r="FZ408" s="130"/>
      <c r="GJ408" s="130"/>
      <c r="GT408" s="130"/>
      <c r="HD408" s="130"/>
      <c r="HN408" s="130"/>
      <c r="HX408" s="130"/>
      <c r="IH408" s="130"/>
    </row>
    <row xmlns:x14ac="http://schemas.microsoft.com/office/spreadsheetml/2009/9/ac" r="409" s="3" customFormat="true" x14ac:dyDescent="0.25">
      <c r="A409" s="394"/>
      <c r="B409" s="130"/>
      <c r="L409" s="130"/>
      <c r="V409" s="130"/>
      <c r="AF409" s="130"/>
      <c r="AP409" s="130"/>
      <c r="AZ409" s="130"/>
      <c r="BA409" s="130"/>
      <c r="BB409" s="130"/>
      <c r="BC409" s="130"/>
      <c r="BD409" s="130"/>
      <c r="BE409" s="130"/>
      <c r="BF409" s="130"/>
      <c r="BG409" s="130"/>
      <c r="BJ409" s="130"/>
      <c r="BK409" s="130"/>
      <c r="BL409" s="130"/>
      <c r="BM409" s="130"/>
      <c r="BN409" s="130"/>
      <c r="BO409" s="130"/>
      <c r="BP409" s="130"/>
      <c r="BQ409" s="130"/>
      <c r="BT409" s="130"/>
      <c r="CD409" s="441"/>
      <c r="CE409" s="442"/>
      <c r="CF409" s="442"/>
      <c r="CG409" s="442"/>
      <c r="CH409" s="442"/>
      <c r="CI409" s="442"/>
      <c r="CJ409" s="442"/>
      <c r="CK409" s="442"/>
      <c r="CL409" s="442"/>
      <c r="CM409" s="442"/>
      <c r="CN409" s="130"/>
      <c r="CX409" s="130"/>
      <c r="DH409" s="130"/>
      <c r="DR409" s="130"/>
      <c r="EB409" s="130"/>
      <c r="EL409" s="130"/>
      <c r="EV409" s="130"/>
      <c r="FF409" s="130"/>
      <c r="FP409" s="130"/>
      <c r="FZ409" s="130"/>
      <c r="GJ409" s="130"/>
      <c r="GT409" s="130"/>
      <c r="HD409" s="130"/>
      <c r="HN409" s="130"/>
      <c r="HX409" s="130"/>
      <c r="IH409" s="130"/>
    </row>
    <row xmlns:x14ac="http://schemas.microsoft.com/office/spreadsheetml/2009/9/ac" r="410" s="3" customFormat="true" x14ac:dyDescent="0.25">
      <c r="A410" s="394"/>
      <c r="B410" s="130"/>
      <c r="L410" s="130"/>
      <c r="V410" s="130"/>
      <c r="AF410" s="130"/>
      <c r="AP410" s="130"/>
      <c r="AZ410" s="130"/>
      <c r="BA410" s="130"/>
      <c r="BB410" s="130"/>
      <c r="BC410" s="130"/>
      <c r="BD410" s="130"/>
      <c r="BE410" s="130"/>
      <c r="BF410" s="130"/>
      <c r="BG410" s="130"/>
      <c r="BJ410" s="130"/>
      <c r="BK410" s="130"/>
      <c r="BL410" s="130"/>
      <c r="BM410" s="130"/>
      <c r="BN410" s="130"/>
      <c r="BO410" s="130"/>
      <c r="BP410" s="130"/>
      <c r="BQ410" s="130"/>
      <c r="BT410" s="130"/>
      <c r="CD410" s="441"/>
      <c r="CE410" s="442"/>
      <c r="CF410" s="442"/>
      <c r="CG410" s="442"/>
      <c r="CH410" s="442"/>
      <c r="CI410" s="442"/>
      <c r="CJ410" s="442"/>
      <c r="CK410" s="442"/>
      <c r="CL410" s="442"/>
      <c r="CM410" s="442"/>
      <c r="CN410" s="130"/>
      <c r="CX410" s="130"/>
      <c r="DH410" s="130"/>
      <c r="DR410" s="130"/>
      <c r="EB410" s="130"/>
      <c r="EL410" s="130"/>
      <c r="EV410" s="130"/>
      <c r="FF410" s="130"/>
      <c r="FP410" s="130"/>
      <c r="FZ410" s="130"/>
      <c r="GJ410" s="130"/>
      <c r="GT410" s="130"/>
      <c r="HD410" s="130"/>
      <c r="HN410" s="130"/>
      <c r="HX410" s="130"/>
      <c r="IH410" s="130"/>
    </row>
    <row xmlns:x14ac="http://schemas.microsoft.com/office/spreadsheetml/2009/9/ac" r="411" s="3" customFormat="true" x14ac:dyDescent="0.25">
      <c r="A411" s="394"/>
      <c r="B411" s="130"/>
      <c r="L411" s="130"/>
      <c r="V411" s="130"/>
      <c r="AF411" s="130"/>
      <c r="AP411" s="130"/>
      <c r="AZ411" s="130"/>
      <c r="BA411" s="130"/>
      <c r="BB411" s="130"/>
      <c r="BC411" s="130"/>
      <c r="BD411" s="130"/>
      <c r="BE411" s="130"/>
      <c r="BF411" s="130"/>
      <c r="BG411" s="130"/>
      <c r="BJ411" s="130"/>
      <c r="BK411" s="130"/>
      <c r="BL411" s="130"/>
      <c r="BM411" s="130"/>
      <c r="BN411" s="130"/>
      <c r="BO411" s="130"/>
      <c r="BP411" s="130"/>
      <c r="BQ411" s="130"/>
      <c r="BT411" s="130"/>
      <c r="CD411" s="441"/>
      <c r="CE411" s="442"/>
      <c r="CF411" s="442"/>
      <c r="CG411" s="442"/>
      <c r="CH411" s="442"/>
      <c r="CI411" s="442"/>
      <c r="CJ411" s="442"/>
      <c r="CK411" s="442"/>
      <c r="CL411" s="442"/>
      <c r="CM411" s="442"/>
      <c r="CN411" s="130"/>
      <c r="CX411" s="130"/>
      <c r="DH411" s="130"/>
      <c r="DR411" s="130"/>
      <c r="EB411" s="130"/>
      <c r="EL411" s="130"/>
      <c r="EV411" s="130"/>
      <c r="FF411" s="130"/>
      <c r="FP411" s="130"/>
      <c r="FZ411" s="130"/>
      <c r="GJ411" s="130"/>
      <c r="GT411" s="130"/>
      <c r="HD411" s="130"/>
      <c r="HN411" s="130"/>
      <c r="HX411" s="130"/>
      <c r="IH411" s="130"/>
    </row>
    <row xmlns:x14ac="http://schemas.microsoft.com/office/spreadsheetml/2009/9/ac" r="412" s="3" customFormat="true" x14ac:dyDescent="0.25">
      <c r="A412" s="394"/>
      <c r="B412" s="130"/>
      <c r="L412" s="130"/>
      <c r="V412" s="130"/>
      <c r="AF412" s="130"/>
      <c r="AP412" s="130"/>
      <c r="AZ412" s="130"/>
      <c r="BA412" s="130"/>
      <c r="BB412" s="130"/>
      <c r="BC412" s="130"/>
      <c r="BD412" s="130"/>
      <c r="BE412" s="130"/>
      <c r="BF412" s="130"/>
      <c r="BG412" s="130"/>
      <c r="BJ412" s="130"/>
      <c r="BK412" s="130"/>
      <c r="BL412" s="130"/>
      <c r="BM412" s="130"/>
      <c r="BN412" s="130"/>
      <c r="BO412" s="130"/>
      <c r="BP412" s="130"/>
      <c r="BQ412" s="130"/>
      <c r="BT412" s="130"/>
      <c r="CD412" s="441"/>
      <c r="CE412" s="442"/>
      <c r="CF412" s="442"/>
      <c r="CG412" s="442"/>
      <c r="CH412" s="442"/>
      <c r="CI412" s="442"/>
      <c r="CJ412" s="442"/>
      <c r="CK412" s="442"/>
      <c r="CL412" s="442"/>
      <c r="CM412" s="442"/>
      <c r="CN412" s="130"/>
      <c r="CX412" s="130"/>
      <c r="DH412" s="130"/>
      <c r="DR412" s="130"/>
      <c r="EB412" s="130"/>
      <c r="EL412" s="130"/>
      <c r="EV412" s="130"/>
      <c r="FF412" s="130"/>
      <c r="FP412" s="130"/>
      <c r="FZ412" s="130"/>
      <c r="GJ412" s="130"/>
      <c r="GT412" s="130"/>
      <c r="HD412" s="130"/>
      <c r="HN412" s="130"/>
      <c r="HX412" s="130"/>
      <c r="IH412" s="130"/>
    </row>
    <row xmlns:x14ac="http://schemas.microsoft.com/office/spreadsheetml/2009/9/ac" r="413" s="3" customFormat="true" x14ac:dyDescent="0.25">
      <c r="A413" s="394"/>
      <c r="B413" s="130"/>
      <c r="L413" s="130"/>
      <c r="V413" s="130"/>
      <c r="AF413" s="130"/>
      <c r="AP413" s="130"/>
      <c r="AZ413" s="130"/>
      <c r="BA413" s="130"/>
      <c r="BB413" s="130"/>
      <c r="BC413" s="130"/>
      <c r="BD413" s="130"/>
      <c r="BE413" s="130"/>
      <c r="BF413" s="130"/>
      <c r="BG413" s="130"/>
      <c r="BJ413" s="130"/>
      <c r="BK413" s="130"/>
      <c r="BL413" s="130"/>
      <c r="BM413" s="130"/>
      <c r="BN413" s="130"/>
      <c r="BO413" s="130"/>
      <c r="BP413" s="130"/>
      <c r="BQ413" s="130"/>
      <c r="BT413" s="130"/>
      <c r="CD413" s="441"/>
      <c r="CE413" s="442"/>
      <c r="CF413" s="442"/>
      <c r="CG413" s="442"/>
      <c r="CH413" s="442"/>
      <c r="CI413" s="442"/>
      <c r="CJ413" s="442"/>
      <c r="CK413" s="442"/>
      <c r="CL413" s="442"/>
      <c r="CM413" s="442"/>
      <c r="CN413" s="130"/>
      <c r="CX413" s="130"/>
      <c r="DH413" s="130"/>
      <c r="DR413" s="130"/>
      <c r="EB413" s="130"/>
      <c r="EL413" s="130"/>
      <c r="EV413" s="130"/>
      <c r="FF413" s="130"/>
      <c r="FP413" s="130"/>
      <c r="FZ413" s="130"/>
      <c r="GJ413" s="130"/>
      <c r="GT413" s="130"/>
      <c r="HD413" s="130"/>
      <c r="HN413" s="130"/>
      <c r="HX413" s="130"/>
      <c r="IH413" s="130"/>
    </row>
    <row xmlns:x14ac="http://schemas.microsoft.com/office/spreadsheetml/2009/9/ac" r="414" s="3" customFormat="true" x14ac:dyDescent="0.25">
      <c r="A414" s="394"/>
      <c r="B414" s="130"/>
      <c r="L414" s="130"/>
      <c r="V414" s="130"/>
      <c r="AF414" s="130"/>
      <c r="AP414" s="130"/>
      <c r="AZ414" s="130"/>
      <c r="BA414" s="130"/>
      <c r="BB414" s="130"/>
      <c r="BC414" s="130"/>
      <c r="BD414" s="130"/>
      <c r="BE414" s="130"/>
      <c r="BF414" s="130"/>
      <c r="BG414" s="130"/>
      <c r="BJ414" s="130"/>
      <c r="BK414" s="130"/>
      <c r="BL414" s="130"/>
      <c r="BM414" s="130"/>
      <c r="BN414" s="130"/>
      <c r="BO414" s="130"/>
      <c r="BP414" s="130"/>
      <c r="BQ414" s="130"/>
      <c r="BT414" s="130"/>
      <c r="CD414" s="441"/>
      <c r="CE414" s="442"/>
      <c r="CF414" s="442"/>
      <c r="CG414" s="442"/>
      <c r="CH414" s="442"/>
      <c r="CI414" s="442"/>
      <c r="CJ414" s="442"/>
      <c r="CK414" s="442"/>
      <c r="CL414" s="442"/>
      <c r="CM414" s="442"/>
      <c r="CN414" s="130"/>
      <c r="CX414" s="130"/>
      <c r="DH414" s="130"/>
      <c r="DR414" s="130"/>
      <c r="EB414" s="130"/>
      <c r="EL414" s="130"/>
      <c r="EV414" s="130"/>
      <c r="FF414" s="130"/>
      <c r="FP414" s="130"/>
      <c r="FZ414" s="130"/>
      <c r="GJ414" s="130"/>
      <c r="GT414" s="130"/>
      <c r="HD414" s="130"/>
      <c r="HN414" s="130"/>
      <c r="HX414" s="130"/>
      <c r="IH414" s="130"/>
    </row>
    <row xmlns:x14ac="http://schemas.microsoft.com/office/spreadsheetml/2009/9/ac" r="415" s="3" customFormat="true" x14ac:dyDescent="0.25">
      <c r="A415" s="394"/>
      <c r="B415" s="130"/>
      <c r="L415" s="130"/>
      <c r="V415" s="130"/>
      <c r="AF415" s="130"/>
      <c r="AP415" s="130"/>
      <c r="AZ415" s="130"/>
      <c r="BA415" s="130"/>
      <c r="BB415" s="130"/>
      <c r="BC415" s="130"/>
      <c r="BD415" s="130"/>
      <c r="BE415" s="130"/>
      <c r="BF415" s="130"/>
      <c r="BG415" s="130"/>
      <c r="BJ415" s="130"/>
      <c r="BK415" s="130"/>
      <c r="BL415" s="130"/>
      <c r="BM415" s="130"/>
      <c r="BN415" s="130"/>
      <c r="BO415" s="130"/>
      <c r="BP415" s="130"/>
      <c r="BQ415" s="130"/>
      <c r="BT415" s="130"/>
      <c r="CD415" s="441"/>
      <c r="CE415" s="442"/>
      <c r="CF415" s="442"/>
      <c r="CG415" s="442"/>
      <c r="CH415" s="442"/>
      <c r="CI415" s="442"/>
      <c r="CJ415" s="442"/>
      <c r="CK415" s="442"/>
      <c r="CL415" s="442"/>
      <c r="CM415" s="442"/>
      <c r="CN415" s="130"/>
      <c r="CX415" s="130"/>
      <c r="DH415" s="130"/>
      <c r="DR415" s="130"/>
      <c r="EB415" s="130"/>
      <c r="EL415" s="130"/>
      <c r="EV415" s="130"/>
      <c r="FF415" s="130"/>
      <c r="FP415" s="130"/>
      <c r="FZ415" s="130"/>
      <c r="GJ415" s="130"/>
      <c r="GT415" s="130"/>
      <c r="HD415" s="130"/>
      <c r="HN415" s="130"/>
      <c r="HX415" s="130"/>
      <c r="IH415" s="130"/>
    </row>
    <row xmlns:x14ac="http://schemas.microsoft.com/office/spreadsheetml/2009/9/ac" r="416" s="3" customFormat="true" x14ac:dyDescent="0.25">
      <c r="A416" s="394"/>
      <c r="B416" s="130"/>
      <c r="L416" s="130"/>
      <c r="V416" s="130"/>
      <c r="AF416" s="130"/>
      <c r="AP416" s="130"/>
      <c r="AZ416" s="130"/>
      <c r="BA416" s="130"/>
      <c r="BB416" s="130"/>
      <c r="BC416" s="130"/>
      <c r="BD416" s="130"/>
      <c r="BE416" s="130"/>
      <c r="BF416" s="130"/>
      <c r="BG416" s="130"/>
      <c r="BJ416" s="130"/>
      <c r="BK416" s="130"/>
      <c r="BL416" s="130"/>
      <c r="BM416" s="130"/>
      <c r="BN416" s="130"/>
      <c r="BO416" s="130"/>
      <c r="BP416" s="130"/>
      <c r="BQ416" s="130"/>
      <c r="BT416" s="130"/>
      <c r="CD416" s="441"/>
      <c r="CE416" s="442"/>
      <c r="CF416" s="442"/>
      <c r="CG416" s="442"/>
      <c r="CH416" s="442"/>
      <c r="CI416" s="442"/>
      <c r="CJ416" s="442"/>
      <c r="CK416" s="442"/>
      <c r="CL416" s="442"/>
      <c r="CM416" s="442"/>
      <c r="CN416" s="130"/>
      <c r="CX416" s="130"/>
      <c r="DH416" s="130"/>
      <c r="DR416" s="130"/>
      <c r="EB416" s="130"/>
      <c r="EL416" s="130"/>
      <c r="EV416" s="130"/>
      <c r="FF416" s="130"/>
      <c r="FP416" s="130"/>
      <c r="FZ416" s="130"/>
      <c r="GJ416" s="130"/>
      <c r="GT416" s="130"/>
      <c r="HD416" s="130"/>
      <c r="HN416" s="130"/>
      <c r="HX416" s="130"/>
      <c r="IH416" s="130"/>
    </row>
    <row xmlns:x14ac="http://schemas.microsoft.com/office/spreadsheetml/2009/9/ac" r="417" s="3" customFormat="true" x14ac:dyDescent="0.25">
      <c r="A417" s="394"/>
      <c r="B417" s="130"/>
      <c r="L417" s="130"/>
      <c r="V417" s="130"/>
      <c r="AF417" s="130"/>
      <c r="AP417" s="130"/>
      <c r="AZ417" s="130"/>
      <c r="BA417" s="130"/>
      <c r="BB417" s="130"/>
      <c r="BC417" s="130"/>
      <c r="BD417" s="130"/>
      <c r="BE417" s="130"/>
      <c r="BF417" s="130"/>
      <c r="BG417" s="130"/>
      <c r="BJ417" s="130"/>
      <c r="BK417" s="130"/>
      <c r="BL417" s="130"/>
      <c r="BM417" s="130"/>
      <c r="BN417" s="130"/>
      <c r="BO417" s="130"/>
      <c r="BP417" s="130"/>
      <c r="BQ417" s="130"/>
      <c r="BT417" s="130"/>
      <c r="CD417" s="441"/>
      <c r="CE417" s="442"/>
      <c r="CF417" s="442"/>
      <c r="CG417" s="442"/>
      <c r="CH417" s="442"/>
      <c r="CI417" s="442"/>
      <c r="CJ417" s="442"/>
      <c r="CK417" s="442"/>
      <c r="CL417" s="442"/>
      <c r="CM417" s="442"/>
      <c r="CN417" s="130"/>
      <c r="CX417" s="130"/>
      <c r="DH417" s="130"/>
      <c r="DR417" s="130"/>
      <c r="EB417" s="130"/>
      <c r="EL417" s="130"/>
      <c r="EV417" s="130"/>
      <c r="FF417" s="130"/>
      <c r="FP417" s="130"/>
      <c r="FZ417" s="130"/>
      <c r="GJ417" s="130"/>
      <c r="GT417" s="130"/>
      <c r="HD417" s="130"/>
      <c r="HN417" s="130"/>
      <c r="HX417" s="130"/>
      <c r="IH417" s="130"/>
    </row>
    <row xmlns:x14ac="http://schemas.microsoft.com/office/spreadsheetml/2009/9/ac" r="418" s="3" customFormat="true" x14ac:dyDescent="0.25">
      <c r="A418" s="394"/>
      <c r="B418" s="130"/>
      <c r="L418" s="130"/>
      <c r="V418" s="130"/>
      <c r="AF418" s="130"/>
      <c r="AP418" s="130"/>
      <c r="AZ418" s="130"/>
      <c r="BA418" s="130"/>
      <c r="BB418" s="130"/>
      <c r="BC418" s="130"/>
      <c r="BD418" s="130"/>
      <c r="BE418" s="130"/>
      <c r="BF418" s="130"/>
      <c r="BG418" s="130"/>
      <c r="BJ418" s="130"/>
      <c r="BK418" s="130"/>
      <c r="BL418" s="130"/>
      <c r="BM418" s="130"/>
      <c r="BN418" s="130"/>
      <c r="BO418" s="130"/>
      <c r="BP418" s="130"/>
      <c r="BQ418" s="130"/>
      <c r="BT418" s="130"/>
      <c r="CD418" s="441"/>
      <c r="CE418" s="442"/>
      <c r="CF418" s="442"/>
      <c r="CG418" s="442"/>
      <c r="CH418" s="442"/>
      <c r="CI418" s="442"/>
      <c r="CJ418" s="442"/>
      <c r="CK418" s="442"/>
      <c r="CL418" s="442"/>
      <c r="CM418" s="442"/>
      <c r="CN418" s="130"/>
      <c r="CX418" s="130"/>
      <c r="DH418" s="130"/>
      <c r="DR418" s="130"/>
      <c r="EB418" s="130"/>
      <c r="EL418" s="130"/>
      <c r="EV418" s="130"/>
      <c r="FF418" s="130"/>
      <c r="FP418" s="130"/>
      <c r="FZ418" s="130"/>
      <c r="GJ418" s="130"/>
      <c r="GT418" s="130"/>
      <c r="HD418" s="130"/>
      <c r="HN418" s="130"/>
      <c r="HX418" s="130"/>
      <c r="IH418" s="130"/>
    </row>
    <row xmlns:x14ac="http://schemas.microsoft.com/office/spreadsheetml/2009/9/ac" r="419" s="3" customFormat="true" x14ac:dyDescent="0.25">
      <c r="A419" s="394"/>
      <c r="B419" s="130"/>
      <c r="L419" s="130"/>
      <c r="V419" s="130"/>
      <c r="AF419" s="130"/>
      <c r="AP419" s="130"/>
      <c r="AZ419" s="130"/>
      <c r="BA419" s="130"/>
      <c r="BB419" s="130"/>
      <c r="BC419" s="130"/>
      <c r="BD419" s="130"/>
      <c r="BE419" s="130"/>
      <c r="BF419" s="130"/>
      <c r="BG419" s="130"/>
      <c r="BJ419" s="130"/>
      <c r="BK419" s="130"/>
      <c r="BL419" s="130"/>
      <c r="BM419" s="130"/>
      <c r="BN419" s="130"/>
      <c r="BO419" s="130"/>
      <c r="BP419" s="130"/>
      <c r="BQ419" s="130"/>
      <c r="BT419" s="130"/>
      <c r="CD419" s="441"/>
      <c r="CE419" s="442"/>
      <c r="CF419" s="442"/>
      <c r="CG419" s="442"/>
      <c r="CH419" s="442"/>
      <c r="CI419" s="442"/>
      <c r="CJ419" s="442"/>
      <c r="CK419" s="442"/>
      <c r="CL419" s="442"/>
      <c r="CM419" s="442"/>
      <c r="CN419" s="130"/>
      <c r="CX419" s="130"/>
      <c r="DH419" s="130"/>
      <c r="DR419" s="130"/>
      <c r="EB419" s="130"/>
      <c r="EL419" s="130"/>
      <c r="EV419" s="130"/>
      <c r="FF419" s="130"/>
      <c r="FP419" s="130"/>
      <c r="FZ419" s="130"/>
      <c r="GJ419" s="130"/>
      <c r="GT419" s="130"/>
      <c r="HD419" s="130"/>
      <c r="HN419" s="130"/>
      <c r="HX419" s="130"/>
      <c r="IH419" s="130"/>
    </row>
    <row xmlns:x14ac="http://schemas.microsoft.com/office/spreadsheetml/2009/9/ac" r="420" s="3" customFormat="true" x14ac:dyDescent="0.25">
      <c r="A420" s="394"/>
      <c r="B420" s="130"/>
      <c r="L420" s="130"/>
      <c r="V420" s="130"/>
      <c r="AF420" s="130"/>
      <c r="AP420" s="130"/>
      <c r="AZ420" s="130"/>
      <c r="BA420" s="130"/>
      <c r="BB420" s="130"/>
      <c r="BC420" s="130"/>
      <c r="BD420" s="130"/>
      <c r="BE420" s="130"/>
      <c r="BF420" s="130"/>
      <c r="BG420" s="130"/>
      <c r="BJ420" s="130"/>
      <c r="BK420" s="130"/>
      <c r="BL420" s="130"/>
      <c r="BM420" s="130"/>
      <c r="BN420" s="130"/>
      <c r="BO420" s="130"/>
      <c r="BP420" s="130"/>
      <c r="BQ420" s="130"/>
      <c r="BT420" s="130"/>
      <c r="CD420" s="441"/>
      <c r="CE420" s="442"/>
      <c r="CF420" s="442"/>
      <c r="CG420" s="442"/>
      <c r="CH420" s="442"/>
      <c r="CI420" s="442"/>
      <c r="CJ420" s="442"/>
      <c r="CK420" s="442"/>
      <c r="CL420" s="442"/>
      <c r="CM420" s="442"/>
      <c r="CN420" s="130"/>
      <c r="CX420" s="130"/>
      <c r="DH420" s="130"/>
      <c r="DR420" s="130"/>
      <c r="EB420" s="130"/>
      <c r="EL420" s="130"/>
      <c r="EV420" s="130"/>
      <c r="FF420" s="130"/>
      <c r="FP420" s="130"/>
      <c r="FZ420" s="130"/>
      <c r="GJ420" s="130"/>
      <c r="GT420" s="130"/>
      <c r="HD420" s="130"/>
      <c r="HN420" s="130"/>
      <c r="HX420" s="130"/>
      <c r="IH420" s="130"/>
    </row>
    <row xmlns:x14ac="http://schemas.microsoft.com/office/spreadsheetml/2009/9/ac" r="421" s="3" customFormat="true" x14ac:dyDescent="0.25">
      <c r="A421" s="394"/>
      <c r="B421" s="130"/>
      <c r="L421" s="130"/>
      <c r="V421" s="130"/>
      <c r="AF421" s="130"/>
      <c r="AP421" s="130"/>
      <c r="AZ421" s="130"/>
      <c r="BA421" s="130"/>
      <c r="BB421" s="130"/>
      <c r="BC421" s="130"/>
      <c r="BD421" s="130"/>
      <c r="BE421" s="130"/>
      <c r="BF421" s="130"/>
      <c r="BG421" s="130"/>
      <c r="BJ421" s="130"/>
      <c r="BK421" s="130"/>
      <c r="BL421" s="130"/>
      <c r="BM421" s="130"/>
      <c r="BN421" s="130"/>
      <c r="BO421" s="130"/>
      <c r="BP421" s="130"/>
      <c r="BQ421" s="130"/>
      <c r="BT421" s="130"/>
      <c r="CD421" s="441"/>
      <c r="CE421" s="442"/>
      <c r="CF421" s="442"/>
      <c r="CG421" s="442"/>
      <c r="CH421" s="442"/>
      <c r="CI421" s="442"/>
      <c r="CJ421" s="442"/>
      <c r="CK421" s="442"/>
      <c r="CL421" s="442"/>
      <c r="CM421" s="442"/>
      <c r="CN421" s="130"/>
      <c r="CX421" s="130"/>
      <c r="DH421" s="130"/>
      <c r="DR421" s="130"/>
      <c r="EB421" s="130"/>
      <c r="EL421" s="130"/>
      <c r="EV421" s="130"/>
      <c r="FF421" s="130"/>
      <c r="FP421" s="130"/>
      <c r="FZ421" s="130"/>
      <c r="GJ421" s="130"/>
      <c r="GT421" s="130"/>
      <c r="HD421" s="130"/>
      <c r="HN421" s="130"/>
      <c r="HX421" s="130"/>
      <c r="IH421" s="130"/>
    </row>
    <row xmlns:x14ac="http://schemas.microsoft.com/office/spreadsheetml/2009/9/ac" r="422" s="3" customFormat="true" x14ac:dyDescent="0.25">
      <c r="A422" s="394"/>
      <c r="B422" s="130"/>
      <c r="L422" s="130"/>
      <c r="V422" s="130"/>
      <c r="AF422" s="130"/>
      <c r="AP422" s="130"/>
      <c r="AZ422" s="130"/>
      <c r="BA422" s="130"/>
      <c r="BB422" s="130"/>
      <c r="BC422" s="130"/>
      <c r="BD422" s="130"/>
      <c r="BE422" s="130"/>
      <c r="BF422" s="130"/>
      <c r="BG422" s="130"/>
      <c r="BJ422" s="130"/>
      <c r="BK422" s="130"/>
      <c r="BL422" s="130"/>
      <c r="BM422" s="130"/>
      <c r="BN422" s="130"/>
      <c r="BO422" s="130"/>
      <c r="BP422" s="130"/>
      <c r="BQ422" s="130"/>
      <c r="BT422" s="130"/>
      <c r="CD422" s="441"/>
      <c r="CE422" s="442"/>
      <c r="CF422" s="442"/>
      <c r="CG422" s="442"/>
      <c r="CH422" s="442"/>
      <c r="CI422" s="442"/>
      <c r="CJ422" s="442"/>
      <c r="CK422" s="442"/>
      <c r="CL422" s="442"/>
      <c r="CM422" s="442"/>
      <c r="CN422" s="130"/>
      <c r="CX422" s="130"/>
      <c r="DH422" s="130"/>
      <c r="DR422" s="130"/>
      <c r="EB422" s="130"/>
      <c r="EL422" s="130"/>
      <c r="EV422" s="130"/>
      <c r="FF422" s="130"/>
      <c r="FP422" s="130"/>
      <c r="FZ422" s="130"/>
      <c r="GJ422" s="130"/>
      <c r="GT422" s="130"/>
      <c r="HD422" s="130"/>
      <c r="HN422" s="130"/>
      <c r="HX422" s="130"/>
      <c r="IH422" s="130"/>
    </row>
    <row xmlns:x14ac="http://schemas.microsoft.com/office/spreadsheetml/2009/9/ac" r="423" s="3" customFormat="true" x14ac:dyDescent="0.25">
      <c r="A423" s="394"/>
      <c r="B423" s="130"/>
      <c r="L423" s="130"/>
      <c r="V423" s="130"/>
      <c r="AF423" s="130"/>
      <c r="AP423" s="130"/>
      <c r="AZ423" s="130"/>
      <c r="BA423" s="130"/>
      <c r="BB423" s="130"/>
      <c r="BC423" s="130"/>
      <c r="BD423" s="130"/>
      <c r="BE423" s="130"/>
      <c r="BF423" s="130"/>
      <c r="BG423" s="130"/>
      <c r="BJ423" s="130"/>
      <c r="BK423" s="130"/>
      <c r="BL423" s="130"/>
      <c r="BM423" s="130"/>
      <c r="BN423" s="130"/>
      <c r="BO423" s="130"/>
      <c r="BP423" s="130"/>
      <c r="BQ423" s="130"/>
      <c r="BT423" s="130"/>
      <c r="CD423" s="441"/>
      <c r="CE423" s="442"/>
      <c r="CF423" s="442"/>
      <c r="CG423" s="442"/>
      <c r="CH423" s="442"/>
      <c r="CI423" s="442"/>
      <c r="CJ423" s="442"/>
      <c r="CK423" s="442"/>
      <c r="CL423" s="442"/>
      <c r="CM423" s="442"/>
      <c r="CN423" s="130"/>
      <c r="CX423" s="130"/>
      <c r="DH423" s="130"/>
      <c r="DR423" s="130"/>
      <c r="EB423" s="130"/>
      <c r="EL423" s="130"/>
      <c r="EV423" s="130"/>
      <c r="FF423" s="130"/>
      <c r="FP423" s="130"/>
      <c r="FZ423" s="130"/>
      <c r="GJ423" s="130"/>
      <c r="GT423" s="130"/>
      <c r="HD423" s="130"/>
      <c r="HN423" s="130"/>
      <c r="HX423" s="130"/>
      <c r="IH423" s="130"/>
    </row>
    <row xmlns:x14ac="http://schemas.microsoft.com/office/spreadsheetml/2009/9/ac" r="424" s="3" customFormat="true" x14ac:dyDescent="0.25">
      <c r="A424" s="394"/>
      <c r="B424" s="130"/>
      <c r="L424" s="130"/>
      <c r="V424" s="130"/>
      <c r="AF424" s="130"/>
      <c r="AP424" s="130"/>
      <c r="AZ424" s="130"/>
      <c r="BA424" s="130"/>
      <c r="BB424" s="130"/>
      <c r="BC424" s="130"/>
      <c r="BD424" s="130"/>
      <c r="BE424" s="130"/>
      <c r="BF424" s="130"/>
      <c r="BG424" s="130"/>
      <c r="BJ424" s="130"/>
      <c r="BK424" s="130"/>
      <c r="BL424" s="130"/>
      <c r="BM424" s="130"/>
      <c r="BN424" s="130"/>
      <c r="BO424" s="130"/>
      <c r="BP424" s="130"/>
      <c r="BQ424" s="130"/>
      <c r="BT424" s="130"/>
      <c r="CD424" s="441"/>
      <c r="CE424" s="442"/>
      <c r="CF424" s="442"/>
      <c r="CG424" s="442"/>
      <c r="CH424" s="442"/>
      <c r="CI424" s="442"/>
      <c r="CJ424" s="442"/>
      <c r="CK424" s="442"/>
      <c r="CL424" s="442"/>
      <c r="CM424" s="442"/>
      <c r="CN424" s="130"/>
      <c r="CX424" s="130"/>
      <c r="DH424" s="130"/>
      <c r="DR424" s="130"/>
      <c r="EB424" s="130"/>
      <c r="EL424" s="130"/>
      <c r="EV424" s="130"/>
      <c r="FF424" s="130"/>
      <c r="FP424" s="130"/>
      <c r="FZ424" s="130"/>
      <c r="GJ424" s="130"/>
      <c r="GT424" s="130"/>
      <c r="HD424" s="130"/>
      <c r="HN424" s="130"/>
      <c r="HX424" s="130"/>
      <c r="IH424" s="130"/>
    </row>
    <row xmlns:x14ac="http://schemas.microsoft.com/office/spreadsheetml/2009/9/ac" r="425" s="3" customFormat="true" x14ac:dyDescent="0.25">
      <c r="A425" s="394"/>
      <c r="B425" s="130"/>
      <c r="L425" s="130"/>
      <c r="V425" s="130"/>
      <c r="AF425" s="130"/>
      <c r="AP425" s="130"/>
      <c r="AZ425" s="130"/>
      <c r="BA425" s="130"/>
      <c r="BB425" s="130"/>
      <c r="BC425" s="130"/>
      <c r="BD425" s="130"/>
      <c r="BE425" s="130"/>
      <c r="BF425" s="130"/>
      <c r="BG425" s="130"/>
      <c r="BJ425" s="130"/>
      <c r="BK425" s="130"/>
      <c r="BL425" s="130"/>
      <c r="BM425" s="130"/>
      <c r="BN425" s="130"/>
      <c r="BO425" s="130"/>
      <c r="BP425" s="130"/>
      <c r="BQ425" s="130"/>
      <c r="BT425" s="130"/>
      <c r="CD425" s="441"/>
      <c r="CE425" s="442"/>
      <c r="CF425" s="442"/>
      <c r="CG425" s="442"/>
      <c r="CH425" s="442"/>
      <c r="CI425" s="442"/>
      <c r="CJ425" s="442"/>
      <c r="CK425" s="442"/>
      <c r="CL425" s="442"/>
      <c r="CM425" s="442"/>
      <c r="CN425" s="130"/>
      <c r="CX425" s="130"/>
      <c r="DH425" s="130"/>
      <c r="DR425" s="130"/>
      <c r="EB425" s="130"/>
      <c r="EL425" s="130"/>
      <c r="EV425" s="130"/>
      <c r="FF425" s="130"/>
      <c r="FP425" s="130"/>
      <c r="FZ425" s="130"/>
      <c r="GJ425" s="130"/>
      <c r="GT425" s="130"/>
      <c r="HD425" s="130"/>
      <c r="HN425" s="130"/>
      <c r="HX425" s="130"/>
      <c r="IH425" s="130"/>
    </row>
    <row xmlns:x14ac="http://schemas.microsoft.com/office/spreadsheetml/2009/9/ac" r="426" s="3" customFormat="true" x14ac:dyDescent="0.25">
      <c r="A426" s="394"/>
      <c r="B426" s="130"/>
      <c r="L426" s="130"/>
      <c r="V426" s="130"/>
      <c r="AF426" s="130"/>
      <c r="AP426" s="130"/>
      <c r="AZ426" s="130"/>
      <c r="BA426" s="130"/>
      <c r="BB426" s="130"/>
      <c r="BC426" s="130"/>
      <c r="BD426" s="130"/>
      <c r="BE426" s="130"/>
      <c r="BF426" s="130"/>
      <c r="BG426" s="130"/>
      <c r="BJ426" s="130"/>
      <c r="BK426" s="130"/>
      <c r="BL426" s="130"/>
      <c r="BM426" s="130"/>
      <c r="BN426" s="130"/>
      <c r="BO426" s="130"/>
      <c r="BP426" s="130"/>
      <c r="BQ426" s="130"/>
      <c r="BT426" s="130"/>
      <c r="CD426" s="441"/>
      <c r="CE426" s="442"/>
      <c r="CF426" s="442"/>
      <c r="CG426" s="442"/>
      <c r="CH426" s="442"/>
      <c r="CI426" s="442"/>
      <c r="CJ426" s="442"/>
      <c r="CK426" s="442"/>
      <c r="CL426" s="442"/>
      <c r="CM426" s="442"/>
      <c r="CN426" s="130"/>
      <c r="CX426" s="130"/>
      <c r="DH426" s="130"/>
      <c r="DR426" s="130"/>
      <c r="EB426" s="130"/>
      <c r="EL426" s="130"/>
      <c r="EV426" s="130"/>
      <c r="FF426" s="130"/>
      <c r="FP426" s="130"/>
      <c r="FZ426" s="130"/>
      <c r="GJ426" s="130"/>
      <c r="GT426" s="130"/>
      <c r="HD426" s="130"/>
      <c r="HN426" s="130"/>
      <c r="HX426" s="130"/>
      <c r="IH426" s="130"/>
    </row>
    <row xmlns:x14ac="http://schemas.microsoft.com/office/spreadsheetml/2009/9/ac" r="427" s="3" customFormat="true" x14ac:dyDescent="0.25">
      <c r="A427" s="394"/>
      <c r="B427" s="130"/>
      <c r="L427" s="130"/>
      <c r="V427" s="130"/>
      <c r="AF427" s="130"/>
      <c r="AP427" s="130"/>
      <c r="AZ427" s="130"/>
      <c r="BA427" s="130"/>
      <c r="BB427" s="130"/>
      <c r="BC427" s="130"/>
      <c r="BD427" s="130"/>
      <c r="BE427" s="130"/>
      <c r="BF427" s="130"/>
      <c r="BG427" s="130"/>
      <c r="BJ427" s="130"/>
      <c r="BK427" s="130"/>
      <c r="BL427" s="130"/>
      <c r="BM427" s="130"/>
      <c r="BN427" s="130"/>
      <c r="BO427" s="130"/>
      <c r="BP427" s="130"/>
      <c r="BQ427" s="130"/>
      <c r="BT427" s="130"/>
      <c r="CD427" s="441"/>
      <c r="CE427" s="442"/>
      <c r="CF427" s="442"/>
      <c r="CG427" s="442"/>
      <c r="CH427" s="442"/>
      <c r="CI427" s="442"/>
      <c r="CJ427" s="442"/>
      <c r="CK427" s="442"/>
      <c r="CL427" s="442"/>
      <c r="CM427" s="442"/>
      <c r="CN427" s="130"/>
      <c r="CX427" s="130"/>
      <c r="DH427" s="130"/>
      <c r="DR427" s="130"/>
      <c r="EB427" s="130"/>
      <c r="EL427" s="130"/>
      <c r="EV427" s="130"/>
      <c r="FF427" s="130"/>
      <c r="FP427" s="130"/>
      <c r="FZ427" s="130"/>
      <c r="GJ427" s="130"/>
      <c r="GT427" s="130"/>
      <c r="HD427" s="130"/>
      <c r="HN427" s="130"/>
      <c r="HX427" s="130"/>
      <c r="IH427" s="130"/>
    </row>
    <row xmlns:x14ac="http://schemas.microsoft.com/office/spreadsheetml/2009/9/ac" r="428" s="3" customFormat="true" x14ac:dyDescent="0.25">
      <c r="A428" s="394"/>
      <c r="B428" s="130"/>
      <c r="L428" s="130"/>
      <c r="V428" s="130"/>
      <c r="AF428" s="130"/>
      <c r="AP428" s="130"/>
      <c r="AZ428" s="130"/>
      <c r="BA428" s="130"/>
      <c r="BB428" s="130"/>
      <c r="BC428" s="130"/>
      <c r="BD428" s="130"/>
      <c r="BE428" s="130"/>
      <c r="BF428" s="130"/>
      <c r="BG428" s="130"/>
      <c r="BJ428" s="130"/>
      <c r="BK428" s="130"/>
      <c r="BL428" s="130"/>
      <c r="BM428" s="130"/>
      <c r="BN428" s="130"/>
      <c r="BO428" s="130"/>
      <c r="BP428" s="130"/>
      <c r="BQ428" s="130"/>
      <c r="BT428" s="130"/>
      <c r="CD428" s="441"/>
      <c r="CE428" s="442"/>
      <c r="CF428" s="442"/>
      <c r="CG428" s="442"/>
      <c r="CH428" s="442"/>
      <c r="CI428" s="442"/>
      <c r="CJ428" s="442"/>
      <c r="CK428" s="442"/>
      <c r="CL428" s="442"/>
      <c r="CM428" s="442"/>
      <c r="CN428" s="130"/>
      <c r="CX428" s="130"/>
      <c r="DH428" s="130"/>
      <c r="DR428" s="130"/>
      <c r="EB428" s="130"/>
      <c r="EL428" s="130"/>
      <c r="EV428" s="130"/>
      <c r="FF428" s="130"/>
      <c r="FP428" s="130"/>
      <c r="FZ428" s="130"/>
      <c r="GJ428" s="130"/>
      <c r="GT428" s="130"/>
      <c r="HD428" s="130"/>
      <c r="HN428" s="130"/>
      <c r="HX428" s="130"/>
      <c r="IH428" s="130"/>
    </row>
    <row xmlns:x14ac="http://schemas.microsoft.com/office/spreadsheetml/2009/9/ac" r="429" s="3" customFormat="true" x14ac:dyDescent="0.25">
      <c r="A429" s="394"/>
      <c r="B429" s="130"/>
      <c r="L429" s="130"/>
      <c r="V429" s="130"/>
      <c r="AF429" s="130"/>
      <c r="AP429" s="130"/>
      <c r="AZ429" s="130"/>
      <c r="BA429" s="130"/>
      <c r="BB429" s="130"/>
      <c r="BC429" s="130"/>
      <c r="BD429" s="130"/>
      <c r="BE429" s="130"/>
      <c r="BF429" s="130"/>
      <c r="BG429" s="130"/>
      <c r="BJ429" s="130"/>
      <c r="BK429" s="130"/>
      <c r="BL429" s="130"/>
      <c r="BM429" s="130"/>
      <c r="BN429" s="130"/>
      <c r="BO429" s="130"/>
      <c r="BP429" s="130"/>
      <c r="BQ429" s="130"/>
      <c r="BT429" s="130"/>
      <c r="CD429" s="441"/>
      <c r="CE429" s="442"/>
      <c r="CF429" s="442"/>
      <c r="CG429" s="442"/>
      <c r="CH429" s="442"/>
      <c r="CI429" s="442"/>
      <c r="CJ429" s="442"/>
      <c r="CK429" s="442"/>
      <c r="CL429" s="442"/>
      <c r="CM429" s="442"/>
      <c r="CN429" s="130"/>
      <c r="CX429" s="130"/>
      <c r="DH429" s="130"/>
      <c r="DR429" s="130"/>
      <c r="EB429" s="130"/>
      <c r="EL429" s="130"/>
      <c r="EV429" s="130"/>
      <c r="FF429" s="130"/>
      <c r="FP429" s="130"/>
      <c r="FZ429" s="130"/>
      <c r="GJ429" s="130"/>
      <c r="GT429" s="130"/>
      <c r="HD429" s="130"/>
      <c r="HN429" s="130"/>
      <c r="HX429" s="130"/>
      <c r="IH429" s="130"/>
    </row>
    <row xmlns:x14ac="http://schemas.microsoft.com/office/spreadsheetml/2009/9/ac" r="430" s="3" customFormat="true" x14ac:dyDescent="0.25">
      <c r="A430" s="394"/>
      <c r="B430" s="130"/>
      <c r="L430" s="130"/>
      <c r="V430" s="130"/>
      <c r="AF430" s="130"/>
      <c r="AP430" s="130"/>
      <c r="AZ430" s="130"/>
      <c r="BA430" s="130"/>
      <c r="BB430" s="130"/>
      <c r="BC430" s="130"/>
      <c r="BD430" s="130"/>
      <c r="BE430" s="130"/>
      <c r="BF430" s="130"/>
      <c r="BG430" s="130"/>
      <c r="BJ430" s="130"/>
      <c r="BK430" s="130"/>
      <c r="BL430" s="130"/>
      <c r="BM430" s="130"/>
      <c r="BN430" s="130"/>
      <c r="BO430" s="130"/>
      <c r="BP430" s="130"/>
      <c r="BQ430" s="130"/>
      <c r="BT430" s="130"/>
      <c r="CD430" s="441"/>
      <c r="CE430" s="442"/>
      <c r="CF430" s="442"/>
      <c r="CG430" s="442"/>
      <c r="CH430" s="442"/>
      <c r="CI430" s="442"/>
      <c r="CJ430" s="442"/>
      <c r="CK430" s="442"/>
      <c r="CL430" s="442"/>
      <c r="CM430" s="442"/>
      <c r="CN430" s="130"/>
      <c r="CX430" s="130"/>
      <c r="DH430" s="130"/>
      <c r="DR430" s="130"/>
      <c r="EB430" s="130"/>
      <c r="EL430" s="130"/>
      <c r="EV430" s="130"/>
      <c r="FF430" s="130"/>
      <c r="FP430" s="130"/>
      <c r="FZ430" s="130"/>
      <c r="GJ430" s="130"/>
      <c r="GT430" s="130"/>
      <c r="HD430" s="130"/>
      <c r="HN430" s="130"/>
      <c r="HX430" s="130"/>
      <c r="IH430" s="130"/>
    </row>
    <row xmlns:x14ac="http://schemas.microsoft.com/office/spreadsheetml/2009/9/ac" r="431" s="3" customFormat="true" x14ac:dyDescent="0.25">
      <c r="A431" s="394"/>
      <c r="B431" s="130"/>
      <c r="L431" s="130"/>
      <c r="V431" s="130"/>
      <c r="AF431" s="130"/>
      <c r="AP431" s="130"/>
      <c r="AZ431" s="130"/>
      <c r="BA431" s="130"/>
      <c r="BB431" s="130"/>
      <c r="BC431" s="130"/>
      <c r="BD431" s="130"/>
      <c r="BE431" s="130"/>
      <c r="BF431" s="130"/>
      <c r="BG431" s="130"/>
      <c r="BJ431" s="130"/>
      <c r="BK431" s="130"/>
      <c r="BL431" s="130"/>
      <c r="BM431" s="130"/>
      <c r="BN431" s="130"/>
      <c r="BO431" s="130"/>
      <c r="BP431" s="130"/>
      <c r="BQ431" s="130"/>
      <c r="BT431" s="130"/>
      <c r="CD431" s="441"/>
      <c r="CE431" s="442"/>
      <c r="CF431" s="442"/>
      <c r="CG431" s="442"/>
      <c r="CH431" s="442"/>
      <c r="CI431" s="442"/>
      <c r="CJ431" s="442"/>
      <c r="CK431" s="442"/>
      <c r="CL431" s="442"/>
      <c r="CM431" s="442"/>
      <c r="CN431" s="130"/>
      <c r="CX431" s="130"/>
      <c r="DH431" s="130"/>
      <c r="DR431" s="130"/>
      <c r="EB431" s="130"/>
      <c r="EL431" s="130"/>
      <c r="EV431" s="130"/>
      <c r="FF431" s="130"/>
      <c r="FP431" s="130"/>
      <c r="FZ431" s="130"/>
      <c r="GJ431" s="130"/>
      <c r="GT431" s="130"/>
      <c r="HD431" s="130"/>
      <c r="HN431" s="130"/>
      <c r="HX431" s="130"/>
      <c r="IH431" s="130"/>
    </row>
    <row xmlns:x14ac="http://schemas.microsoft.com/office/spreadsheetml/2009/9/ac" r="432" s="3" customFormat="true" x14ac:dyDescent="0.25">
      <c r="A432" s="394"/>
      <c r="B432" s="130"/>
      <c r="L432" s="130"/>
      <c r="V432" s="130"/>
      <c r="AF432" s="130"/>
      <c r="AP432" s="130"/>
      <c r="AZ432" s="130"/>
      <c r="BA432" s="130"/>
      <c r="BB432" s="130"/>
      <c r="BC432" s="130"/>
      <c r="BD432" s="130"/>
      <c r="BE432" s="130"/>
      <c r="BF432" s="130"/>
      <c r="BG432" s="130"/>
      <c r="BJ432" s="130"/>
      <c r="BK432" s="130"/>
      <c r="BL432" s="130"/>
      <c r="BM432" s="130"/>
      <c r="BN432" s="130"/>
      <c r="BO432" s="130"/>
      <c r="BP432" s="130"/>
      <c r="BQ432" s="130"/>
      <c r="BT432" s="130"/>
      <c r="CD432" s="441"/>
      <c r="CE432" s="442"/>
      <c r="CF432" s="442"/>
      <c r="CG432" s="442"/>
      <c r="CH432" s="442"/>
      <c r="CI432" s="442"/>
      <c r="CJ432" s="442"/>
      <c r="CK432" s="442"/>
      <c r="CL432" s="442"/>
      <c r="CM432" s="442"/>
      <c r="CN432" s="130"/>
      <c r="CX432" s="130"/>
      <c r="DH432" s="130"/>
      <c r="DR432" s="130"/>
      <c r="EB432" s="130"/>
      <c r="EL432" s="130"/>
      <c r="EV432" s="130"/>
      <c r="FF432" s="130"/>
      <c r="FP432" s="130"/>
      <c r="FZ432" s="130"/>
      <c r="GJ432" s="130"/>
      <c r="GT432" s="130"/>
      <c r="HD432" s="130"/>
      <c r="HN432" s="130"/>
      <c r="HX432" s="130"/>
      <c r="IH432" s="130"/>
    </row>
    <row xmlns:x14ac="http://schemas.microsoft.com/office/spreadsheetml/2009/9/ac" r="433" s="3" customFormat="true" x14ac:dyDescent="0.25">
      <c r="A433" s="394"/>
      <c r="B433" s="130"/>
      <c r="L433" s="130"/>
      <c r="V433" s="130"/>
      <c r="AF433" s="130"/>
      <c r="AP433" s="130"/>
      <c r="AZ433" s="130"/>
      <c r="BA433" s="130"/>
      <c r="BB433" s="130"/>
      <c r="BC433" s="130"/>
      <c r="BD433" s="130"/>
      <c r="BE433" s="130"/>
      <c r="BF433" s="130"/>
      <c r="BG433" s="130"/>
      <c r="BJ433" s="130"/>
      <c r="BK433" s="130"/>
      <c r="BL433" s="130"/>
      <c r="BM433" s="130"/>
      <c r="BN433" s="130"/>
      <c r="BO433" s="130"/>
      <c r="BP433" s="130"/>
      <c r="BQ433" s="130"/>
      <c r="BT433" s="130"/>
      <c r="CD433" s="441"/>
      <c r="CE433" s="442"/>
      <c r="CF433" s="442"/>
      <c r="CG433" s="442"/>
      <c r="CH433" s="442"/>
      <c r="CI433" s="442"/>
      <c r="CJ433" s="442"/>
      <c r="CK433" s="442"/>
      <c r="CL433" s="442"/>
      <c r="CM433" s="442"/>
      <c r="CN433" s="130"/>
      <c r="CX433" s="130"/>
      <c r="DH433" s="130"/>
      <c r="DR433" s="130"/>
      <c r="EB433" s="130"/>
      <c r="EL433" s="130"/>
      <c r="EV433" s="130"/>
      <c r="FF433" s="130"/>
      <c r="FP433" s="130"/>
      <c r="FZ433" s="130"/>
      <c r="GJ433" s="130"/>
      <c r="GT433" s="130"/>
      <c r="HD433" s="130"/>
      <c r="HN433" s="130"/>
      <c r="HX433" s="130"/>
      <c r="IH433" s="130"/>
    </row>
    <row xmlns:x14ac="http://schemas.microsoft.com/office/spreadsheetml/2009/9/ac" r="434" s="3" customFormat="true" x14ac:dyDescent="0.25">
      <c r="A434" s="394"/>
      <c r="B434" s="130"/>
      <c r="L434" s="130"/>
      <c r="V434" s="130"/>
      <c r="AF434" s="130"/>
      <c r="AP434" s="130"/>
      <c r="AZ434" s="130"/>
      <c r="BA434" s="130"/>
      <c r="BB434" s="130"/>
      <c r="BC434" s="130"/>
      <c r="BD434" s="130"/>
      <c r="BE434" s="130"/>
      <c r="BF434" s="130"/>
      <c r="BG434" s="130"/>
      <c r="BJ434" s="130"/>
      <c r="BK434" s="130"/>
      <c r="BL434" s="130"/>
      <c r="BM434" s="130"/>
      <c r="BN434" s="130"/>
      <c r="BO434" s="130"/>
      <c r="BP434" s="130"/>
      <c r="BQ434" s="130"/>
      <c r="BT434" s="130"/>
      <c r="CD434" s="441"/>
      <c r="CE434" s="442"/>
      <c r="CF434" s="442"/>
      <c r="CG434" s="442"/>
      <c r="CH434" s="442"/>
      <c r="CI434" s="442"/>
      <c r="CJ434" s="442"/>
      <c r="CK434" s="442"/>
      <c r="CL434" s="442"/>
      <c r="CM434" s="442"/>
      <c r="CN434" s="130"/>
      <c r="CX434" s="130"/>
      <c r="DH434" s="130"/>
      <c r="DR434" s="130"/>
      <c r="EB434" s="130"/>
      <c r="EL434" s="130"/>
      <c r="EV434" s="130"/>
      <c r="FF434" s="130"/>
      <c r="FP434" s="130"/>
      <c r="FZ434" s="130"/>
      <c r="GJ434" s="130"/>
      <c r="GT434" s="130"/>
      <c r="HD434" s="130"/>
      <c r="HN434" s="130"/>
      <c r="HX434" s="130"/>
      <c r="IH434" s="130"/>
    </row>
    <row xmlns:x14ac="http://schemas.microsoft.com/office/spreadsheetml/2009/9/ac" r="435" s="3" customFormat="true" x14ac:dyDescent="0.25">
      <c r="A435" s="394"/>
      <c r="B435" s="130"/>
      <c r="L435" s="130"/>
      <c r="V435" s="130"/>
      <c r="AF435" s="130"/>
      <c r="AP435" s="130"/>
      <c r="AZ435" s="130"/>
      <c r="BA435" s="130"/>
      <c r="BB435" s="130"/>
      <c r="BC435" s="130"/>
      <c r="BD435" s="130"/>
      <c r="BE435" s="130"/>
      <c r="BF435" s="130"/>
      <c r="BG435" s="130"/>
      <c r="BJ435" s="130"/>
      <c r="BK435" s="130"/>
      <c r="BL435" s="130"/>
      <c r="BM435" s="130"/>
      <c r="BN435" s="130"/>
      <c r="BO435" s="130"/>
      <c r="BP435" s="130"/>
      <c r="BQ435" s="130"/>
      <c r="BT435" s="130"/>
      <c r="CD435" s="441"/>
      <c r="CE435" s="442"/>
      <c r="CF435" s="442"/>
      <c r="CG435" s="442"/>
      <c r="CH435" s="442"/>
      <c r="CI435" s="442"/>
      <c r="CJ435" s="442"/>
      <c r="CK435" s="442"/>
      <c r="CL435" s="442"/>
      <c r="CM435" s="442"/>
      <c r="CN435" s="130"/>
      <c r="CX435" s="130"/>
      <c r="DH435" s="130"/>
      <c r="DR435" s="130"/>
      <c r="EB435" s="130"/>
      <c r="EL435" s="130"/>
      <c r="EV435" s="130"/>
      <c r="FF435" s="130"/>
      <c r="FP435" s="130"/>
      <c r="FZ435" s="130"/>
      <c r="GJ435" s="130"/>
      <c r="GT435" s="130"/>
      <c r="HD435" s="130"/>
      <c r="HN435" s="130"/>
      <c r="HX435" s="130"/>
      <c r="IH435" s="130"/>
    </row>
    <row xmlns:x14ac="http://schemas.microsoft.com/office/spreadsheetml/2009/9/ac" r="436" s="3" customFormat="true" x14ac:dyDescent="0.25">
      <c r="A436" s="394"/>
      <c r="B436" s="130"/>
      <c r="L436" s="130"/>
      <c r="V436" s="130"/>
      <c r="AF436" s="130"/>
      <c r="AP436" s="130"/>
      <c r="AZ436" s="130"/>
      <c r="BA436" s="130"/>
      <c r="BB436" s="130"/>
      <c r="BC436" s="130"/>
      <c r="BD436" s="130"/>
      <c r="BE436" s="130"/>
      <c r="BF436" s="130"/>
      <c r="BG436" s="130"/>
      <c r="BJ436" s="130"/>
      <c r="BK436" s="130"/>
      <c r="BL436" s="130"/>
      <c r="BM436" s="130"/>
      <c r="BN436" s="130"/>
      <c r="BO436" s="130"/>
      <c r="BP436" s="130"/>
      <c r="BQ436" s="130"/>
      <c r="BT436" s="130"/>
      <c r="CD436" s="441"/>
      <c r="CE436" s="442"/>
      <c r="CF436" s="442"/>
      <c r="CG436" s="442"/>
      <c r="CH436" s="442"/>
      <c r="CI436" s="442"/>
      <c r="CJ436" s="442"/>
      <c r="CK436" s="442"/>
      <c r="CL436" s="442"/>
      <c r="CM436" s="442"/>
      <c r="CN436" s="130"/>
      <c r="CX436" s="130"/>
      <c r="DH436" s="130"/>
      <c r="DR436" s="130"/>
      <c r="EB436" s="130"/>
      <c r="EL436" s="130"/>
      <c r="EV436" s="130"/>
      <c r="FF436" s="130"/>
      <c r="FP436" s="130"/>
      <c r="FZ436" s="130"/>
      <c r="GJ436" s="130"/>
      <c r="GT436" s="130"/>
      <c r="HD436" s="130"/>
      <c r="HN436" s="130"/>
      <c r="HX436" s="130"/>
      <c r="IH436" s="130"/>
    </row>
    <row xmlns:x14ac="http://schemas.microsoft.com/office/spreadsheetml/2009/9/ac" r="437" s="3" customFormat="true" x14ac:dyDescent="0.25">
      <c r="A437" s="394"/>
      <c r="B437" s="130"/>
      <c r="L437" s="130"/>
      <c r="V437" s="130"/>
      <c r="AF437" s="130"/>
      <c r="AP437" s="130"/>
      <c r="AZ437" s="130"/>
      <c r="BA437" s="130"/>
      <c r="BB437" s="130"/>
      <c r="BC437" s="130"/>
      <c r="BD437" s="130"/>
      <c r="BE437" s="130"/>
      <c r="BF437" s="130"/>
      <c r="BG437" s="130"/>
      <c r="BJ437" s="130"/>
      <c r="BK437" s="130"/>
      <c r="BL437" s="130"/>
      <c r="BM437" s="130"/>
      <c r="BN437" s="130"/>
      <c r="BO437" s="130"/>
      <c r="BP437" s="130"/>
      <c r="BQ437" s="130"/>
      <c r="BT437" s="130"/>
      <c r="CD437" s="441"/>
      <c r="CE437" s="442"/>
      <c r="CF437" s="442"/>
      <c r="CG437" s="442"/>
      <c r="CH437" s="442"/>
      <c r="CI437" s="442"/>
      <c r="CJ437" s="442"/>
      <c r="CK437" s="442"/>
      <c r="CL437" s="442"/>
      <c r="CM437" s="442"/>
      <c r="CN437" s="130"/>
      <c r="CX437" s="130"/>
      <c r="DH437" s="130"/>
      <c r="DR437" s="130"/>
      <c r="EB437" s="130"/>
      <c r="EL437" s="130"/>
      <c r="EV437" s="130"/>
      <c r="FF437" s="130"/>
      <c r="FP437" s="130"/>
      <c r="FZ437" s="130"/>
      <c r="GJ437" s="130"/>
      <c r="GT437" s="130"/>
      <c r="HD437" s="130"/>
      <c r="HN437" s="130"/>
      <c r="HX437" s="130"/>
      <c r="IH437" s="130"/>
    </row>
    <row xmlns:x14ac="http://schemas.microsoft.com/office/spreadsheetml/2009/9/ac" r="438" s="3" customFormat="true" x14ac:dyDescent="0.25">
      <c r="A438" s="394"/>
      <c r="B438" s="130"/>
      <c r="L438" s="130"/>
      <c r="V438" s="130"/>
      <c r="AF438" s="130"/>
      <c r="AP438" s="130"/>
      <c r="AZ438" s="130"/>
      <c r="BA438" s="130"/>
      <c r="BB438" s="130"/>
      <c r="BC438" s="130"/>
      <c r="BD438" s="130"/>
      <c r="BE438" s="130"/>
      <c r="BF438" s="130"/>
      <c r="BG438" s="130"/>
      <c r="BJ438" s="130"/>
      <c r="BK438" s="130"/>
      <c r="BL438" s="130"/>
      <c r="BM438" s="130"/>
      <c r="BN438" s="130"/>
      <c r="BO438" s="130"/>
      <c r="BP438" s="130"/>
      <c r="BQ438" s="130"/>
      <c r="BT438" s="130"/>
      <c r="CD438" s="441"/>
      <c r="CE438" s="442"/>
      <c r="CF438" s="442"/>
      <c r="CG438" s="442"/>
      <c r="CH438" s="442"/>
      <c r="CI438" s="442"/>
      <c r="CJ438" s="442"/>
      <c r="CK438" s="442"/>
      <c r="CL438" s="442"/>
      <c r="CM438" s="442"/>
      <c r="CN438" s="130"/>
      <c r="CX438" s="130"/>
      <c r="DH438" s="130"/>
      <c r="DR438" s="130"/>
      <c r="EB438" s="130"/>
      <c r="EL438" s="130"/>
      <c r="EV438" s="130"/>
      <c r="FF438" s="130"/>
      <c r="FP438" s="130"/>
      <c r="FZ438" s="130"/>
      <c r="GJ438" s="130"/>
      <c r="GT438" s="130"/>
      <c r="HD438" s="130"/>
      <c r="HN438" s="130"/>
      <c r="HX438" s="130"/>
      <c r="IH438" s="130"/>
    </row>
    <row xmlns:x14ac="http://schemas.microsoft.com/office/spreadsheetml/2009/9/ac" r="439" s="3" customFormat="true" x14ac:dyDescent="0.25">
      <c r="A439" s="394"/>
      <c r="B439" s="130"/>
      <c r="L439" s="130"/>
      <c r="V439" s="130"/>
      <c r="AF439" s="130"/>
      <c r="AP439" s="130"/>
      <c r="AZ439" s="130"/>
      <c r="BA439" s="130"/>
      <c r="BB439" s="130"/>
      <c r="BC439" s="130"/>
      <c r="BD439" s="130"/>
      <c r="BE439" s="130"/>
      <c r="BF439" s="130"/>
      <c r="BG439" s="130"/>
      <c r="BJ439" s="130"/>
      <c r="BK439" s="130"/>
      <c r="BL439" s="130"/>
      <c r="BM439" s="130"/>
      <c r="BN439" s="130"/>
      <c r="BO439" s="130"/>
      <c r="BP439" s="130"/>
      <c r="BQ439" s="130"/>
      <c r="BT439" s="130"/>
      <c r="CD439" s="441"/>
      <c r="CE439" s="442"/>
      <c r="CF439" s="442"/>
      <c r="CG439" s="442"/>
      <c r="CH439" s="442"/>
      <c r="CI439" s="442"/>
      <c r="CJ439" s="442"/>
      <c r="CK439" s="442"/>
      <c r="CL439" s="442"/>
      <c r="CM439" s="442"/>
      <c r="CN439" s="130"/>
      <c r="CX439" s="130"/>
      <c r="DH439" s="130"/>
      <c r="DR439" s="130"/>
      <c r="EB439" s="130"/>
      <c r="EL439" s="130"/>
      <c r="EV439" s="130"/>
      <c r="FF439" s="130"/>
      <c r="FP439" s="130"/>
      <c r="FZ439" s="130"/>
      <c r="GJ439" s="130"/>
      <c r="GT439" s="130"/>
      <c r="HD439" s="130"/>
      <c r="HN439" s="130"/>
      <c r="HX439" s="130"/>
      <c r="IH439" s="130"/>
    </row>
    <row xmlns:x14ac="http://schemas.microsoft.com/office/spreadsheetml/2009/9/ac" r="440" s="3" customFormat="true" x14ac:dyDescent="0.25">
      <c r="A440" s="394"/>
      <c r="B440" s="130"/>
      <c r="L440" s="130"/>
      <c r="V440" s="130"/>
      <c r="AF440" s="130"/>
      <c r="AP440" s="130"/>
      <c r="AZ440" s="130"/>
      <c r="BA440" s="130"/>
      <c r="BB440" s="130"/>
      <c r="BC440" s="130"/>
      <c r="BD440" s="130"/>
      <c r="BE440" s="130"/>
      <c r="BF440" s="130"/>
      <c r="BG440" s="130"/>
      <c r="BJ440" s="130"/>
      <c r="BK440" s="130"/>
      <c r="BL440" s="130"/>
      <c r="BM440" s="130"/>
      <c r="BN440" s="130"/>
      <c r="BO440" s="130"/>
      <c r="BP440" s="130"/>
      <c r="BQ440" s="130"/>
      <c r="BT440" s="130"/>
      <c r="CD440" s="441"/>
      <c r="CE440" s="442"/>
      <c r="CF440" s="442"/>
      <c r="CG440" s="442"/>
      <c r="CH440" s="442"/>
      <c r="CI440" s="442"/>
      <c r="CJ440" s="442"/>
      <c r="CK440" s="442"/>
      <c r="CL440" s="442"/>
      <c r="CM440" s="442"/>
      <c r="CN440" s="130"/>
      <c r="CX440" s="130"/>
      <c r="DH440" s="130"/>
      <c r="DR440" s="130"/>
      <c r="EB440" s="130"/>
      <c r="EL440" s="130"/>
      <c r="EV440" s="130"/>
      <c r="FF440" s="130"/>
      <c r="FP440" s="130"/>
      <c r="FZ440" s="130"/>
      <c r="GJ440" s="130"/>
      <c r="GT440" s="130"/>
      <c r="HD440" s="130"/>
      <c r="HN440" s="130"/>
      <c r="HX440" s="130"/>
      <c r="IH440" s="130"/>
    </row>
    <row xmlns:x14ac="http://schemas.microsoft.com/office/spreadsheetml/2009/9/ac" r="441" s="3" customFormat="true" x14ac:dyDescent="0.25">
      <c r="A441" s="394"/>
      <c r="B441" s="130"/>
      <c r="L441" s="130"/>
      <c r="V441" s="130"/>
      <c r="AF441" s="130"/>
      <c r="AP441" s="130"/>
      <c r="AZ441" s="130"/>
      <c r="BA441" s="130"/>
      <c r="BB441" s="130"/>
      <c r="BC441" s="130"/>
      <c r="BD441" s="130"/>
      <c r="BE441" s="130"/>
      <c r="BF441" s="130"/>
      <c r="BG441" s="130"/>
      <c r="BJ441" s="130"/>
      <c r="BK441" s="130"/>
      <c r="BL441" s="130"/>
      <c r="BM441" s="130"/>
      <c r="BN441" s="130"/>
      <c r="BO441" s="130"/>
      <c r="BP441" s="130"/>
      <c r="BQ441" s="130"/>
      <c r="BT441" s="130"/>
      <c r="CD441" s="441"/>
      <c r="CE441" s="442"/>
      <c r="CF441" s="442"/>
      <c r="CG441" s="442"/>
      <c r="CH441" s="442"/>
      <c r="CI441" s="442"/>
      <c r="CJ441" s="442"/>
      <c r="CK441" s="442"/>
      <c r="CL441" s="442"/>
      <c r="CM441" s="442"/>
      <c r="CN441" s="130"/>
      <c r="CX441" s="130"/>
      <c r="DH441" s="130"/>
      <c r="DR441" s="130"/>
      <c r="EB441" s="130"/>
      <c r="EL441" s="130"/>
      <c r="EV441" s="130"/>
      <c r="FF441" s="130"/>
      <c r="FP441" s="130"/>
      <c r="FZ441" s="130"/>
      <c r="GJ441" s="130"/>
      <c r="GT441" s="130"/>
      <c r="HD441" s="130"/>
      <c r="HN441" s="130"/>
      <c r="HX441" s="130"/>
      <c r="IH441" s="130"/>
    </row>
    <row xmlns:x14ac="http://schemas.microsoft.com/office/spreadsheetml/2009/9/ac" r="442" s="3" customFormat="true" x14ac:dyDescent="0.25">
      <c r="A442" s="394"/>
      <c r="B442" s="130"/>
      <c r="L442" s="130"/>
      <c r="V442" s="130"/>
      <c r="AF442" s="130"/>
      <c r="AP442" s="130"/>
      <c r="AZ442" s="130"/>
      <c r="BA442" s="130"/>
      <c r="BB442" s="130"/>
      <c r="BC442" s="130"/>
      <c r="BD442" s="130"/>
      <c r="BE442" s="130"/>
      <c r="BF442" s="130"/>
      <c r="BG442" s="130"/>
      <c r="BJ442" s="130"/>
      <c r="BK442" s="130"/>
      <c r="BL442" s="130"/>
      <c r="BM442" s="130"/>
      <c r="BN442" s="130"/>
      <c r="BO442" s="130"/>
      <c r="BP442" s="130"/>
      <c r="BQ442" s="130"/>
      <c r="BT442" s="130"/>
      <c r="CD442" s="441"/>
      <c r="CE442" s="442"/>
      <c r="CF442" s="442"/>
      <c r="CG442" s="442"/>
      <c r="CH442" s="442"/>
      <c r="CI442" s="442"/>
      <c r="CJ442" s="442"/>
      <c r="CK442" s="442"/>
      <c r="CL442" s="442"/>
      <c r="CM442" s="442"/>
      <c r="CN442" s="130"/>
      <c r="CX442" s="130"/>
      <c r="DH442" s="130"/>
      <c r="DR442" s="130"/>
      <c r="EB442" s="130"/>
      <c r="EL442" s="130"/>
      <c r="EV442" s="130"/>
      <c r="FF442" s="130"/>
      <c r="FP442" s="130"/>
      <c r="FZ442" s="130"/>
      <c r="GJ442" s="130"/>
      <c r="GT442" s="130"/>
      <c r="HD442" s="130"/>
      <c r="HN442" s="130"/>
      <c r="HX442" s="130"/>
      <c r="IH442" s="130"/>
    </row>
    <row xmlns:x14ac="http://schemas.microsoft.com/office/spreadsheetml/2009/9/ac" r="443" s="3" customFormat="true" x14ac:dyDescent="0.25">
      <c r="A443" s="394"/>
      <c r="B443" s="130"/>
      <c r="L443" s="130"/>
      <c r="V443" s="130"/>
      <c r="AF443" s="130"/>
      <c r="AP443" s="130"/>
      <c r="AZ443" s="130"/>
      <c r="BA443" s="130"/>
      <c r="BB443" s="130"/>
      <c r="BC443" s="130"/>
      <c r="BD443" s="130"/>
      <c r="BE443" s="130"/>
      <c r="BF443" s="130"/>
      <c r="BG443" s="130"/>
      <c r="BJ443" s="130"/>
      <c r="BK443" s="130"/>
      <c r="BL443" s="130"/>
      <c r="BM443" s="130"/>
      <c r="BN443" s="130"/>
      <c r="BO443" s="130"/>
      <c r="BP443" s="130"/>
      <c r="BQ443" s="130"/>
      <c r="BT443" s="130"/>
      <c r="CD443" s="441"/>
      <c r="CE443" s="442"/>
      <c r="CF443" s="442"/>
      <c r="CG443" s="442"/>
      <c r="CH443" s="442"/>
      <c r="CI443" s="442"/>
      <c r="CJ443" s="442"/>
      <c r="CK443" s="442"/>
      <c r="CL443" s="442"/>
      <c r="CM443" s="442"/>
      <c r="CN443" s="130"/>
      <c r="CX443" s="130"/>
      <c r="DH443" s="130"/>
      <c r="DR443" s="130"/>
      <c r="EB443" s="130"/>
      <c r="EL443" s="130"/>
      <c r="EV443" s="130"/>
      <c r="FF443" s="130"/>
      <c r="FP443" s="130"/>
      <c r="FZ443" s="130"/>
      <c r="GJ443" s="130"/>
      <c r="GT443" s="130"/>
      <c r="HD443" s="130"/>
      <c r="HN443" s="130"/>
      <c r="HX443" s="130"/>
      <c r="IH443" s="130"/>
    </row>
    <row xmlns:x14ac="http://schemas.microsoft.com/office/spreadsheetml/2009/9/ac" r="444" s="3" customFormat="true" x14ac:dyDescent="0.25">
      <c r="A444" s="394"/>
      <c r="B444" s="130"/>
      <c r="L444" s="130"/>
      <c r="V444" s="130"/>
      <c r="AF444" s="130"/>
      <c r="AP444" s="130"/>
      <c r="AZ444" s="130"/>
      <c r="BA444" s="130"/>
      <c r="BB444" s="130"/>
      <c r="BC444" s="130"/>
      <c r="BD444" s="130"/>
      <c r="BE444" s="130"/>
      <c r="BF444" s="130"/>
      <c r="BG444" s="130"/>
      <c r="BJ444" s="130"/>
      <c r="BK444" s="130"/>
      <c r="BL444" s="130"/>
      <c r="BM444" s="130"/>
      <c r="BN444" s="130"/>
      <c r="BO444" s="130"/>
      <c r="BP444" s="130"/>
      <c r="BQ444" s="130"/>
      <c r="BT444" s="130"/>
      <c r="CD444" s="441"/>
      <c r="CE444" s="442"/>
      <c r="CF444" s="442"/>
      <c r="CG444" s="442"/>
      <c r="CH444" s="442"/>
      <c r="CI444" s="442"/>
      <c r="CJ444" s="442"/>
      <c r="CK444" s="442"/>
      <c r="CL444" s="442"/>
      <c r="CM444" s="442"/>
      <c r="CN444" s="130"/>
      <c r="CX444" s="130"/>
      <c r="DH444" s="130"/>
      <c r="DR444" s="130"/>
      <c r="EB444" s="130"/>
      <c r="EL444" s="130"/>
      <c r="EV444" s="130"/>
      <c r="FF444" s="130"/>
      <c r="FP444" s="130"/>
      <c r="FZ444" s="130"/>
      <c r="GJ444" s="130"/>
      <c r="GT444" s="130"/>
      <c r="HD444" s="130"/>
      <c r="HN444" s="130"/>
      <c r="HX444" s="130"/>
      <c r="IH444" s="130"/>
    </row>
    <row xmlns:x14ac="http://schemas.microsoft.com/office/spreadsheetml/2009/9/ac" r="445" s="3" customFormat="true" x14ac:dyDescent="0.25">
      <c r="A445" s="394"/>
      <c r="B445" s="130"/>
      <c r="L445" s="130"/>
      <c r="V445" s="130"/>
      <c r="AF445" s="130"/>
      <c r="AP445" s="130"/>
      <c r="AZ445" s="130"/>
      <c r="BA445" s="130"/>
      <c r="BB445" s="130"/>
      <c r="BC445" s="130"/>
      <c r="BD445" s="130"/>
      <c r="BE445" s="130"/>
      <c r="BF445" s="130"/>
      <c r="BG445" s="130"/>
      <c r="BJ445" s="130"/>
      <c r="BK445" s="130"/>
      <c r="BL445" s="130"/>
      <c r="BM445" s="130"/>
      <c r="BN445" s="130"/>
      <c r="BO445" s="130"/>
      <c r="BP445" s="130"/>
      <c r="BQ445" s="130"/>
      <c r="BT445" s="130"/>
      <c r="CD445" s="441"/>
      <c r="CE445" s="442"/>
      <c r="CF445" s="442"/>
      <c r="CG445" s="442"/>
      <c r="CH445" s="442"/>
      <c r="CI445" s="442"/>
      <c r="CJ445" s="442"/>
      <c r="CK445" s="442"/>
      <c r="CL445" s="442"/>
      <c r="CM445" s="442"/>
      <c r="CN445" s="130"/>
      <c r="CX445" s="130"/>
      <c r="DH445" s="130"/>
      <c r="DR445" s="130"/>
      <c r="EB445" s="130"/>
      <c r="EL445" s="130"/>
      <c r="EV445" s="130"/>
      <c r="FF445" s="130"/>
      <c r="FP445" s="130"/>
      <c r="FZ445" s="130"/>
      <c r="GJ445" s="130"/>
      <c r="GT445" s="130"/>
      <c r="HD445" s="130"/>
      <c r="HN445" s="130"/>
      <c r="HX445" s="130"/>
      <c r="IH445" s="130"/>
    </row>
    <row xmlns:x14ac="http://schemas.microsoft.com/office/spreadsheetml/2009/9/ac" r="446" s="3" customFormat="true" x14ac:dyDescent="0.25">
      <c r="A446" s="394"/>
      <c r="B446" s="130"/>
      <c r="L446" s="130"/>
      <c r="V446" s="130"/>
      <c r="AF446" s="130"/>
      <c r="AP446" s="130"/>
      <c r="AZ446" s="130"/>
      <c r="BA446" s="130"/>
      <c r="BB446" s="130"/>
      <c r="BC446" s="130"/>
      <c r="BD446" s="130"/>
      <c r="BE446" s="130"/>
      <c r="BF446" s="130"/>
      <c r="BG446" s="130"/>
      <c r="BJ446" s="130"/>
      <c r="BK446" s="130"/>
      <c r="BL446" s="130"/>
      <c r="BM446" s="130"/>
      <c r="BN446" s="130"/>
      <c r="BO446" s="130"/>
      <c r="BP446" s="130"/>
      <c r="BQ446" s="130"/>
      <c r="BT446" s="130"/>
      <c r="CD446" s="441"/>
      <c r="CE446" s="442"/>
      <c r="CF446" s="442"/>
      <c r="CG446" s="442"/>
      <c r="CH446" s="442"/>
      <c r="CI446" s="442"/>
      <c r="CJ446" s="442"/>
      <c r="CK446" s="442"/>
      <c r="CL446" s="442"/>
      <c r="CM446" s="442"/>
      <c r="CN446" s="130"/>
      <c r="CX446" s="130"/>
      <c r="DH446" s="130"/>
      <c r="DR446" s="130"/>
      <c r="EB446" s="130"/>
      <c r="EL446" s="130"/>
      <c r="EV446" s="130"/>
      <c r="FF446" s="130"/>
      <c r="FP446" s="130"/>
      <c r="FZ446" s="130"/>
      <c r="GJ446" s="130"/>
      <c r="GT446" s="130"/>
      <c r="HD446" s="130"/>
      <c r="HN446" s="130"/>
      <c r="HX446" s="130"/>
      <c r="IH446" s="130"/>
    </row>
    <row xmlns:x14ac="http://schemas.microsoft.com/office/spreadsheetml/2009/9/ac" r="447" s="3" customFormat="true" x14ac:dyDescent="0.25">
      <c r="A447" s="394"/>
      <c r="B447" s="130"/>
      <c r="L447" s="130"/>
      <c r="V447" s="130"/>
      <c r="AF447" s="130"/>
      <c r="AP447" s="130"/>
      <c r="AZ447" s="130"/>
      <c r="BA447" s="130"/>
      <c r="BB447" s="130"/>
      <c r="BC447" s="130"/>
      <c r="BD447" s="130"/>
      <c r="BE447" s="130"/>
      <c r="BF447" s="130"/>
      <c r="BG447" s="130"/>
      <c r="BJ447" s="130"/>
      <c r="BK447" s="130"/>
      <c r="BL447" s="130"/>
      <c r="BM447" s="130"/>
      <c r="BN447" s="130"/>
      <c r="BO447" s="130"/>
      <c r="BP447" s="130"/>
      <c r="BQ447" s="130"/>
      <c r="BT447" s="130"/>
      <c r="CD447" s="441"/>
      <c r="CE447" s="442"/>
      <c r="CF447" s="442"/>
      <c r="CG447" s="442"/>
      <c r="CH447" s="442"/>
      <c r="CI447" s="442"/>
      <c r="CJ447" s="442"/>
      <c r="CK447" s="442"/>
      <c r="CL447" s="442"/>
      <c r="CM447" s="442"/>
      <c r="CN447" s="130"/>
      <c r="CX447" s="130"/>
      <c r="DH447" s="130"/>
      <c r="DR447" s="130"/>
      <c r="EB447" s="130"/>
      <c r="EL447" s="130"/>
      <c r="EV447" s="130"/>
      <c r="FF447" s="130"/>
      <c r="FP447" s="130"/>
      <c r="FZ447" s="130"/>
      <c r="GJ447" s="130"/>
      <c r="GT447" s="130"/>
      <c r="HD447" s="130"/>
      <c r="HN447" s="130"/>
      <c r="HX447" s="130"/>
      <c r="IH447" s="130"/>
    </row>
    <row xmlns:x14ac="http://schemas.microsoft.com/office/spreadsheetml/2009/9/ac" r="448" s="3" customFormat="true" x14ac:dyDescent="0.25">
      <c r="A448" s="394"/>
      <c r="B448" s="130"/>
      <c r="L448" s="130"/>
      <c r="V448" s="130"/>
      <c r="AF448" s="130"/>
      <c r="AP448" s="130"/>
      <c r="AZ448" s="130"/>
      <c r="BA448" s="130"/>
      <c r="BB448" s="130"/>
      <c r="BC448" s="130"/>
      <c r="BD448" s="130"/>
      <c r="BE448" s="130"/>
      <c r="BF448" s="130"/>
      <c r="BG448" s="130"/>
      <c r="BJ448" s="130"/>
      <c r="BK448" s="130"/>
      <c r="BL448" s="130"/>
      <c r="BM448" s="130"/>
      <c r="BN448" s="130"/>
      <c r="BO448" s="130"/>
      <c r="BP448" s="130"/>
      <c r="BQ448" s="130"/>
      <c r="BT448" s="130"/>
      <c r="CD448" s="441"/>
      <c r="CE448" s="442"/>
      <c r="CF448" s="442"/>
      <c r="CG448" s="442"/>
      <c r="CH448" s="442"/>
      <c r="CI448" s="442"/>
      <c r="CJ448" s="442"/>
      <c r="CK448" s="442"/>
      <c r="CL448" s="442"/>
      <c r="CM448" s="442"/>
      <c r="CN448" s="130"/>
      <c r="CX448" s="130"/>
      <c r="DH448" s="130"/>
      <c r="DR448" s="130"/>
      <c r="EB448" s="130"/>
      <c r="EL448" s="130"/>
      <c r="EV448" s="130"/>
      <c r="FF448" s="130"/>
      <c r="FP448" s="130"/>
      <c r="FZ448" s="130"/>
      <c r="GJ448" s="130"/>
      <c r="GT448" s="130"/>
      <c r="HD448" s="130"/>
      <c r="HN448" s="130"/>
      <c r="HX448" s="130"/>
      <c r="IH448" s="130"/>
    </row>
    <row xmlns:x14ac="http://schemas.microsoft.com/office/spreadsheetml/2009/9/ac" r="449" s="3" customFormat="true" x14ac:dyDescent="0.25">
      <c r="A449" s="394"/>
      <c r="B449" s="130"/>
      <c r="L449" s="130"/>
      <c r="V449" s="130"/>
      <c r="AF449" s="130"/>
      <c r="AP449" s="130"/>
      <c r="AZ449" s="130"/>
      <c r="BA449" s="130"/>
      <c r="BB449" s="130"/>
      <c r="BC449" s="130"/>
      <c r="BD449" s="130"/>
      <c r="BE449" s="130"/>
      <c r="BF449" s="130"/>
      <c r="BG449" s="130"/>
      <c r="BJ449" s="130"/>
      <c r="BK449" s="130"/>
      <c r="BL449" s="130"/>
      <c r="BM449" s="130"/>
      <c r="BN449" s="130"/>
      <c r="BO449" s="130"/>
      <c r="BP449" s="130"/>
      <c r="BQ449" s="130"/>
      <c r="BT449" s="130"/>
      <c r="CD449" s="441"/>
      <c r="CE449" s="442"/>
      <c r="CF449" s="442"/>
      <c r="CG449" s="442"/>
      <c r="CH449" s="442"/>
      <c r="CI449" s="442"/>
      <c r="CJ449" s="442"/>
      <c r="CK449" s="442"/>
      <c r="CL449" s="442"/>
      <c r="CM449" s="442"/>
      <c r="CN449" s="130"/>
      <c r="CX449" s="130"/>
      <c r="DH449" s="130"/>
      <c r="DR449" s="130"/>
      <c r="EB449" s="130"/>
      <c r="EL449" s="130"/>
      <c r="EV449" s="130"/>
      <c r="FF449" s="130"/>
      <c r="FP449" s="130"/>
      <c r="FZ449" s="130"/>
      <c r="GJ449" s="130"/>
      <c r="GT449" s="130"/>
      <c r="HD449" s="130"/>
      <c r="HN449" s="130"/>
      <c r="HX449" s="130"/>
      <c r="IH449" s="130"/>
    </row>
    <row xmlns:x14ac="http://schemas.microsoft.com/office/spreadsheetml/2009/9/ac" r="450" s="3" customFormat="true" x14ac:dyDescent="0.25">
      <c r="A450" s="394"/>
      <c r="B450" s="130"/>
      <c r="L450" s="130"/>
      <c r="V450" s="130"/>
      <c r="AF450" s="130"/>
      <c r="AP450" s="130"/>
      <c r="AZ450" s="130"/>
      <c r="BA450" s="130"/>
      <c r="BB450" s="130"/>
      <c r="BC450" s="130"/>
      <c r="BD450" s="130"/>
      <c r="BE450" s="130"/>
      <c r="BF450" s="130"/>
      <c r="BG450" s="130"/>
      <c r="BJ450" s="130"/>
      <c r="BK450" s="130"/>
      <c r="BL450" s="130"/>
      <c r="BM450" s="130"/>
      <c r="BN450" s="130"/>
      <c r="BO450" s="130"/>
      <c r="BP450" s="130"/>
      <c r="BQ450" s="130"/>
      <c r="BT450" s="130"/>
      <c r="CD450" s="441"/>
      <c r="CE450" s="442"/>
      <c r="CF450" s="442"/>
      <c r="CG450" s="442"/>
      <c r="CH450" s="442"/>
      <c r="CI450" s="442"/>
      <c r="CJ450" s="442"/>
      <c r="CK450" s="442"/>
      <c r="CL450" s="442"/>
      <c r="CM450" s="442"/>
      <c r="CN450" s="130"/>
      <c r="CX450" s="130"/>
      <c r="DH450" s="130"/>
      <c r="DR450" s="130"/>
      <c r="EB450" s="130"/>
      <c r="EL450" s="130"/>
      <c r="EV450" s="130"/>
      <c r="FF450" s="130"/>
      <c r="FP450" s="130"/>
      <c r="FZ450" s="130"/>
      <c r="GJ450" s="130"/>
      <c r="GT450" s="130"/>
      <c r="HD450" s="130"/>
      <c r="HN450" s="130"/>
      <c r="HX450" s="130"/>
      <c r="IH450" s="130"/>
    </row>
    <row xmlns:x14ac="http://schemas.microsoft.com/office/spreadsheetml/2009/9/ac" r="451" s="3" customFormat="true" x14ac:dyDescent="0.25">
      <c r="A451" s="394"/>
      <c r="B451" s="130"/>
      <c r="L451" s="130"/>
      <c r="V451" s="130"/>
      <c r="AF451" s="130"/>
      <c r="AP451" s="130"/>
      <c r="AZ451" s="130"/>
      <c r="BA451" s="130"/>
      <c r="BB451" s="130"/>
      <c r="BC451" s="130"/>
      <c r="BD451" s="130"/>
      <c r="BE451" s="130"/>
      <c r="BF451" s="130"/>
      <c r="BG451" s="130"/>
      <c r="BJ451" s="130"/>
      <c r="BK451" s="130"/>
      <c r="BL451" s="130"/>
      <c r="BM451" s="130"/>
      <c r="BN451" s="130"/>
      <c r="BO451" s="130"/>
      <c r="BP451" s="130"/>
      <c r="BQ451" s="130"/>
      <c r="BT451" s="130"/>
      <c r="CD451" s="441"/>
      <c r="CE451" s="442"/>
      <c r="CF451" s="442"/>
      <c r="CG451" s="442"/>
      <c r="CH451" s="442"/>
      <c r="CI451" s="442"/>
      <c r="CJ451" s="442"/>
      <c r="CK451" s="442"/>
      <c r="CL451" s="442"/>
      <c r="CM451" s="442"/>
      <c r="CN451" s="130"/>
      <c r="CX451" s="130"/>
      <c r="DH451" s="130"/>
      <c r="DR451" s="130"/>
      <c r="EB451" s="130"/>
      <c r="EL451" s="130"/>
      <c r="EV451" s="130"/>
      <c r="FF451" s="130"/>
      <c r="FP451" s="130"/>
      <c r="FZ451" s="130"/>
      <c r="GJ451" s="130"/>
      <c r="GT451" s="130"/>
      <c r="HD451" s="130"/>
      <c r="HN451" s="130"/>
      <c r="HX451" s="130"/>
      <c r="IH451" s="130"/>
    </row>
    <row xmlns:x14ac="http://schemas.microsoft.com/office/spreadsheetml/2009/9/ac" r="452" s="3" customFormat="true" x14ac:dyDescent="0.25">
      <c r="A452" s="394"/>
      <c r="B452" s="130"/>
      <c r="L452" s="130"/>
      <c r="V452" s="130"/>
      <c r="AF452" s="130"/>
      <c r="AP452" s="130"/>
      <c r="AZ452" s="130"/>
      <c r="BA452" s="130"/>
      <c r="BB452" s="130"/>
      <c r="BC452" s="130"/>
      <c r="BD452" s="130"/>
      <c r="BE452" s="130"/>
      <c r="BF452" s="130"/>
      <c r="BG452" s="130"/>
      <c r="BJ452" s="130"/>
      <c r="BK452" s="130"/>
      <c r="BL452" s="130"/>
      <c r="BM452" s="130"/>
      <c r="BN452" s="130"/>
      <c r="BO452" s="130"/>
      <c r="BP452" s="130"/>
      <c r="BQ452" s="130"/>
      <c r="BT452" s="130"/>
      <c r="CD452" s="441"/>
      <c r="CE452" s="442"/>
      <c r="CF452" s="442"/>
      <c r="CG452" s="442"/>
      <c r="CH452" s="442"/>
      <c r="CI452" s="442"/>
      <c r="CJ452" s="442"/>
      <c r="CK452" s="442"/>
      <c r="CL452" s="442"/>
      <c r="CM452" s="442"/>
      <c r="CN452" s="130"/>
      <c r="CX452" s="130"/>
      <c r="DH452" s="130"/>
      <c r="DR452" s="130"/>
      <c r="EB452" s="130"/>
      <c r="EL452" s="130"/>
      <c r="EV452" s="130"/>
      <c r="FF452" s="130"/>
      <c r="FP452" s="130"/>
      <c r="FZ452" s="130"/>
      <c r="GJ452" s="130"/>
      <c r="GT452" s="130"/>
      <c r="HD452" s="130"/>
      <c r="HN452" s="130"/>
      <c r="HX452" s="130"/>
      <c r="IH452" s="130"/>
    </row>
    <row xmlns:x14ac="http://schemas.microsoft.com/office/spreadsheetml/2009/9/ac" r="453" s="3" customFormat="true" x14ac:dyDescent="0.25">
      <c r="A453" s="394"/>
      <c r="B453" s="130"/>
      <c r="L453" s="130"/>
      <c r="V453" s="130"/>
      <c r="AF453" s="130"/>
      <c r="AP453" s="130"/>
      <c r="AZ453" s="130"/>
      <c r="BA453" s="130"/>
      <c r="BB453" s="130"/>
      <c r="BC453" s="130"/>
      <c r="BD453" s="130"/>
      <c r="BE453" s="130"/>
      <c r="BF453" s="130"/>
      <c r="BG453" s="130"/>
      <c r="BJ453" s="130"/>
      <c r="BK453" s="130"/>
      <c r="BL453" s="130"/>
      <c r="BM453" s="130"/>
      <c r="BN453" s="130"/>
      <c r="BO453" s="130"/>
      <c r="BP453" s="130"/>
      <c r="BQ453" s="130"/>
      <c r="BT453" s="130"/>
      <c r="CD453" s="441"/>
      <c r="CE453" s="442"/>
      <c r="CF453" s="442"/>
      <c r="CG453" s="442"/>
      <c r="CH453" s="442"/>
      <c r="CI453" s="442"/>
      <c r="CJ453" s="442"/>
      <c r="CK453" s="442"/>
      <c r="CL453" s="442"/>
      <c r="CM453" s="442"/>
      <c r="CN453" s="130"/>
      <c r="CX453" s="130"/>
      <c r="DH453" s="130"/>
      <c r="DR453" s="130"/>
      <c r="EB453" s="130"/>
      <c r="EL453" s="130"/>
      <c r="EV453" s="130"/>
      <c r="FF453" s="130"/>
      <c r="FP453" s="130"/>
      <c r="FZ453" s="130"/>
      <c r="GJ453" s="130"/>
      <c r="GT453" s="130"/>
      <c r="HD453" s="130"/>
      <c r="HN453" s="130"/>
      <c r="HX453" s="130"/>
      <c r="IH453" s="130"/>
    </row>
    <row xmlns:x14ac="http://schemas.microsoft.com/office/spreadsheetml/2009/9/ac" r="454" s="3" customFormat="true" x14ac:dyDescent="0.25">
      <c r="A454" s="394"/>
      <c r="B454" s="130"/>
      <c r="L454" s="130"/>
      <c r="V454" s="130"/>
      <c r="AF454" s="130"/>
      <c r="AP454" s="130"/>
      <c r="AZ454" s="130"/>
      <c r="BA454" s="130"/>
      <c r="BB454" s="130"/>
      <c r="BC454" s="130"/>
      <c r="BD454" s="130"/>
      <c r="BE454" s="130"/>
      <c r="BF454" s="130"/>
      <c r="BG454" s="130"/>
      <c r="BJ454" s="130"/>
      <c r="BK454" s="130"/>
      <c r="BL454" s="130"/>
      <c r="BM454" s="130"/>
      <c r="BN454" s="130"/>
      <c r="BO454" s="130"/>
      <c r="BP454" s="130"/>
      <c r="BQ454" s="130"/>
      <c r="BT454" s="130"/>
      <c r="CD454" s="441"/>
      <c r="CE454" s="442"/>
      <c r="CF454" s="442"/>
      <c r="CG454" s="442"/>
      <c r="CH454" s="442"/>
      <c r="CI454" s="442"/>
      <c r="CJ454" s="442"/>
      <c r="CK454" s="442"/>
      <c r="CL454" s="442"/>
      <c r="CM454" s="442"/>
      <c r="CN454" s="130"/>
      <c r="CX454" s="130"/>
      <c r="DH454" s="130"/>
      <c r="DR454" s="130"/>
      <c r="EB454" s="130"/>
      <c r="EL454" s="130"/>
      <c r="EV454" s="130"/>
      <c r="FF454" s="130"/>
      <c r="FP454" s="130"/>
      <c r="FZ454" s="130"/>
      <c r="GJ454" s="130"/>
      <c r="GT454" s="130"/>
      <c r="HD454" s="130"/>
      <c r="HN454" s="130"/>
      <c r="HX454" s="130"/>
      <c r="IH454" s="130"/>
    </row>
    <row xmlns:x14ac="http://schemas.microsoft.com/office/spreadsheetml/2009/9/ac" r="455" s="3" customFormat="true" x14ac:dyDescent="0.25">
      <c r="A455" s="394"/>
      <c r="B455" s="130"/>
      <c r="L455" s="130"/>
      <c r="V455" s="130"/>
      <c r="AF455" s="130"/>
      <c r="AP455" s="130"/>
      <c r="AZ455" s="130"/>
      <c r="BA455" s="130"/>
      <c r="BB455" s="130"/>
      <c r="BC455" s="130"/>
      <c r="BD455" s="130"/>
      <c r="BE455" s="130"/>
      <c r="BF455" s="130"/>
      <c r="BG455" s="130"/>
      <c r="BJ455" s="130"/>
      <c r="BK455" s="130"/>
      <c r="BL455" s="130"/>
      <c r="BM455" s="130"/>
      <c r="BN455" s="130"/>
      <c r="BO455" s="130"/>
      <c r="BP455" s="130"/>
      <c r="BQ455" s="130"/>
      <c r="BT455" s="130"/>
      <c r="CD455" s="441"/>
      <c r="CE455" s="442"/>
      <c r="CF455" s="442"/>
      <c r="CG455" s="442"/>
      <c r="CH455" s="442"/>
      <c r="CI455" s="442"/>
      <c r="CJ455" s="442"/>
      <c r="CK455" s="442"/>
      <c r="CL455" s="442"/>
      <c r="CM455" s="442"/>
      <c r="CN455" s="130"/>
      <c r="CX455" s="130"/>
      <c r="DH455" s="130"/>
      <c r="DR455" s="130"/>
      <c r="EB455" s="130"/>
      <c r="EL455" s="130"/>
      <c r="EV455" s="130"/>
      <c r="FF455" s="130"/>
      <c r="FP455" s="130"/>
      <c r="FZ455" s="130"/>
      <c r="GJ455" s="130"/>
      <c r="GT455" s="130"/>
      <c r="HD455" s="130"/>
      <c r="HN455" s="130"/>
      <c r="HX455" s="130"/>
      <c r="IH455" s="130"/>
    </row>
    <row xmlns:x14ac="http://schemas.microsoft.com/office/spreadsheetml/2009/9/ac" r="456" s="3" customFormat="true" x14ac:dyDescent="0.25">
      <c r="A456" s="394"/>
      <c r="B456" s="130"/>
      <c r="L456" s="130"/>
      <c r="V456" s="130"/>
      <c r="AF456" s="130"/>
      <c r="AP456" s="130"/>
      <c r="AZ456" s="130"/>
      <c r="BA456" s="130"/>
      <c r="BB456" s="130"/>
      <c r="BC456" s="130"/>
      <c r="BD456" s="130"/>
      <c r="BE456" s="130"/>
      <c r="BF456" s="130"/>
      <c r="BG456" s="130"/>
      <c r="BJ456" s="130"/>
      <c r="BK456" s="130"/>
      <c r="BL456" s="130"/>
      <c r="BM456" s="130"/>
      <c r="BN456" s="130"/>
      <c r="BO456" s="130"/>
      <c r="BP456" s="130"/>
      <c r="BQ456" s="130"/>
      <c r="BT456" s="130"/>
      <c r="CD456" s="441"/>
      <c r="CE456" s="442"/>
      <c r="CF456" s="442"/>
      <c r="CG456" s="442"/>
      <c r="CH456" s="442"/>
      <c r="CI456" s="442"/>
      <c r="CJ456" s="442"/>
      <c r="CK456" s="442"/>
      <c r="CL456" s="442"/>
      <c r="CM456" s="442"/>
      <c r="CN456" s="130"/>
      <c r="CX456" s="130"/>
      <c r="DH456" s="130"/>
      <c r="DR456" s="130"/>
      <c r="EB456" s="130"/>
      <c r="EL456" s="130"/>
      <c r="EV456" s="130"/>
      <c r="FF456" s="130"/>
      <c r="FP456" s="130"/>
      <c r="FZ456" s="130"/>
      <c r="GJ456" s="130"/>
      <c r="GT456" s="130"/>
      <c r="HD456" s="130"/>
      <c r="HN456" s="130"/>
      <c r="HX456" s="130"/>
      <c r="IH456" s="130"/>
    </row>
    <row xmlns:x14ac="http://schemas.microsoft.com/office/spreadsheetml/2009/9/ac" r="457" s="3" customFormat="true" x14ac:dyDescent="0.25">
      <c r="A457" s="394"/>
      <c r="B457" s="130"/>
      <c r="L457" s="130"/>
      <c r="V457" s="130"/>
      <c r="AF457" s="130"/>
      <c r="AP457" s="130"/>
      <c r="AZ457" s="130"/>
      <c r="BA457" s="130"/>
      <c r="BB457" s="130"/>
      <c r="BC457" s="130"/>
      <c r="BD457" s="130"/>
      <c r="BE457" s="130"/>
      <c r="BF457" s="130"/>
      <c r="BG457" s="130"/>
      <c r="BJ457" s="130"/>
      <c r="BK457" s="130"/>
      <c r="BL457" s="130"/>
      <c r="BM457" s="130"/>
      <c r="BN457" s="130"/>
      <c r="BO457" s="130"/>
      <c r="BP457" s="130"/>
      <c r="BQ457" s="130"/>
      <c r="BT457" s="130"/>
      <c r="CD457" s="441"/>
      <c r="CE457" s="442"/>
      <c r="CF457" s="442"/>
      <c r="CG457" s="442"/>
      <c r="CH457" s="442"/>
      <c r="CI457" s="442"/>
      <c r="CJ457" s="442"/>
      <c r="CK457" s="442"/>
      <c r="CL457" s="442"/>
      <c r="CM457" s="442"/>
      <c r="CN457" s="130"/>
      <c r="CX457" s="130"/>
      <c r="DH457" s="130"/>
      <c r="DR457" s="130"/>
      <c r="EB457" s="130"/>
      <c r="EL457" s="130"/>
      <c r="EV457" s="130"/>
      <c r="FF457" s="130"/>
      <c r="FP457" s="130"/>
      <c r="FZ457" s="130"/>
      <c r="GJ457" s="130"/>
      <c r="GT457" s="130"/>
      <c r="HD457" s="130"/>
      <c r="HN457" s="130"/>
      <c r="HX457" s="130"/>
      <c r="IH457" s="130"/>
    </row>
    <row xmlns:x14ac="http://schemas.microsoft.com/office/spreadsheetml/2009/9/ac" r="458" s="3" customFormat="true" x14ac:dyDescent="0.25">
      <c r="A458" s="394"/>
      <c r="B458" s="130"/>
      <c r="L458" s="130"/>
      <c r="V458" s="130"/>
      <c r="AF458" s="130"/>
      <c r="AP458" s="130"/>
      <c r="AZ458" s="130"/>
      <c r="BA458" s="130"/>
      <c r="BB458" s="130"/>
      <c r="BC458" s="130"/>
      <c r="BD458" s="130"/>
      <c r="BE458" s="130"/>
      <c r="BF458" s="130"/>
      <c r="BG458" s="130"/>
      <c r="BJ458" s="130"/>
      <c r="BK458" s="130"/>
      <c r="BL458" s="130"/>
      <c r="BM458" s="130"/>
      <c r="BN458" s="130"/>
      <c r="BO458" s="130"/>
      <c r="BP458" s="130"/>
      <c r="BQ458" s="130"/>
      <c r="BT458" s="130"/>
      <c r="CD458" s="441"/>
      <c r="CE458" s="442"/>
      <c r="CF458" s="442"/>
      <c r="CG458" s="442"/>
      <c r="CH458" s="442"/>
      <c r="CI458" s="442"/>
      <c r="CJ458" s="442"/>
      <c r="CK458" s="442"/>
      <c r="CL458" s="442"/>
      <c r="CM458" s="442"/>
      <c r="CN458" s="130"/>
      <c r="CX458" s="130"/>
      <c r="DH458" s="130"/>
      <c r="DR458" s="130"/>
      <c r="EB458" s="130"/>
      <c r="EL458" s="130"/>
      <c r="EV458" s="130"/>
      <c r="FF458" s="130"/>
      <c r="FP458" s="130"/>
      <c r="FZ458" s="130"/>
      <c r="GJ458" s="130"/>
      <c r="GT458" s="130"/>
      <c r="HD458" s="130"/>
      <c r="HN458" s="130"/>
      <c r="HX458" s="130"/>
      <c r="IH458" s="130"/>
    </row>
    <row xmlns:x14ac="http://schemas.microsoft.com/office/spreadsheetml/2009/9/ac" r="459" s="3" customFormat="true" x14ac:dyDescent="0.25">
      <c r="A459" s="394"/>
      <c r="B459" s="130"/>
      <c r="L459" s="130"/>
      <c r="V459" s="130"/>
      <c r="AF459" s="130"/>
      <c r="AP459" s="130"/>
      <c r="AZ459" s="130"/>
      <c r="BA459" s="130"/>
      <c r="BB459" s="130"/>
      <c r="BC459" s="130"/>
      <c r="BD459" s="130"/>
      <c r="BE459" s="130"/>
      <c r="BF459" s="130"/>
      <c r="BG459" s="130"/>
      <c r="BJ459" s="130"/>
      <c r="BK459" s="130"/>
      <c r="BL459" s="130"/>
      <c r="BM459" s="130"/>
      <c r="BN459" s="130"/>
      <c r="BO459" s="130"/>
      <c r="BP459" s="130"/>
      <c r="BQ459" s="130"/>
      <c r="BT459" s="130"/>
      <c r="CD459" s="441"/>
      <c r="CE459" s="442"/>
      <c r="CF459" s="442"/>
      <c r="CG459" s="442"/>
      <c r="CH459" s="442"/>
      <c r="CI459" s="442"/>
      <c r="CJ459" s="442"/>
      <c r="CK459" s="442"/>
      <c r="CL459" s="442"/>
      <c r="CM459" s="442"/>
      <c r="CN459" s="130"/>
      <c r="CX459" s="130"/>
      <c r="DH459" s="130"/>
      <c r="DR459" s="130"/>
      <c r="EB459" s="130"/>
      <c r="EL459" s="130"/>
      <c r="EV459" s="130"/>
      <c r="FF459" s="130"/>
      <c r="FP459" s="130"/>
      <c r="FZ459" s="130"/>
      <c r="GJ459" s="130"/>
      <c r="GT459" s="130"/>
      <c r="HD459" s="130"/>
      <c r="HN459" s="130"/>
      <c r="HX459" s="130"/>
      <c r="IH459" s="130"/>
    </row>
    <row xmlns:x14ac="http://schemas.microsoft.com/office/spreadsheetml/2009/9/ac" r="460" s="3" customFormat="true" x14ac:dyDescent="0.25">
      <c r="A460" s="394"/>
      <c r="B460" s="130"/>
      <c r="L460" s="130"/>
      <c r="V460" s="130"/>
      <c r="AF460" s="130"/>
      <c r="AP460" s="130"/>
      <c r="AZ460" s="130"/>
      <c r="BA460" s="130"/>
      <c r="BB460" s="130"/>
      <c r="BC460" s="130"/>
      <c r="BD460" s="130"/>
      <c r="BE460" s="130"/>
      <c r="BF460" s="130"/>
      <c r="BG460" s="130"/>
      <c r="BJ460" s="130"/>
      <c r="BK460" s="130"/>
      <c r="BL460" s="130"/>
      <c r="BM460" s="130"/>
      <c r="BN460" s="130"/>
      <c r="BO460" s="130"/>
      <c r="BP460" s="130"/>
      <c r="BQ460" s="130"/>
      <c r="BT460" s="130"/>
      <c r="CD460" s="441"/>
      <c r="CE460" s="442"/>
      <c r="CF460" s="442"/>
      <c r="CG460" s="442"/>
      <c r="CH460" s="442"/>
      <c r="CI460" s="442"/>
      <c r="CJ460" s="442"/>
      <c r="CK460" s="442"/>
      <c r="CL460" s="442"/>
      <c r="CM460" s="442"/>
      <c r="CN460" s="130"/>
      <c r="CX460" s="130"/>
      <c r="DH460" s="130"/>
      <c r="DR460" s="130"/>
      <c r="EB460" s="130"/>
      <c r="EL460" s="130"/>
      <c r="EV460" s="130"/>
      <c r="FF460" s="130"/>
      <c r="FP460" s="130"/>
      <c r="FZ460" s="130"/>
      <c r="GJ460" s="130"/>
      <c r="GT460" s="130"/>
      <c r="HD460" s="130"/>
      <c r="HN460" s="130"/>
      <c r="HX460" s="130"/>
      <c r="IH460" s="130"/>
    </row>
    <row xmlns:x14ac="http://schemas.microsoft.com/office/spreadsheetml/2009/9/ac" r="461" s="3" customFormat="true" x14ac:dyDescent="0.25">
      <c r="A461" s="394"/>
      <c r="B461" s="130"/>
      <c r="L461" s="130"/>
      <c r="V461" s="130"/>
      <c r="AF461" s="130"/>
      <c r="AP461" s="130"/>
      <c r="AZ461" s="130"/>
      <c r="BA461" s="130"/>
      <c r="BB461" s="130"/>
      <c r="BC461" s="130"/>
      <c r="BD461" s="130"/>
      <c r="BE461" s="130"/>
      <c r="BF461" s="130"/>
      <c r="BG461" s="130"/>
      <c r="BJ461" s="130"/>
      <c r="BK461" s="130"/>
      <c r="BL461" s="130"/>
      <c r="BM461" s="130"/>
      <c r="BN461" s="130"/>
      <c r="BO461" s="130"/>
      <c r="BP461" s="130"/>
      <c r="BQ461" s="130"/>
      <c r="BT461" s="130"/>
      <c r="CD461" s="441"/>
      <c r="CE461" s="442"/>
      <c r="CF461" s="442"/>
      <c r="CG461" s="442"/>
      <c r="CH461" s="442"/>
      <c r="CI461" s="442"/>
      <c r="CJ461" s="442"/>
      <c r="CK461" s="442"/>
      <c r="CL461" s="442"/>
      <c r="CM461" s="442"/>
      <c r="CN461" s="130"/>
      <c r="CX461" s="130"/>
      <c r="DH461" s="130"/>
      <c r="DR461" s="130"/>
      <c r="EB461" s="130"/>
      <c r="EL461" s="130"/>
      <c r="EV461" s="130"/>
      <c r="FF461" s="130"/>
      <c r="FP461" s="130"/>
      <c r="FZ461" s="130"/>
      <c r="GJ461" s="130"/>
      <c r="GT461" s="130"/>
      <c r="HD461" s="130"/>
      <c r="HN461" s="130"/>
      <c r="HX461" s="130"/>
      <c r="IH461" s="130"/>
    </row>
    <row xmlns:x14ac="http://schemas.microsoft.com/office/spreadsheetml/2009/9/ac" r="462" s="3" customFormat="true" x14ac:dyDescent="0.25">
      <c r="A462" s="394"/>
      <c r="B462" s="130"/>
      <c r="L462" s="130"/>
      <c r="V462" s="130"/>
      <c r="AF462" s="130"/>
      <c r="AP462" s="130"/>
      <c r="AZ462" s="130"/>
      <c r="BA462" s="130"/>
      <c r="BB462" s="130"/>
      <c r="BC462" s="130"/>
      <c r="BD462" s="130"/>
      <c r="BE462" s="130"/>
      <c r="BF462" s="130"/>
      <c r="BG462" s="130"/>
      <c r="BJ462" s="130"/>
      <c r="BK462" s="130"/>
      <c r="BL462" s="130"/>
      <c r="BM462" s="130"/>
      <c r="BN462" s="130"/>
      <c r="BO462" s="130"/>
      <c r="BP462" s="130"/>
      <c r="BQ462" s="130"/>
      <c r="BT462" s="130"/>
      <c r="CD462" s="441"/>
      <c r="CE462" s="442"/>
      <c r="CF462" s="442"/>
      <c r="CG462" s="442"/>
      <c r="CH462" s="442"/>
      <c r="CI462" s="442"/>
      <c r="CJ462" s="442"/>
      <c r="CK462" s="442"/>
      <c r="CL462" s="442"/>
      <c r="CM462" s="442"/>
      <c r="CN462" s="130"/>
      <c r="CX462" s="130"/>
      <c r="DH462" s="130"/>
      <c r="DR462" s="130"/>
      <c r="EB462" s="130"/>
      <c r="EL462" s="130"/>
      <c r="EV462" s="130"/>
      <c r="FF462" s="130"/>
      <c r="FP462" s="130"/>
      <c r="FZ462" s="130"/>
      <c r="GJ462" s="130"/>
      <c r="GT462" s="130"/>
      <c r="HD462" s="130"/>
      <c r="HN462" s="130"/>
      <c r="HX462" s="130"/>
      <c r="IH462" s="130"/>
    </row>
    <row xmlns:x14ac="http://schemas.microsoft.com/office/spreadsheetml/2009/9/ac" r="463" s="3" customFormat="true" x14ac:dyDescent="0.25">
      <c r="A463" s="394"/>
      <c r="B463" s="130"/>
      <c r="L463" s="130"/>
      <c r="V463" s="130"/>
      <c r="AF463" s="130"/>
      <c r="AP463" s="130"/>
      <c r="AZ463" s="130"/>
      <c r="BA463" s="130"/>
      <c r="BB463" s="130"/>
      <c r="BC463" s="130"/>
      <c r="BD463" s="130"/>
      <c r="BE463" s="130"/>
      <c r="BF463" s="130"/>
      <c r="BG463" s="130"/>
      <c r="BJ463" s="130"/>
      <c r="BK463" s="130"/>
      <c r="BL463" s="130"/>
      <c r="BM463" s="130"/>
      <c r="BN463" s="130"/>
      <c r="BO463" s="130"/>
      <c r="BP463" s="130"/>
      <c r="BQ463" s="130"/>
      <c r="BT463" s="130"/>
      <c r="CD463" s="441"/>
      <c r="CE463" s="442"/>
      <c r="CF463" s="442"/>
      <c r="CG463" s="442"/>
      <c r="CH463" s="442"/>
      <c r="CI463" s="442"/>
      <c r="CJ463" s="442"/>
      <c r="CK463" s="442"/>
      <c r="CL463" s="442"/>
      <c r="CM463" s="442"/>
      <c r="CN463" s="130"/>
      <c r="CX463" s="130"/>
      <c r="DH463" s="130"/>
      <c r="DR463" s="130"/>
      <c r="EB463" s="130"/>
      <c r="EL463" s="130"/>
      <c r="EV463" s="130"/>
      <c r="FF463" s="130"/>
      <c r="FP463" s="130"/>
      <c r="FZ463" s="130"/>
      <c r="GJ463" s="130"/>
      <c r="GT463" s="130"/>
      <c r="HD463" s="130"/>
      <c r="HN463" s="130"/>
      <c r="HX463" s="130"/>
      <c r="IH463" s="130"/>
    </row>
    <row xmlns:x14ac="http://schemas.microsoft.com/office/spreadsheetml/2009/9/ac" r="464" s="3" customFormat="true" x14ac:dyDescent="0.25">
      <c r="A464" s="394"/>
      <c r="B464" s="130"/>
      <c r="L464" s="130"/>
      <c r="V464" s="130"/>
      <c r="AF464" s="130"/>
      <c r="AP464" s="130"/>
      <c r="AZ464" s="130"/>
      <c r="BA464" s="130"/>
      <c r="BB464" s="130"/>
      <c r="BC464" s="130"/>
      <c r="BD464" s="130"/>
      <c r="BE464" s="130"/>
      <c r="BF464" s="130"/>
      <c r="BG464" s="130"/>
      <c r="BJ464" s="130"/>
      <c r="BK464" s="130"/>
      <c r="BL464" s="130"/>
      <c r="BM464" s="130"/>
      <c r="BN464" s="130"/>
      <c r="BO464" s="130"/>
      <c r="BP464" s="130"/>
      <c r="BQ464" s="130"/>
      <c r="BT464" s="130"/>
      <c r="CD464" s="441"/>
      <c r="CE464" s="442"/>
      <c r="CF464" s="442"/>
      <c r="CG464" s="442"/>
      <c r="CH464" s="442"/>
      <c r="CI464" s="442"/>
      <c r="CJ464" s="442"/>
      <c r="CK464" s="442"/>
      <c r="CL464" s="442"/>
      <c r="CM464" s="442"/>
      <c r="CN464" s="130"/>
      <c r="CX464" s="130"/>
      <c r="DH464" s="130"/>
      <c r="DR464" s="130"/>
      <c r="EB464" s="130"/>
      <c r="EL464" s="130"/>
      <c r="EV464" s="130"/>
      <c r="FF464" s="130"/>
      <c r="FP464" s="130"/>
      <c r="FZ464" s="130"/>
      <c r="GJ464" s="130"/>
      <c r="GT464" s="130"/>
      <c r="HD464" s="130"/>
      <c r="HN464" s="130"/>
      <c r="HX464" s="130"/>
      <c r="IH464" s="130"/>
    </row>
    <row xmlns:x14ac="http://schemas.microsoft.com/office/spreadsheetml/2009/9/ac" r="465" s="3" customFormat="true" x14ac:dyDescent="0.25">
      <c r="A465" s="394"/>
      <c r="B465" s="130"/>
      <c r="L465" s="130"/>
      <c r="V465" s="130"/>
      <c r="AF465" s="130"/>
      <c r="AP465" s="130"/>
      <c r="AZ465" s="130"/>
      <c r="BA465" s="130"/>
      <c r="BB465" s="130"/>
      <c r="BC465" s="130"/>
      <c r="BD465" s="130"/>
      <c r="BE465" s="130"/>
      <c r="BF465" s="130"/>
      <c r="BG465" s="130"/>
      <c r="BJ465" s="130"/>
      <c r="BK465" s="130"/>
      <c r="BL465" s="130"/>
      <c r="BM465" s="130"/>
      <c r="BN465" s="130"/>
      <c r="BO465" s="130"/>
      <c r="BP465" s="130"/>
      <c r="BQ465" s="130"/>
      <c r="BT465" s="130"/>
      <c r="CD465" s="441"/>
      <c r="CE465" s="442"/>
      <c r="CF465" s="442"/>
      <c r="CG465" s="442"/>
      <c r="CH465" s="442"/>
      <c r="CI465" s="442"/>
      <c r="CJ465" s="442"/>
      <c r="CK465" s="442"/>
      <c r="CL465" s="442"/>
      <c r="CM465" s="442"/>
      <c r="CN465" s="130"/>
      <c r="CX465" s="130"/>
      <c r="DH465" s="130"/>
      <c r="DR465" s="130"/>
      <c r="EB465" s="130"/>
      <c r="EL465" s="130"/>
      <c r="EV465" s="130"/>
      <c r="FF465" s="130"/>
      <c r="FP465" s="130"/>
      <c r="FZ465" s="130"/>
      <c r="GJ465" s="130"/>
      <c r="GT465" s="130"/>
      <c r="HD465" s="130"/>
      <c r="HN465" s="130"/>
      <c r="HX465" s="130"/>
      <c r="IH465" s="130"/>
    </row>
    <row xmlns:x14ac="http://schemas.microsoft.com/office/spreadsheetml/2009/9/ac" r="466" s="3" customFormat="true" x14ac:dyDescent="0.25">
      <c r="A466" s="394"/>
      <c r="B466" s="130"/>
      <c r="L466" s="130"/>
      <c r="V466" s="130"/>
      <c r="AF466" s="130"/>
      <c r="AP466" s="130"/>
      <c r="AZ466" s="130"/>
      <c r="BA466" s="130"/>
      <c r="BB466" s="130"/>
      <c r="BC466" s="130"/>
      <c r="BD466" s="130"/>
      <c r="BE466" s="130"/>
      <c r="BF466" s="130"/>
      <c r="BG466" s="130"/>
      <c r="BJ466" s="130"/>
      <c r="BK466" s="130"/>
      <c r="BL466" s="130"/>
      <c r="BM466" s="130"/>
      <c r="BN466" s="130"/>
      <c r="BO466" s="130"/>
      <c r="BP466" s="130"/>
      <c r="BQ466" s="130"/>
      <c r="BT466" s="130"/>
      <c r="CD466" s="441"/>
      <c r="CE466" s="442"/>
      <c r="CF466" s="442"/>
      <c r="CG466" s="442"/>
      <c r="CH466" s="442"/>
      <c r="CI466" s="442"/>
      <c r="CJ466" s="442"/>
      <c r="CK466" s="442"/>
      <c r="CL466" s="442"/>
      <c r="CM466" s="442"/>
      <c r="CN466" s="130"/>
      <c r="CX466" s="130"/>
      <c r="DH466" s="130"/>
      <c r="DR466" s="130"/>
      <c r="EB466" s="130"/>
      <c r="EL466" s="130"/>
      <c r="EV466" s="130"/>
      <c r="FF466" s="130"/>
      <c r="FP466" s="130"/>
      <c r="FZ466" s="130"/>
      <c r="GJ466" s="130"/>
      <c r="GT466" s="130"/>
      <c r="HD466" s="130"/>
      <c r="HN466" s="130"/>
      <c r="HX466" s="130"/>
      <c r="IH466" s="130"/>
    </row>
    <row xmlns:x14ac="http://schemas.microsoft.com/office/spreadsheetml/2009/9/ac" r="467" s="3" customFormat="true" x14ac:dyDescent="0.25">
      <c r="A467" s="394"/>
      <c r="B467" s="130"/>
      <c r="L467" s="130"/>
      <c r="V467" s="130"/>
      <c r="AF467" s="130"/>
      <c r="AP467" s="130"/>
      <c r="AZ467" s="130"/>
      <c r="BA467" s="130"/>
      <c r="BB467" s="130"/>
      <c r="BC467" s="130"/>
      <c r="BD467" s="130"/>
      <c r="BE467" s="130"/>
      <c r="BF467" s="130"/>
      <c r="BG467" s="130"/>
      <c r="BJ467" s="130"/>
      <c r="BK467" s="130"/>
      <c r="BL467" s="130"/>
      <c r="BM467" s="130"/>
      <c r="BN467" s="130"/>
      <c r="BO467" s="130"/>
      <c r="BP467" s="130"/>
      <c r="BQ467" s="130"/>
      <c r="BT467" s="130"/>
      <c r="CD467" s="441"/>
      <c r="CE467" s="442"/>
      <c r="CF467" s="442"/>
      <c r="CG467" s="442"/>
      <c r="CH467" s="442"/>
      <c r="CI467" s="442"/>
      <c r="CJ467" s="442"/>
      <c r="CK467" s="442"/>
      <c r="CL467" s="442"/>
      <c r="CM467" s="442"/>
      <c r="CN467" s="130"/>
      <c r="CX467" s="130"/>
      <c r="DH467" s="130"/>
      <c r="DR467" s="130"/>
      <c r="EB467" s="130"/>
      <c r="EL467" s="130"/>
      <c r="EV467" s="130"/>
      <c r="FF467" s="130"/>
      <c r="FP467" s="130"/>
      <c r="FZ467" s="130"/>
      <c r="GJ467" s="130"/>
      <c r="GT467" s="130"/>
      <c r="HD467" s="130"/>
      <c r="HN467" s="130"/>
      <c r="HX467" s="130"/>
      <c r="IH467" s="130"/>
    </row>
    <row xmlns:x14ac="http://schemas.microsoft.com/office/spreadsheetml/2009/9/ac" r="468" s="3" customFormat="true" x14ac:dyDescent="0.25">
      <c r="A468" s="394"/>
      <c r="B468" s="130"/>
      <c r="L468" s="130"/>
      <c r="V468" s="130"/>
      <c r="AF468" s="130"/>
      <c r="AP468" s="130"/>
      <c r="AZ468" s="130"/>
      <c r="BA468" s="130"/>
      <c r="BB468" s="130"/>
      <c r="BC468" s="130"/>
      <c r="BD468" s="130"/>
      <c r="BE468" s="130"/>
      <c r="BF468" s="130"/>
      <c r="BG468" s="130"/>
      <c r="BJ468" s="130"/>
      <c r="BK468" s="130"/>
      <c r="BL468" s="130"/>
      <c r="BM468" s="130"/>
      <c r="BN468" s="130"/>
      <c r="BO468" s="130"/>
      <c r="BP468" s="130"/>
      <c r="BQ468" s="130"/>
      <c r="BT468" s="130"/>
      <c r="CD468" s="441"/>
      <c r="CE468" s="442"/>
      <c r="CF468" s="442"/>
      <c r="CG468" s="442"/>
      <c r="CH468" s="442"/>
      <c r="CI468" s="442"/>
      <c r="CJ468" s="442"/>
      <c r="CK468" s="442"/>
      <c r="CL468" s="442"/>
      <c r="CM468" s="442"/>
      <c r="CN468" s="130"/>
      <c r="CX468" s="130"/>
      <c r="DH468" s="130"/>
      <c r="DR468" s="130"/>
      <c r="EB468" s="130"/>
      <c r="EL468" s="130"/>
      <c r="EV468" s="130"/>
      <c r="FF468" s="130"/>
      <c r="FP468" s="130"/>
      <c r="FZ468" s="130"/>
      <c r="GJ468" s="130"/>
      <c r="GT468" s="130"/>
      <c r="HD468" s="130"/>
      <c r="HN468" s="130"/>
      <c r="HX468" s="130"/>
      <c r="IH468" s="130"/>
    </row>
    <row xmlns:x14ac="http://schemas.microsoft.com/office/spreadsheetml/2009/9/ac" r="469" s="3" customFormat="true" x14ac:dyDescent="0.25">
      <c r="A469" s="394"/>
      <c r="B469" s="130"/>
      <c r="L469" s="130"/>
      <c r="V469" s="130"/>
      <c r="AF469" s="130"/>
      <c r="AP469" s="130"/>
      <c r="AZ469" s="130"/>
      <c r="BA469" s="130"/>
      <c r="BB469" s="130"/>
      <c r="BC469" s="130"/>
      <c r="BD469" s="130"/>
      <c r="BE469" s="130"/>
      <c r="BF469" s="130"/>
      <c r="BG469" s="130"/>
      <c r="BJ469" s="130"/>
      <c r="BK469" s="130"/>
      <c r="BL469" s="130"/>
      <c r="BM469" s="130"/>
      <c r="BN469" s="130"/>
      <c r="BO469" s="130"/>
      <c r="BP469" s="130"/>
      <c r="BQ469" s="130"/>
      <c r="BT469" s="130"/>
      <c r="CD469" s="441"/>
      <c r="CE469" s="442"/>
      <c r="CF469" s="442"/>
      <c r="CG469" s="442"/>
      <c r="CH469" s="442"/>
      <c r="CI469" s="442"/>
      <c r="CJ469" s="442"/>
      <c r="CK469" s="442"/>
      <c r="CL469" s="442"/>
      <c r="CM469" s="442"/>
      <c r="CN469" s="130"/>
      <c r="CX469" s="130"/>
      <c r="DH469" s="130"/>
      <c r="DR469" s="130"/>
      <c r="EB469" s="130"/>
      <c r="EL469" s="130"/>
      <c r="EV469" s="130"/>
      <c r="FF469" s="130"/>
      <c r="FP469" s="130"/>
      <c r="FZ469" s="130"/>
      <c r="GJ469" s="130"/>
      <c r="GT469" s="130"/>
      <c r="HD469" s="130"/>
      <c r="HN469" s="130"/>
      <c r="HX469" s="130"/>
      <c r="IH469" s="130"/>
    </row>
    <row xmlns:x14ac="http://schemas.microsoft.com/office/spreadsheetml/2009/9/ac" r="470" s="3" customFormat="true" x14ac:dyDescent="0.25">
      <c r="A470" s="394"/>
      <c r="B470" s="130"/>
      <c r="L470" s="130"/>
      <c r="V470" s="130"/>
      <c r="AF470" s="130"/>
      <c r="AP470" s="130"/>
      <c r="AZ470" s="130"/>
      <c r="BA470" s="130"/>
      <c r="BB470" s="130"/>
      <c r="BC470" s="130"/>
      <c r="BD470" s="130"/>
      <c r="BE470" s="130"/>
      <c r="BF470" s="130"/>
      <c r="BG470" s="130"/>
      <c r="BJ470" s="130"/>
      <c r="BK470" s="130"/>
      <c r="BL470" s="130"/>
      <c r="BM470" s="130"/>
      <c r="BN470" s="130"/>
      <c r="BO470" s="130"/>
      <c r="BP470" s="130"/>
      <c r="BQ470" s="130"/>
      <c r="BT470" s="130"/>
      <c r="CD470" s="441"/>
      <c r="CE470" s="442"/>
      <c r="CF470" s="442"/>
      <c r="CG470" s="442"/>
      <c r="CH470" s="442"/>
      <c r="CI470" s="442"/>
      <c r="CJ470" s="442"/>
      <c r="CK470" s="442"/>
      <c r="CL470" s="442"/>
      <c r="CM470" s="442"/>
      <c r="CN470" s="130"/>
      <c r="CX470" s="130"/>
      <c r="DH470" s="130"/>
      <c r="DR470" s="130"/>
      <c r="EB470" s="130"/>
      <c r="EL470" s="130"/>
      <c r="EV470" s="130"/>
      <c r="FF470" s="130"/>
      <c r="FP470" s="130"/>
      <c r="FZ470" s="130"/>
      <c r="GJ470" s="130"/>
      <c r="GT470" s="130"/>
      <c r="HD470" s="130"/>
      <c r="HN470" s="130"/>
      <c r="HX470" s="130"/>
      <c r="IH470" s="130"/>
    </row>
    <row xmlns:x14ac="http://schemas.microsoft.com/office/spreadsheetml/2009/9/ac" r="471" s="3" customFormat="true" x14ac:dyDescent="0.25">
      <c r="A471" s="394"/>
      <c r="B471" s="130"/>
      <c r="L471" s="130"/>
      <c r="V471" s="130"/>
      <c r="AF471" s="130"/>
      <c r="AP471" s="130"/>
      <c r="AZ471" s="130"/>
      <c r="BA471" s="130"/>
      <c r="BB471" s="130"/>
      <c r="BC471" s="130"/>
      <c r="BD471" s="130"/>
      <c r="BE471" s="130"/>
      <c r="BF471" s="130"/>
      <c r="BG471" s="130"/>
      <c r="BJ471" s="130"/>
      <c r="BK471" s="130"/>
      <c r="BL471" s="130"/>
      <c r="BM471" s="130"/>
      <c r="BN471" s="130"/>
      <c r="BO471" s="130"/>
      <c r="BP471" s="130"/>
      <c r="BQ471" s="130"/>
      <c r="BT471" s="130"/>
      <c r="CD471" s="441"/>
      <c r="CE471" s="442"/>
      <c r="CF471" s="442"/>
      <c r="CG471" s="442"/>
      <c r="CH471" s="442"/>
      <c r="CI471" s="442"/>
      <c r="CJ471" s="442"/>
      <c r="CK471" s="442"/>
      <c r="CL471" s="442"/>
      <c r="CM471" s="442"/>
      <c r="CN471" s="130"/>
      <c r="CX471" s="130"/>
      <c r="DH471" s="130"/>
      <c r="DR471" s="130"/>
      <c r="EB471" s="130"/>
      <c r="EL471" s="130"/>
      <c r="EV471" s="130"/>
      <c r="FF471" s="130"/>
      <c r="FP471" s="130"/>
      <c r="FZ471" s="130"/>
      <c r="GJ471" s="130"/>
      <c r="GT471" s="130"/>
      <c r="HD471" s="130"/>
      <c r="HN471" s="130"/>
      <c r="HX471" s="130"/>
      <c r="IH471" s="130"/>
    </row>
    <row xmlns:x14ac="http://schemas.microsoft.com/office/spreadsheetml/2009/9/ac" r="472" s="3" customFormat="true" x14ac:dyDescent="0.25">
      <c r="A472" s="394"/>
      <c r="B472" s="130"/>
      <c r="L472" s="130"/>
      <c r="V472" s="130"/>
      <c r="AF472" s="130"/>
      <c r="AP472" s="130"/>
      <c r="AZ472" s="130"/>
      <c r="BA472" s="130"/>
      <c r="BB472" s="130"/>
      <c r="BC472" s="130"/>
      <c r="BD472" s="130"/>
      <c r="BE472" s="130"/>
      <c r="BF472" s="130"/>
      <c r="BG472" s="130"/>
      <c r="BJ472" s="130"/>
      <c r="BK472" s="130"/>
      <c r="BL472" s="130"/>
      <c r="BM472" s="130"/>
      <c r="BN472" s="130"/>
      <c r="BO472" s="130"/>
      <c r="BP472" s="130"/>
      <c r="BQ472" s="130"/>
      <c r="BT472" s="130"/>
      <c r="CD472" s="441"/>
      <c r="CE472" s="442"/>
      <c r="CF472" s="442"/>
      <c r="CG472" s="442"/>
      <c r="CH472" s="442"/>
      <c r="CI472" s="442"/>
      <c r="CJ472" s="442"/>
      <c r="CK472" s="442"/>
      <c r="CL472" s="442"/>
      <c r="CM472" s="442"/>
      <c r="CN472" s="130"/>
      <c r="CX472" s="130"/>
      <c r="DH472" s="130"/>
      <c r="DR472" s="130"/>
      <c r="EB472" s="130"/>
      <c r="EL472" s="130"/>
      <c r="EV472" s="130"/>
      <c r="FF472" s="130"/>
      <c r="FP472" s="130"/>
      <c r="FZ472" s="130"/>
      <c r="GJ472" s="130"/>
      <c r="GT472" s="130"/>
      <c r="HD472" s="130"/>
      <c r="HN472" s="130"/>
      <c r="HX472" s="130"/>
      <c r="IH472" s="130"/>
    </row>
    <row xmlns:x14ac="http://schemas.microsoft.com/office/spreadsheetml/2009/9/ac" r="473" s="3" customFormat="true" x14ac:dyDescent="0.25">
      <c r="A473" s="394"/>
      <c r="B473" s="130"/>
      <c r="L473" s="130"/>
      <c r="V473" s="130"/>
      <c r="AF473" s="130"/>
      <c r="AP473" s="130"/>
      <c r="AZ473" s="130"/>
      <c r="BA473" s="130"/>
      <c r="BB473" s="130"/>
      <c r="BC473" s="130"/>
      <c r="BD473" s="130"/>
      <c r="BE473" s="130"/>
      <c r="BF473" s="130"/>
      <c r="BG473" s="130"/>
      <c r="BJ473" s="130"/>
      <c r="BK473" s="130"/>
      <c r="BL473" s="130"/>
      <c r="BM473" s="130"/>
      <c r="BN473" s="130"/>
      <c r="BO473" s="130"/>
      <c r="BP473" s="130"/>
      <c r="BQ473" s="130"/>
      <c r="BT473" s="130"/>
      <c r="CD473" s="441"/>
      <c r="CE473" s="442"/>
      <c r="CF473" s="442"/>
      <c r="CG473" s="442"/>
      <c r="CH473" s="442"/>
      <c r="CI473" s="442"/>
      <c r="CJ473" s="442"/>
      <c r="CK473" s="442"/>
      <c r="CL473" s="442"/>
      <c r="CM473" s="442"/>
      <c r="CN473" s="130"/>
      <c r="CX473" s="130"/>
      <c r="DH473" s="130"/>
      <c r="DR473" s="130"/>
      <c r="EB473" s="130"/>
      <c r="EL473" s="130"/>
      <c r="EV473" s="130"/>
      <c r="FF473" s="130"/>
      <c r="FP473" s="130"/>
      <c r="FZ473" s="130"/>
      <c r="GJ473" s="130"/>
      <c r="GT473" s="130"/>
      <c r="HD473" s="130"/>
      <c r="HN473" s="130"/>
      <c r="HX473" s="130"/>
      <c r="IH473" s="130"/>
    </row>
    <row xmlns:x14ac="http://schemas.microsoft.com/office/spreadsheetml/2009/9/ac" r="474" s="3" customFormat="true" x14ac:dyDescent="0.25">
      <c r="A474" s="394"/>
      <c r="B474" s="130"/>
      <c r="L474" s="130"/>
      <c r="V474" s="130"/>
      <c r="AF474" s="130"/>
      <c r="AP474" s="130"/>
      <c r="AZ474" s="130"/>
      <c r="BA474" s="130"/>
      <c r="BB474" s="130"/>
      <c r="BC474" s="130"/>
      <c r="BD474" s="130"/>
      <c r="BE474" s="130"/>
      <c r="BF474" s="130"/>
      <c r="BG474" s="130"/>
      <c r="BJ474" s="130"/>
      <c r="BK474" s="130"/>
      <c r="BL474" s="130"/>
      <c r="BM474" s="130"/>
      <c r="BN474" s="130"/>
      <c r="BO474" s="130"/>
      <c r="BP474" s="130"/>
      <c r="BQ474" s="130"/>
      <c r="BT474" s="130"/>
      <c r="CD474" s="441"/>
      <c r="CE474" s="442"/>
      <c r="CF474" s="442"/>
      <c r="CG474" s="442"/>
      <c r="CH474" s="442"/>
      <c r="CI474" s="442"/>
      <c r="CJ474" s="442"/>
      <c r="CK474" s="442"/>
      <c r="CL474" s="442"/>
      <c r="CM474" s="442"/>
      <c r="CN474" s="130"/>
      <c r="CX474" s="130"/>
      <c r="DH474" s="130"/>
      <c r="DR474" s="130"/>
      <c r="EB474" s="130"/>
      <c r="EL474" s="130"/>
      <c r="EV474" s="130"/>
      <c r="FF474" s="130"/>
      <c r="FP474" s="130"/>
      <c r="FZ474" s="130"/>
      <c r="GJ474" s="130"/>
      <c r="GT474" s="130"/>
      <c r="HD474" s="130"/>
      <c r="HN474" s="130"/>
      <c r="HX474" s="130"/>
      <c r="IH474" s="130"/>
    </row>
    <row xmlns:x14ac="http://schemas.microsoft.com/office/spreadsheetml/2009/9/ac" r="475" s="3" customFormat="true" x14ac:dyDescent="0.25">
      <c r="A475" s="394"/>
      <c r="B475" s="130"/>
      <c r="L475" s="130"/>
      <c r="V475" s="130"/>
      <c r="AF475" s="130"/>
      <c r="AP475" s="130"/>
      <c r="AZ475" s="130"/>
      <c r="BA475" s="130"/>
      <c r="BB475" s="130"/>
      <c r="BC475" s="130"/>
      <c r="BD475" s="130"/>
      <c r="BE475" s="130"/>
      <c r="BF475" s="130"/>
      <c r="BG475" s="130"/>
      <c r="BJ475" s="130"/>
      <c r="BK475" s="130"/>
      <c r="BL475" s="130"/>
      <c r="BM475" s="130"/>
      <c r="BN475" s="130"/>
      <c r="BO475" s="130"/>
      <c r="BP475" s="130"/>
      <c r="BQ475" s="130"/>
      <c r="BT475" s="130"/>
      <c r="CD475" s="441"/>
      <c r="CE475" s="442"/>
      <c r="CF475" s="442"/>
      <c r="CG475" s="442"/>
      <c r="CH475" s="442"/>
      <c r="CI475" s="442"/>
      <c r="CJ475" s="442"/>
      <c r="CK475" s="442"/>
      <c r="CL475" s="442"/>
      <c r="CM475" s="442"/>
      <c r="CN475" s="130"/>
      <c r="CX475" s="130"/>
      <c r="DH475" s="130"/>
      <c r="DR475" s="130"/>
      <c r="EB475" s="130"/>
      <c r="EL475" s="130"/>
      <c r="EV475" s="130"/>
      <c r="FF475" s="130"/>
      <c r="FP475" s="130"/>
      <c r="FZ475" s="130"/>
      <c r="GJ475" s="130"/>
      <c r="GT475" s="130"/>
      <c r="HD475" s="130"/>
      <c r="HN475" s="130"/>
      <c r="HX475" s="130"/>
      <c r="IH475" s="130"/>
    </row>
    <row xmlns:x14ac="http://schemas.microsoft.com/office/spreadsheetml/2009/9/ac" r="476" s="3" customFormat="true" x14ac:dyDescent="0.25">
      <c r="A476" s="394"/>
      <c r="B476" s="130"/>
      <c r="L476" s="130"/>
      <c r="V476" s="130"/>
      <c r="AF476" s="130"/>
      <c r="AP476" s="130"/>
      <c r="AZ476" s="130"/>
      <c r="BA476" s="130"/>
      <c r="BB476" s="130"/>
      <c r="BC476" s="130"/>
      <c r="BD476" s="130"/>
      <c r="BE476" s="130"/>
      <c r="BF476" s="130"/>
      <c r="BG476" s="130"/>
      <c r="BJ476" s="130"/>
      <c r="BK476" s="130"/>
      <c r="BL476" s="130"/>
      <c r="BM476" s="130"/>
      <c r="BN476" s="130"/>
      <c r="BO476" s="130"/>
      <c r="BP476" s="130"/>
      <c r="BQ476" s="130"/>
      <c r="BT476" s="130"/>
      <c r="CD476" s="441"/>
      <c r="CE476" s="442"/>
      <c r="CF476" s="442"/>
      <c r="CG476" s="442"/>
      <c r="CH476" s="442"/>
      <c r="CI476" s="442"/>
      <c r="CJ476" s="442"/>
      <c r="CK476" s="442"/>
      <c r="CL476" s="442"/>
      <c r="CM476" s="442"/>
      <c r="CN476" s="130"/>
      <c r="CX476" s="130"/>
      <c r="DH476" s="130"/>
      <c r="DR476" s="130"/>
      <c r="EB476" s="130"/>
      <c r="EL476" s="130"/>
      <c r="EV476" s="130"/>
      <c r="FF476" s="130"/>
      <c r="FP476" s="130"/>
      <c r="FZ476" s="130"/>
      <c r="GJ476" s="130"/>
      <c r="GT476" s="130"/>
      <c r="HD476" s="130"/>
      <c r="HN476" s="130"/>
      <c r="HX476" s="130"/>
      <c r="IH476" s="130"/>
    </row>
    <row xmlns:x14ac="http://schemas.microsoft.com/office/spreadsheetml/2009/9/ac" r="477" s="3" customFormat="true" x14ac:dyDescent="0.25">
      <c r="A477" s="394"/>
      <c r="B477" s="130"/>
      <c r="L477" s="130"/>
      <c r="V477" s="130"/>
      <c r="AF477" s="130"/>
      <c r="AP477" s="130"/>
      <c r="AZ477" s="130"/>
      <c r="BA477" s="130"/>
      <c r="BB477" s="130"/>
      <c r="BC477" s="130"/>
      <c r="BD477" s="130"/>
      <c r="BE477" s="130"/>
      <c r="BF477" s="130"/>
      <c r="BG477" s="130"/>
      <c r="BJ477" s="130"/>
      <c r="BK477" s="130"/>
      <c r="BL477" s="130"/>
      <c r="BM477" s="130"/>
      <c r="BN477" s="130"/>
      <c r="BO477" s="130"/>
      <c r="BP477" s="130"/>
      <c r="BQ477" s="130"/>
      <c r="BT477" s="130"/>
      <c r="CD477" s="441"/>
      <c r="CE477" s="442"/>
      <c r="CF477" s="442"/>
      <c r="CG477" s="442"/>
      <c r="CH477" s="442"/>
      <c r="CI477" s="442"/>
      <c r="CJ477" s="442"/>
      <c r="CK477" s="442"/>
      <c r="CL477" s="442"/>
      <c r="CM477" s="442"/>
      <c r="CN477" s="130"/>
      <c r="CX477" s="130"/>
      <c r="DH477" s="130"/>
      <c r="DR477" s="130"/>
      <c r="EB477" s="130"/>
      <c r="EL477" s="130"/>
      <c r="EV477" s="130"/>
      <c r="FF477" s="130"/>
      <c r="FP477" s="130"/>
      <c r="FZ477" s="130"/>
      <c r="GJ477" s="130"/>
      <c r="GT477" s="130"/>
      <c r="HD477" s="130"/>
      <c r="HN477" s="130"/>
      <c r="HX477" s="130"/>
      <c r="IH477" s="130"/>
    </row>
    <row xmlns:x14ac="http://schemas.microsoft.com/office/spreadsheetml/2009/9/ac" r="478" s="3" customFormat="true" x14ac:dyDescent="0.25">
      <c r="A478" s="394"/>
      <c r="B478" s="130"/>
      <c r="L478" s="130"/>
      <c r="V478" s="130"/>
      <c r="AF478" s="130"/>
      <c r="AP478" s="130"/>
      <c r="AZ478" s="130"/>
      <c r="BA478" s="130"/>
      <c r="BB478" s="130"/>
      <c r="BC478" s="130"/>
      <c r="BD478" s="130"/>
      <c r="BE478" s="130"/>
      <c r="BF478" s="130"/>
      <c r="BG478" s="130"/>
      <c r="BJ478" s="130"/>
      <c r="BK478" s="130"/>
      <c r="BL478" s="130"/>
      <c r="BM478" s="130"/>
      <c r="BN478" s="130"/>
      <c r="BO478" s="130"/>
      <c r="BP478" s="130"/>
      <c r="BQ478" s="130"/>
      <c r="BT478" s="130"/>
      <c r="CD478" s="441"/>
      <c r="CE478" s="442"/>
      <c r="CF478" s="442"/>
      <c r="CG478" s="442"/>
      <c r="CH478" s="442"/>
      <c r="CI478" s="442"/>
      <c r="CJ478" s="442"/>
      <c r="CK478" s="442"/>
      <c r="CL478" s="442"/>
      <c r="CM478" s="442"/>
      <c r="CN478" s="130"/>
      <c r="CX478" s="130"/>
      <c r="DH478" s="130"/>
      <c r="DR478" s="130"/>
      <c r="EB478" s="130"/>
      <c r="EL478" s="130"/>
      <c r="EV478" s="130"/>
      <c r="FF478" s="130"/>
      <c r="FP478" s="130"/>
      <c r="FZ478" s="130"/>
      <c r="GJ478" s="130"/>
      <c r="GT478" s="130"/>
      <c r="HD478" s="130"/>
      <c r="HN478" s="130"/>
      <c r="HX478" s="130"/>
      <c r="IH478" s="130"/>
    </row>
    <row xmlns:x14ac="http://schemas.microsoft.com/office/spreadsheetml/2009/9/ac" r="479" s="3" customFormat="true" x14ac:dyDescent="0.25">
      <c r="A479" s="394"/>
      <c r="B479" s="130"/>
      <c r="L479" s="130"/>
      <c r="V479" s="130"/>
      <c r="AF479" s="130"/>
      <c r="AP479" s="130"/>
      <c r="AZ479" s="130"/>
      <c r="BA479" s="130"/>
      <c r="BB479" s="130"/>
      <c r="BC479" s="130"/>
      <c r="BD479" s="130"/>
      <c r="BE479" s="130"/>
      <c r="BF479" s="130"/>
      <c r="BG479" s="130"/>
      <c r="BJ479" s="130"/>
      <c r="BK479" s="130"/>
      <c r="BL479" s="130"/>
      <c r="BM479" s="130"/>
      <c r="BN479" s="130"/>
      <c r="BO479" s="130"/>
      <c r="BP479" s="130"/>
      <c r="BQ479" s="130"/>
      <c r="BT479" s="130"/>
      <c r="CD479" s="441"/>
      <c r="CE479" s="442"/>
      <c r="CF479" s="442"/>
      <c r="CG479" s="442"/>
      <c r="CH479" s="442"/>
      <c r="CI479" s="442"/>
      <c r="CJ479" s="442"/>
      <c r="CK479" s="442"/>
      <c r="CL479" s="442"/>
      <c r="CM479" s="442"/>
      <c r="CN479" s="130"/>
      <c r="CX479" s="130"/>
      <c r="DH479" s="130"/>
      <c r="DR479" s="130"/>
      <c r="EB479" s="130"/>
      <c r="EL479" s="130"/>
      <c r="EV479" s="130"/>
      <c r="FF479" s="130"/>
      <c r="FP479" s="130"/>
      <c r="FZ479" s="130"/>
      <c r="GJ479" s="130"/>
      <c r="GT479" s="130"/>
      <c r="HD479" s="130"/>
      <c r="HN479" s="130"/>
      <c r="HX479" s="130"/>
      <c r="IH479" s="130"/>
    </row>
    <row xmlns:x14ac="http://schemas.microsoft.com/office/spreadsheetml/2009/9/ac" r="480" s="3" customFormat="true" x14ac:dyDescent="0.25">
      <c r="A480" s="394"/>
      <c r="B480" s="130"/>
      <c r="L480" s="130"/>
      <c r="V480" s="130"/>
      <c r="AF480" s="130"/>
      <c r="AP480" s="130"/>
      <c r="AZ480" s="130"/>
      <c r="BA480" s="130"/>
      <c r="BB480" s="130"/>
      <c r="BC480" s="130"/>
      <c r="BD480" s="130"/>
      <c r="BE480" s="130"/>
      <c r="BF480" s="130"/>
      <c r="BG480" s="130"/>
      <c r="BJ480" s="130"/>
      <c r="BK480" s="130"/>
      <c r="BL480" s="130"/>
      <c r="BM480" s="130"/>
      <c r="BN480" s="130"/>
      <c r="BO480" s="130"/>
      <c r="BP480" s="130"/>
      <c r="BQ480" s="130"/>
      <c r="BT480" s="130"/>
      <c r="CD480" s="441"/>
      <c r="CE480" s="442"/>
      <c r="CF480" s="442"/>
      <c r="CG480" s="442"/>
      <c r="CH480" s="442"/>
      <c r="CI480" s="442"/>
      <c r="CJ480" s="442"/>
      <c r="CK480" s="442"/>
      <c r="CL480" s="442"/>
      <c r="CM480" s="442"/>
      <c r="CN480" s="130"/>
      <c r="CX480" s="130"/>
      <c r="DH480" s="130"/>
      <c r="DR480" s="130"/>
      <c r="EB480" s="130"/>
      <c r="EL480" s="130"/>
      <c r="EV480" s="130"/>
      <c r="FF480" s="130"/>
      <c r="FP480" s="130"/>
      <c r="FZ480" s="130"/>
      <c r="GJ480" s="130"/>
      <c r="GT480" s="130"/>
      <c r="HD480" s="130"/>
      <c r="HN480" s="130"/>
      <c r="HX480" s="130"/>
      <c r="IH480" s="130"/>
    </row>
    <row xmlns:x14ac="http://schemas.microsoft.com/office/spreadsheetml/2009/9/ac" r="481" s="3" customFormat="true" x14ac:dyDescent="0.25">
      <c r="A481" s="394"/>
      <c r="B481" s="130"/>
      <c r="L481" s="130"/>
      <c r="V481" s="130"/>
      <c r="AF481" s="130"/>
      <c r="AP481" s="130"/>
      <c r="AZ481" s="130"/>
      <c r="BA481" s="130"/>
      <c r="BB481" s="130"/>
      <c r="BC481" s="130"/>
      <c r="BD481" s="130"/>
      <c r="BE481" s="130"/>
      <c r="BF481" s="130"/>
      <c r="BG481" s="130"/>
      <c r="BJ481" s="130"/>
      <c r="BK481" s="130"/>
      <c r="BL481" s="130"/>
      <c r="BM481" s="130"/>
      <c r="BN481" s="130"/>
      <c r="BO481" s="130"/>
      <c r="BP481" s="130"/>
      <c r="BQ481" s="130"/>
      <c r="BT481" s="130"/>
      <c r="CD481" s="441"/>
      <c r="CE481" s="442"/>
      <c r="CF481" s="442"/>
      <c r="CG481" s="442"/>
      <c r="CH481" s="442"/>
      <c r="CI481" s="442"/>
      <c r="CJ481" s="442"/>
      <c r="CK481" s="442"/>
      <c r="CL481" s="442"/>
      <c r="CM481" s="442"/>
      <c r="CN481" s="130"/>
      <c r="CX481" s="130"/>
      <c r="DH481" s="130"/>
      <c r="DR481" s="130"/>
      <c r="EB481" s="130"/>
      <c r="EL481" s="130"/>
      <c r="EV481" s="130"/>
      <c r="FF481" s="130"/>
      <c r="FP481" s="130"/>
      <c r="FZ481" s="130"/>
      <c r="GJ481" s="130"/>
      <c r="GT481" s="130"/>
      <c r="HD481" s="130"/>
      <c r="HN481" s="130"/>
      <c r="HX481" s="130"/>
      <c r="IH481" s="130"/>
    </row>
    <row xmlns:x14ac="http://schemas.microsoft.com/office/spreadsheetml/2009/9/ac" r="482" s="3" customFormat="true" x14ac:dyDescent="0.25">
      <c r="A482" s="394"/>
      <c r="B482" s="130"/>
      <c r="L482" s="130"/>
      <c r="V482" s="130"/>
      <c r="AF482" s="130"/>
      <c r="AP482" s="130"/>
      <c r="AZ482" s="130"/>
      <c r="BA482" s="130"/>
      <c r="BB482" s="130"/>
      <c r="BC482" s="130"/>
      <c r="BD482" s="130"/>
      <c r="BE482" s="130"/>
      <c r="BF482" s="130"/>
      <c r="BG482" s="130"/>
      <c r="BJ482" s="130"/>
      <c r="BK482" s="130"/>
      <c r="BL482" s="130"/>
      <c r="BM482" s="130"/>
      <c r="BN482" s="130"/>
      <c r="BO482" s="130"/>
      <c r="BP482" s="130"/>
      <c r="BQ482" s="130"/>
      <c r="BT482" s="130"/>
      <c r="CD482" s="441"/>
      <c r="CE482" s="442"/>
      <c r="CF482" s="442"/>
      <c r="CG482" s="442"/>
      <c r="CH482" s="442"/>
      <c r="CI482" s="442"/>
      <c r="CJ482" s="442"/>
      <c r="CK482" s="442"/>
      <c r="CL482" s="442"/>
      <c r="CM482" s="442"/>
      <c r="CN482" s="130"/>
      <c r="CX482" s="130"/>
      <c r="DH482" s="130"/>
      <c r="DR482" s="130"/>
      <c r="EB482" s="130"/>
      <c r="EL482" s="130"/>
      <c r="EV482" s="130"/>
      <c r="FF482" s="130"/>
      <c r="FP482" s="130"/>
      <c r="FZ482" s="130"/>
      <c r="GJ482" s="130"/>
      <c r="GT482" s="130"/>
      <c r="HD482" s="130"/>
      <c r="HN482" s="130"/>
      <c r="HX482" s="130"/>
      <c r="IH482" s="130"/>
    </row>
    <row xmlns:x14ac="http://schemas.microsoft.com/office/spreadsheetml/2009/9/ac" r="483" s="3" customFormat="true" x14ac:dyDescent="0.25">
      <c r="A483" s="394"/>
      <c r="B483" s="130"/>
      <c r="L483" s="130"/>
      <c r="V483" s="130"/>
      <c r="AF483" s="130"/>
      <c r="AP483" s="130"/>
      <c r="AZ483" s="130"/>
      <c r="BA483" s="130"/>
      <c r="BB483" s="130"/>
      <c r="BC483" s="130"/>
      <c r="BD483" s="130"/>
      <c r="BE483" s="130"/>
      <c r="BF483" s="130"/>
      <c r="BG483" s="130"/>
      <c r="BJ483" s="130"/>
      <c r="BK483" s="130"/>
      <c r="BL483" s="130"/>
      <c r="BM483" s="130"/>
      <c r="BN483" s="130"/>
      <c r="BO483" s="130"/>
      <c r="BP483" s="130"/>
      <c r="BQ483" s="130"/>
      <c r="BT483" s="130"/>
      <c r="CD483" s="441"/>
      <c r="CE483" s="442"/>
      <c r="CF483" s="442"/>
      <c r="CG483" s="442"/>
      <c r="CH483" s="442"/>
      <c r="CI483" s="442"/>
      <c r="CJ483" s="442"/>
      <c r="CK483" s="442"/>
      <c r="CL483" s="442"/>
      <c r="CM483" s="442"/>
      <c r="CN483" s="130"/>
      <c r="CX483" s="130"/>
      <c r="DH483" s="130"/>
      <c r="DR483" s="130"/>
      <c r="EB483" s="130"/>
      <c r="EL483" s="130"/>
      <c r="EV483" s="130"/>
      <c r="FF483" s="130"/>
      <c r="FP483" s="130"/>
      <c r="FZ483" s="130"/>
      <c r="GJ483" s="130"/>
      <c r="GT483" s="130"/>
      <c r="HD483" s="130"/>
      <c r="HN483" s="130"/>
      <c r="HX483" s="130"/>
      <c r="IH483" s="130"/>
    </row>
    <row xmlns:x14ac="http://schemas.microsoft.com/office/spreadsheetml/2009/9/ac" r="484" s="3" customFormat="true" x14ac:dyDescent="0.25">
      <c r="A484" s="394"/>
      <c r="B484" s="130"/>
      <c r="L484" s="130"/>
      <c r="V484" s="130"/>
      <c r="AF484" s="130"/>
      <c r="AP484" s="130"/>
      <c r="AZ484" s="130"/>
      <c r="BA484" s="130"/>
      <c r="BB484" s="130"/>
      <c r="BC484" s="130"/>
      <c r="BD484" s="130"/>
      <c r="BE484" s="130"/>
      <c r="BF484" s="130"/>
      <c r="BG484" s="130"/>
      <c r="BJ484" s="130"/>
      <c r="BK484" s="130"/>
      <c r="BL484" s="130"/>
      <c r="BM484" s="130"/>
      <c r="BN484" s="130"/>
      <c r="BO484" s="130"/>
      <c r="BP484" s="130"/>
      <c r="BQ484" s="130"/>
      <c r="BT484" s="130"/>
      <c r="CD484" s="441"/>
      <c r="CE484" s="442"/>
      <c r="CF484" s="442"/>
      <c r="CG484" s="442"/>
      <c r="CH484" s="442"/>
      <c r="CI484" s="442"/>
      <c r="CJ484" s="442"/>
      <c r="CK484" s="442"/>
      <c r="CL484" s="442"/>
      <c r="CM484" s="442"/>
      <c r="CN484" s="130"/>
      <c r="CX484" s="130"/>
      <c r="DH484" s="130"/>
      <c r="DR484" s="130"/>
      <c r="EB484" s="130"/>
      <c r="EL484" s="130"/>
      <c r="EV484" s="130"/>
      <c r="FF484" s="130"/>
      <c r="FP484" s="130"/>
      <c r="FZ484" s="130"/>
      <c r="GJ484" s="130"/>
      <c r="GT484" s="130"/>
      <c r="HD484" s="130"/>
      <c r="HN484" s="130"/>
      <c r="HX484" s="130"/>
      <c r="IH484" s="130"/>
    </row>
    <row xmlns:x14ac="http://schemas.microsoft.com/office/spreadsheetml/2009/9/ac" r="485" s="3" customFormat="true" x14ac:dyDescent="0.25">
      <c r="A485" s="394"/>
      <c r="B485" s="130"/>
      <c r="L485" s="130"/>
      <c r="V485" s="130"/>
      <c r="AF485" s="130"/>
      <c r="AP485" s="130"/>
      <c r="AZ485" s="130"/>
      <c r="BA485" s="130"/>
      <c r="BB485" s="130"/>
      <c r="BC485" s="130"/>
      <c r="BD485" s="130"/>
      <c r="BE485" s="130"/>
      <c r="BF485" s="130"/>
      <c r="BG485" s="130"/>
      <c r="BJ485" s="130"/>
      <c r="BK485" s="130"/>
      <c r="BL485" s="130"/>
      <c r="BM485" s="130"/>
      <c r="BN485" s="130"/>
      <c r="BO485" s="130"/>
      <c r="BP485" s="130"/>
      <c r="BQ485" s="130"/>
      <c r="BT485" s="130"/>
      <c r="CD485" s="441"/>
      <c r="CE485" s="442"/>
      <c r="CF485" s="442"/>
      <c r="CG485" s="442"/>
      <c r="CH485" s="442"/>
      <c r="CI485" s="442"/>
      <c r="CJ485" s="442"/>
      <c r="CK485" s="442"/>
      <c r="CL485" s="442"/>
      <c r="CM485" s="442"/>
      <c r="CN485" s="130"/>
      <c r="CX485" s="130"/>
      <c r="DH485" s="130"/>
      <c r="DR485" s="130"/>
      <c r="EB485" s="130"/>
      <c r="EL485" s="130"/>
      <c r="EV485" s="130"/>
      <c r="FF485" s="130"/>
      <c r="FP485" s="130"/>
      <c r="FZ485" s="130"/>
      <c r="GJ485" s="130"/>
      <c r="GT485" s="130"/>
      <c r="HD485" s="130"/>
      <c r="HN485" s="130"/>
      <c r="HX485" s="130"/>
      <c r="IH485" s="130"/>
    </row>
    <row xmlns:x14ac="http://schemas.microsoft.com/office/spreadsheetml/2009/9/ac" r="486" s="3" customFormat="true" x14ac:dyDescent="0.25">
      <c r="A486" s="394"/>
      <c r="B486" s="130"/>
      <c r="L486" s="130"/>
      <c r="V486" s="130"/>
      <c r="AF486" s="130"/>
      <c r="AP486" s="130"/>
      <c r="AZ486" s="130"/>
      <c r="BA486" s="130"/>
      <c r="BB486" s="130"/>
      <c r="BC486" s="130"/>
      <c r="BD486" s="130"/>
      <c r="BE486" s="130"/>
      <c r="BF486" s="130"/>
      <c r="BG486" s="130"/>
      <c r="BJ486" s="130"/>
      <c r="BK486" s="130"/>
      <c r="BL486" s="130"/>
      <c r="BM486" s="130"/>
      <c r="BN486" s="130"/>
      <c r="BO486" s="130"/>
      <c r="BP486" s="130"/>
      <c r="BQ486" s="130"/>
      <c r="BT486" s="130"/>
      <c r="CD486" s="441"/>
      <c r="CE486" s="442"/>
      <c r="CF486" s="442"/>
      <c r="CG486" s="442"/>
      <c r="CH486" s="442"/>
      <c r="CI486" s="442"/>
      <c r="CJ486" s="442"/>
      <c r="CK486" s="442"/>
      <c r="CL486" s="442"/>
      <c r="CM486" s="442"/>
      <c r="CN486" s="130"/>
      <c r="CX486" s="130"/>
      <c r="DH486" s="130"/>
      <c r="DR486" s="130"/>
      <c r="EB486" s="130"/>
      <c r="EL486" s="130"/>
      <c r="EV486" s="130"/>
      <c r="FF486" s="130"/>
      <c r="FP486" s="130"/>
      <c r="FZ486" s="130"/>
      <c r="GJ486" s="130"/>
      <c r="GT486" s="130"/>
      <c r="HD486" s="130"/>
      <c r="HN486" s="130"/>
      <c r="HX486" s="130"/>
      <c r="IH486" s="130"/>
    </row>
    <row xmlns:x14ac="http://schemas.microsoft.com/office/spreadsheetml/2009/9/ac" r="487" s="3" customFormat="true" x14ac:dyDescent="0.25">
      <c r="A487" s="394"/>
      <c r="B487" s="130"/>
      <c r="L487" s="130"/>
      <c r="V487" s="130"/>
      <c r="AF487" s="130"/>
      <c r="AP487" s="130"/>
      <c r="AZ487" s="130"/>
      <c r="BA487" s="130"/>
      <c r="BB487" s="130"/>
      <c r="BC487" s="130"/>
      <c r="BD487" s="130"/>
      <c r="BE487" s="130"/>
      <c r="BF487" s="130"/>
      <c r="BG487" s="130"/>
      <c r="BJ487" s="130"/>
      <c r="BK487" s="130"/>
      <c r="BL487" s="130"/>
      <c r="BM487" s="130"/>
      <c r="BN487" s="130"/>
      <c r="BO487" s="130"/>
      <c r="BP487" s="130"/>
      <c r="BQ487" s="130"/>
      <c r="BT487" s="130"/>
      <c r="CD487" s="441"/>
      <c r="CE487" s="442"/>
      <c r="CF487" s="442"/>
      <c r="CG487" s="442"/>
      <c r="CH487" s="442"/>
      <c r="CI487" s="442"/>
      <c r="CJ487" s="442"/>
      <c r="CK487" s="442"/>
      <c r="CL487" s="442"/>
      <c r="CM487" s="442"/>
      <c r="CN487" s="130"/>
      <c r="CX487" s="130"/>
      <c r="DH487" s="130"/>
      <c r="DR487" s="130"/>
      <c r="EB487" s="130"/>
      <c r="EL487" s="130"/>
      <c r="EV487" s="130"/>
      <c r="FF487" s="130"/>
      <c r="FP487" s="130"/>
      <c r="FZ487" s="130"/>
      <c r="GJ487" s="130"/>
      <c r="GT487" s="130"/>
      <c r="HD487" s="130"/>
      <c r="HN487" s="130"/>
      <c r="HX487" s="130"/>
      <c r="IH487" s="130"/>
    </row>
    <row xmlns:x14ac="http://schemas.microsoft.com/office/spreadsheetml/2009/9/ac" r="488" s="3" customFormat="true" x14ac:dyDescent="0.25">
      <c r="A488" s="394"/>
      <c r="B488" s="130"/>
      <c r="L488" s="130"/>
      <c r="V488" s="130"/>
      <c r="AF488" s="130"/>
      <c r="AP488" s="130"/>
      <c r="AZ488" s="130"/>
      <c r="BA488" s="130"/>
      <c r="BB488" s="130"/>
      <c r="BC488" s="130"/>
      <c r="BD488" s="130"/>
      <c r="BE488" s="130"/>
      <c r="BF488" s="130"/>
      <c r="BG488" s="130"/>
      <c r="BJ488" s="130"/>
      <c r="BK488" s="130"/>
      <c r="BL488" s="130"/>
      <c r="BM488" s="130"/>
      <c r="BN488" s="130"/>
      <c r="BO488" s="130"/>
      <c r="BP488" s="130"/>
      <c r="BQ488" s="130"/>
      <c r="BT488" s="130"/>
      <c r="CD488" s="441"/>
      <c r="CE488" s="442"/>
      <c r="CF488" s="442"/>
      <c r="CG488" s="442"/>
      <c r="CH488" s="442"/>
      <c r="CI488" s="442"/>
      <c r="CJ488" s="442"/>
      <c r="CK488" s="442"/>
      <c r="CL488" s="442"/>
      <c r="CM488" s="442"/>
      <c r="CN488" s="130"/>
      <c r="CX488" s="130"/>
      <c r="DH488" s="130"/>
      <c r="DR488" s="130"/>
      <c r="EB488" s="130"/>
      <c r="EL488" s="130"/>
      <c r="EV488" s="130"/>
      <c r="FF488" s="130"/>
      <c r="FP488" s="130"/>
      <c r="FZ488" s="130"/>
      <c r="GJ488" s="130"/>
      <c r="GT488" s="130"/>
      <c r="HD488" s="130"/>
      <c r="HN488" s="130"/>
      <c r="HX488" s="130"/>
      <c r="IH488" s="130"/>
    </row>
    <row xmlns:x14ac="http://schemas.microsoft.com/office/spreadsheetml/2009/9/ac" r="489" s="3" customFormat="true" x14ac:dyDescent="0.25">
      <c r="A489" s="394"/>
      <c r="B489" s="130"/>
      <c r="L489" s="130"/>
      <c r="V489" s="130"/>
      <c r="AF489" s="130"/>
      <c r="AP489" s="130"/>
      <c r="AZ489" s="130"/>
      <c r="BA489" s="130"/>
      <c r="BB489" s="130"/>
      <c r="BC489" s="130"/>
      <c r="BD489" s="130"/>
      <c r="BE489" s="130"/>
      <c r="BF489" s="130"/>
      <c r="BG489" s="130"/>
      <c r="BJ489" s="130"/>
      <c r="BK489" s="130"/>
      <c r="BL489" s="130"/>
      <c r="BM489" s="130"/>
      <c r="BN489" s="130"/>
      <c r="BO489" s="130"/>
      <c r="BP489" s="130"/>
      <c r="BQ489" s="130"/>
      <c r="BT489" s="130"/>
      <c r="CD489" s="441"/>
      <c r="CE489" s="442"/>
      <c r="CF489" s="442"/>
      <c r="CG489" s="442"/>
      <c r="CH489" s="442"/>
      <c r="CI489" s="442"/>
      <c r="CJ489" s="442"/>
      <c r="CK489" s="442"/>
      <c r="CL489" s="442"/>
      <c r="CM489" s="442"/>
      <c r="CN489" s="130"/>
      <c r="CX489" s="130"/>
      <c r="DH489" s="130"/>
      <c r="DR489" s="130"/>
      <c r="EB489" s="130"/>
      <c r="EL489" s="130"/>
      <c r="EV489" s="130"/>
      <c r="FF489" s="130"/>
      <c r="FP489" s="130"/>
      <c r="FZ489" s="130"/>
      <c r="GJ489" s="130"/>
      <c r="GT489" s="130"/>
      <c r="HD489" s="130"/>
      <c r="HN489" s="130"/>
      <c r="HX489" s="130"/>
      <c r="IH489" s="130"/>
    </row>
    <row xmlns:x14ac="http://schemas.microsoft.com/office/spreadsheetml/2009/9/ac" r="490" s="3" customFormat="true" x14ac:dyDescent="0.25">
      <c r="A490" s="394"/>
      <c r="B490" s="130"/>
      <c r="L490" s="130"/>
      <c r="V490" s="130"/>
      <c r="AF490" s="130"/>
      <c r="AP490" s="130"/>
      <c r="AZ490" s="130"/>
      <c r="BA490" s="130"/>
      <c r="BB490" s="130"/>
      <c r="BC490" s="130"/>
      <c r="BD490" s="130"/>
      <c r="BE490" s="130"/>
      <c r="BF490" s="130"/>
      <c r="BG490" s="130"/>
      <c r="BJ490" s="130"/>
      <c r="BK490" s="130"/>
      <c r="BL490" s="130"/>
      <c r="BM490" s="130"/>
      <c r="BN490" s="130"/>
      <c r="BO490" s="130"/>
      <c r="BP490" s="130"/>
      <c r="BQ490" s="130"/>
      <c r="BT490" s="130"/>
      <c r="CD490" s="441"/>
      <c r="CE490" s="442"/>
      <c r="CF490" s="442"/>
      <c r="CG490" s="442"/>
      <c r="CH490" s="442"/>
      <c r="CI490" s="442"/>
      <c r="CJ490" s="442"/>
      <c r="CK490" s="442"/>
      <c r="CL490" s="442"/>
      <c r="CM490" s="442"/>
      <c r="CN490" s="130"/>
      <c r="CX490" s="130"/>
      <c r="DH490" s="130"/>
      <c r="DR490" s="130"/>
      <c r="EB490" s="130"/>
      <c r="EL490" s="130"/>
      <c r="EV490" s="130"/>
      <c r="FF490" s="130"/>
      <c r="FP490" s="130"/>
      <c r="FZ490" s="130"/>
      <c r="GJ490" s="130"/>
      <c r="GT490" s="130"/>
      <c r="HD490" s="130"/>
      <c r="HN490" s="130"/>
      <c r="HX490" s="130"/>
      <c r="IH490" s="130"/>
    </row>
    <row xmlns:x14ac="http://schemas.microsoft.com/office/spreadsheetml/2009/9/ac" r="491" s="3" customFormat="true" x14ac:dyDescent="0.25">
      <c r="A491" s="394"/>
      <c r="B491" s="130"/>
      <c r="L491" s="130"/>
      <c r="V491" s="130"/>
      <c r="AF491" s="130"/>
      <c r="AP491" s="130"/>
      <c r="AZ491" s="130"/>
      <c r="BA491" s="130"/>
      <c r="BB491" s="130"/>
      <c r="BC491" s="130"/>
      <c r="BD491" s="130"/>
      <c r="BE491" s="130"/>
      <c r="BF491" s="130"/>
      <c r="BG491" s="130"/>
      <c r="BJ491" s="130"/>
      <c r="BK491" s="130"/>
      <c r="BL491" s="130"/>
      <c r="BM491" s="130"/>
      <c r="BN491" s="130"/>
      <c r="BO491" s="130"/>
      <c r="BP491" s="130"/>
      <c r="BQ491" s="130"/>
      <c r="BT491" s="130"/>
      <c r="CD491" s="441"/>
      <c r="CE491" s="442"/>
      <c r="CF491" s="442"/>
      <c r="CG491" s="442"/>
      <c r="CH491" s="442"/>
      <c r="CI491" s="442"/>
      <c r="CJ491" s="442"/>
      <c r="CK491" s="442"/>
      <c r="CL491" s="442"/>
      <c r="CM491" s="442"/>
      <c r="CN491" s="130"/>
      <c r="CX491" s="130"/>
      <c r="DH491" s="130"/>
      <c r="DR491" s="130"/>
      <c r="EB491" s="130"/>
      <c r="EL491" s="130"/>
      <c r="EV491" s="130"/>
      <c r="FF491" s="130"/>
      <c r="FP491" s="130"/>
      <c r="FZ491" s="130"/>
      <c r="GJ491" s="130"/>
      <c r="GT491" s="130"/>
      <c r="HD491" s="130"/>
      <c r="HN491" s="130"/>
      <c r="HX491" s="130"/>
      <c r="IH491" s="130"/>
    </row>
    <row xmlns:x14ac="http://schemas.microsoft.com/office/spreadsheetml/2009/9/ac" r="492" s="3" customFormat="true" x14ac:dyDescent="0.25">
      <c r="A492" s="394"/>
      <c r="B492" s="130"/>
      <c r="L492" s="130"/>
      <c r="V492" s="130"/>
      <c r="AF492" s="130"/>
      <c r="AP492" s="130"/>
      <c r="AZ492" s="130"/>
      <c r="BA492" s="130"/>
      <c r="BB492" s="130"/>
      <c r="BC492" s="130"/>
      <c r="BD492" s="130"/>
      <c r="BE492" s="130"/>
      <c r="BF492" s="130"/>
      <c r="BG492" s="130"/>
      <c r="BJ492" s="130"/>
      <c r="BK492" s="130"/>
      <c r="BL492" s="130"/>
      <c r="BM492" s="130"/>
      <c r="BN492" s="130"/>
      <c r="BO492" s="130"/>
      <c r="BP492" s="130"/>
      <c r="BQ492" s="130"/>
      <c r="BT492" s="130"/>
      <c r="CD492" s="441"/>
      <c r="CE492" s="442"/>
      <c r="CF492" s="442"/>
      <c r="CG492" s="442"/>
      <c r="CH492" s="442"/>
      <c r="CI492" s="442"/>
      <c r="CJ492" s="442"/>
      <c r="CK492" s="442"/>
      <c r="CL492" s="442"/>
      <c r="CM492" s="442"/>
      <c r="CN492" s="130"/>
      <c r="CX492" s="130"/>
      <c r="DH492" s="130"/>
      <c r="DR492" s="130"/>
      <c r="EB492" s="130"/>
      <c r="EL492" s="130"/>
      <c r="EV492" s="130"/>
      <c r="FF492" s="130"/>
      <c r="FP492" s="130"/>
      <c r="FZ492" s="130"/>
      <c r="GJ492" s="130"/>
      <c r="GT492" s="130"/>
      <c r="HD492" s="130"/>
      <c r="HN492" s="130"/>
      <c r="HX492" s="130"/>
      <c r="IH492" s="130"/>
    </row>
    <row xmlns:x14ac="http://schemas.microsoft.com/office/spreadsheetml/2009/9/ac" r="493" s="3" customFormat="true" x14ac:dyDescent="0.25">
      <c r="A493" s="394"/>
      <c r="B493" s="130"/>
      <c r="L493" s="130"/>
      <c r="V493" s="130"/>
      <c r="AF493" s="130"/>
      <c r="AP493" s="130"/>
      <c r="AZ493" s="130"/>
      <c r="BA493" s="130"/>
      <c r="BB493" s="130"/>
      <c r="BC493" s="130"/>
      <c r="BD493" s="130"/>
      <c r="BE493" s="130"/>
      <c r="BF493" s="130"/>
      <c r="BG493" s="130"/>
      <c r="BJ493" s="130"/>
      <c r="BK493" s="130"/>
      <c r="BL493" s="130"/>
      <c r="BM493" s="130"/>
      <c r="BN493" s="130"/>
      <c r="BO493" s="130"/>
      <c r="BP493" s="130"/>
      <c r="BQ493" s="130"/>
      <c r="BT493" s="130"/>
      <c r="CD493" s="441"/>
      <c r="CE493" s="442"/>
      <c r="CF493" s="442"/>
      <c r="CG493" s="442"/>
      <c r="CH493" s="442"/>
      <c r="CI493" s="442"/>
      <c r="CJ493" s="442"/>
      <c r="CK493" s="442"/>
      <c r="CL493" s="442"/>
      <c r="CM493" s="442"/>
      <c r="CN493" s="130"/>
      <c r="CX493" s="130"/>
      <c r="DH493" s="130"/>
      <c r="DR493" s="130"/>
      <c r="EB493" s="130"/>
      <c r="EL493" s="130"/>
      <c r="EV493" s="130"/>
      <c r="FF493" s="130"/>
      <c r="FP493" s="130"/>
      <c r="FZ493" s="130"/>
      <c r="GJ493" s="130"/>
      <c r="GT493" s="130"/>
      <c r="HD493" s="130"/>
      <c r="HN493" s="130"/>
      <c r="HX493" s="130"/>
      <c r="IH493" s="130"/>
    </row>
    <row xmlns:x14ac="http://schemas.microsoft.com/office/spreadsheetml/2009/9/ac" r="494" s="3" customFormat="true" x14ac:dyDescent="0.25">
      <c r="A494" s="394"/>
      <c r="B494" s="130"/>
      <c r="L494" s="130"/>
      <c r="V494" s="130"/>
      <c r="AF494" s="130"/>
      <c r="AP494" s="130"/>
      <c r="AZ494" s="130"/>
      <c r="BA494" s="130"/>
      <c r="BB494" s="130"/>
      <c r="BC494" s="130"/>
      <c r="BD494" s="130"/>
      <c r="BE494" s="130"/>
      <c r="BF494" s="130"/>
      <c r="BG494" s="130"/>
      <c r="BJ494" s="130"/>
      <c r="BK494" s="130"/>
      <c r="BL494" s="130"/>
      <c r="BM494" s="130"/>
      <c r="BN494" s="130"/>
      <c r="BO494" s="130"/>
      <c r="BP494" s="130"/>
      <c r="BQ494" s="130"/>
      <c r="BT494" s="130"/>
      <c r="CD494" s="441"/>
      <c r="CE494" s="442"/>
      <c r="CF494" s="442"/>
      <c r="CG494" s="442"/>
      <c r="CH494" s="442"/>
      <c r="CI494" s="442"/>
      <c r="CJ494" s="442"/>
      <c r="CK494" s="442"/>
      <c r="CL494" s="442"/>
      <c r="CM494" s="442"/>
      <c r="CN494" s="130"/>
      <c r="CX494" s="130"/>
      <c r="DH494" s="130"/>
      <c r="DR494" s="130"/>
      <c r="EB494" s="130"/>
      <c r="EL494" s="130"/>
      <c r="EV494" s="130"/>
      <c r="FF494" s="130"/>
      <c r="FP494" s="130"/>
      <c r="FZ494" s="130"/>
      <c r="GJ494" s="130"/>
      <c r="GT494" s="130"/>
      <c r="HD494" s="130"/>
      <c r="HN494" s="130"/>
      <c r="HX494" s="130"/>
      <c r="IH494" s="130"/>
    </row>
    <row xmlns:x14ac="http://schemas.microsoft.com/office/spreadsheetml/2009/9/ac" r="495" s="3" customFormat="true" x14ac:dyDescent="0.25">
      <c r="A495" s="394"/>
      <c r="B495" s="130"/>
      <c r="L495" s="130"/>
      <c r="V495" s="130"/>
      <c r="AF495" s="130"/>
      <c r="AP495" s="130"/>
      <c r="AZ495" s="130"/>
      <c r="BA495" s="130"/>
      <c r="BB495" s="130"/>
      <c r="BC495" s="130"/>
      <c r="BD495" s="130"/>
      <c r="BE495" s="130"/>
      <c r="BF495" s="130"/>
      <c r="BG495" s="130"/>
      <c r="BJ495" s="130"/>
      <c r="BK495" s="130"/>
      <c r="BL495" s="130"/>
      <c r="BM495" s="130"/>
      <c r="BN495" s="130"/>
      <c r="BO495" s="130"/>
      <c r="BP495" s="130"/>
      <c r="BQ495" s="130"/>
      <c r="BT495" s="130"/>
      <c r="CD495" s="441"/>
      <c r="CE495" s="442"/>
      <c r="CF495" s="442"/>
      <c r="CG495" s="442"/>
      <c r="CH495" s="442"/>
      <c r="CI495" s="442"/>
      <c r="CJ495" s="442"/>
      <c r="CK495" s="442"/>
      <c r="CL495" s="442"/>
      <c r="CM495" s="442"/>
      <c r="CN495" s="130"/>
      <c r="CX495" s="130"/>
      <c r="DH495" s="130"/>
      <c r="DR495" s="130"/>
      <c r="EB495" s="130"/>
      <c r="EL495" s="130"/>
      <c r="EV495" s="130"/>
      <c r="FF495" s="130"/>
      <c r="FP495" s="130"/>
      <c r="FZ495" s="130"/>
      <c r="GJ495" s="130"/>
      <c r="GT495" s="130"/>
      <c r="HD495" s="130"/>
      <c r="HN495" s="130"/>
      <c r="HX495" s="130"/>
      <c r="IH495" s="130"/>
    </row>
    <row xmlns:x14ac="http://schemas.microsoft.com/office/spreadsheetml/2009/9/ac" r="496" s="3" customFormat="true" x14ac:dyDescent="0.25">
      <c r="A496" s="394"/>
      <c r="B496" s="130"/>
      <c r="L496" s="130"/>
      <c r="V496" s="130"/>
      <c r="AF496" s="130"/>
      <c r="AP496" s="130"/>
      <c r="AZ496" s="130"/>
      <c r="BA496" s="130"/>
      <c r="BB496" s="130"/>
      <c r="BC496" s="130"/>
      <c r="BD496" s="130"/>
      <c r="BE496" s="130"/>
      <c r="BF496" s="130"/>
      <c r="BG496" s="130"/>
      <c r="BJ496" s="130"/>
      <c r="BK496" s="130"/>
      <c r="BL496" s="130"/>
      <c r="BM496" s="130"/>
      <c r="BN496" s="130"/>
      <c r="BO496" s="130"/>
      <c r="BP496" s="130"/>
      <c r="BQ496" s="130"/>
      <c r="BT496" s="130"/>
      <c r="CD496" s="441"/>
      <c r="CE496" s="442"/>
      <c r="CF496" s="442"/>
      <c r="CG496" s="442"/>
      <c r="CH496" s="442"/>
      <c r="CI496" s="442"/>
      <c r="CJ496" s="442"/>
      <c r="CK496" s="442"/>
      <c r="CL496" s="442"/>
      <c r="CM496" s="442"/>
      <c r="CN496" s="130"/>
      <c r="CX496" s="130"/>
      <c r="DH496" s="130"/>
      <c r="DR496" s="130"/>
      <c r="EB496" s="130"/>
      <c r="EL496" s="130"/>
      <c r="EV496" s="130"/>
      <c r="FF496" s="130"/>
      <c r="FP496" s="130"/>
      <c r="FZ496" s="130"/>
      <c r="GJ496" s="130"/>
      <c r="GT496" s="130"/>
      <c r="HD496" s="130"/>
      <c r="HN496" s="130"/>
      <c r="HX496" s="130"/>
      <c r="IH496" s="130"/>
    </row>
    <row xmlns:x14ac="http://schemas.microsoft.com/office/spreadsheetml/2009/9/ac" r="497" s="3" customFormat="true" x14ac:dyDescent="0.25">
      <c r="A497" s="394"/>
      <c r="B497" s="130"/>
      <c r="L497" s="130"/>
      <c r="V497" s="130"/>
      <c r="AF497" s="130"/>
      <c r="AP497" s="130"/>
      <c r="AZ497" s="130"/>
      <c r="BA497" s="130"/>
      <c r="BB497" s="130"/>
      <c r="BC497" s="130"/>
      <c r="BD497" s="130"/>
      <c r="BE497" s="130"/>
      <c r="BF497" s="130"/>
      <c r="BG497" s="130"/>
      <c r="BJ497" s="130"/>
      <c r="BK497" s="130"/>
      <c r="BL497" s="130"/>
      <c r="BM497" s="130"/>
      <c r="BN497" s="130"/>
      <c r="BO497" s="130"/>
      <c r="BP497" s="130"/>
      <c r="BQ497" s="130"/>
      <c r="BT497" s="130"/>
      <c r="CD497" s="441"/>
      <c r="CE497" s="442"/>
      <c r="CF497" s="442"/>
      <c r="CG497" s="442"/>
      <c r="CH497" s="442"/>
      <c r="CI497" s="442"/>
      <c r="CJ497" s="442"/>
      <c r="CK497" s="442"/>
      <c r="CL497" s="442"/>
      <c r="CM497" s="442"/>
      <c r="CN497" s="130"/>
      <c r="CX497" s="130"/>
      <c r="DH497" s="130"/>
      <c r="DR497" s="130"/>
      <c r="EB497" s="130"/>
      <c r="EL497" s="130"/>
      <c r="EV497" s="130"/>
      <c r="FF497" s="130"/>
      <c r="FP497" s="130"/>
      <c r="FZ497" s="130"/>
      <c r="GJ497" s="130"/>
      <c r="GT497" s="130"/>
      <c r="HD497" s="130"/>
      <c r="HN497" s="130"/>
      <c r="HX497" s="130"/>
      <c r="IH497" s="130"/>
    </row>
    <row xmlns:x14ac="http://schemas.microsoft.com/office/spreadsheetml/2009/9/ac" r="498" s="3" customFormat="true" x14ac:dyDescent="0.25">
      <c r="A498" s="394"/>
      <c r="B498" s="130"/>
      <c r="L498" s="130"/>
      <c r="V498" s="130"/>
      <c r="AF498" s="130"/>
      <c r="AP498" s="130"/>
      <c r="AZ498" s="130"/>
      <c r="BA498" s="130"/>
      <c r="BB498" s="130"/>
      <c r="BC498" s="130"/>
      <c r="BD498" s="130"/>
      <c r="BE498" s="130"/>
      <c r="BF498" s="130"/>
      <c r="BG498" s="130"/>
      <c r="BJ498" s="130"/>
      <c r="BK498" s="130"/>
      <c r="BL498" s="130"/>
      <c r="BM498" s="130"/>
      <c r="BN498" s="130"/>
      <c r="BO498" s="130"/>
      <c r="BP498" s="130"/>
      <c r="BQ498" s="130"/>
      <c r="BT498" s="130"/>
      <c r="CD498" s="441"/>
      <c r="CE498" s="442"/>
      <c r="CF498" s="442"/>
      <c r="CG498" s="442"/>
      <c r="CH498" s="442"/>
      <c r="CI498" s="442"/>
      <c r="CJ498" s="442"/>
      <c r="CK498" s="442"/>
      <c r="CL498" s="442"/>
      <c r="CM498" s="442"/>
      <c r="CN498" s="130"/>
      <c r="CX498" s="130"/>
      <c r="DH498" s="130"/>
      <c r="DR498" s="130"/>
      <c r="EB498" s="130"/>
      <c r="EL498" s="130"/>
      <c r="EV498" s="130"/>
      <c r="FF498" s="130"/>
      <c r="FP498" s="130"/>
      <c r="FZ498" s="130"/>
      <c r="GJ498" s="130"/>
      <c r="GT498" s="130"/>
      <c r="HD498" s="130"/>
      <c r="HN498" s="130"/>
      <c r="HX498" s="130"/>
      <c r="IH498" s="130"/>
    </row>
    <row xmlns:x14ac="http://schemas.microsoft.com/office/spreadsheetml/2009/9/ac" r="499" s="3" customFormat="true" x14ac:dyDescent="0.25">
      <c r="A499" s="394"/>
      <c r="B499" s="130"/>
      <c r="L499" s="130"/>
      <c r="V499" s="130"/>
      <c r="AF499" s="130"/>
      <c r="AP499" s="130"/>
      <c r="AZ499" s="130"/>
      <c r="BA499" s="130"/>
      <c r="BB499" s="130"/>
      <c r="BC499" s="130"/>
      <c r="BD499" s="130"/>
      <c r="BE499" s="130"/>
      <c r="BF499" s="130"/>
      <c r="BG499" s="130"/>
      <c r="BJ499" s="130"/>
      <c r="BK499" s="130"/>
      <c r="BL499" s="130"/>
      <c r="BM499" s="130"/>
      <c r="BN499" s="130"/>
      <c r="BO499" s="130"/>
      <c r="BP499" s="130"/>
      <c r="BQ499" s="130"/>
      <c r="BT499" s="130"/>
      <c r="CD499" s="441"/>
      <c r="CE499" s="442"/>
      <c r="CF499" s="442"/>
      <c r="CG499" s="442"/>
      <c r="CH499" s="442"/>
      <c r="CI499" s="442"/>
      <c r="CJ499" s="442"/>
      <c r="CK499" s="442"/>
      <c r="CL499" s="442"/>
      <c r="CM499" s="442"/>
      <c r="CN499" s="130"/>
      <c r="CX499" s="130"/>
      <c r="DH499" s="130"/>
      <c r="DR499" s="130"/>
      <c r="EB499" s="130"/>
      <c r="EL499" s="130"/>
      <c r="EV499" s="130"/>
      <c r="FF499" s="130"/>
      <c r="FP499" s="130"/>
      <c r="FZ499" s="130"/>
      <c r="GJ499" s="130"/>
      <c r="GT499" s="130"/>
      <c r="HD499" s="130"/>
      <c r="HN499" s="130"/>
      <c r="HX499" s="130"/>
      <c r="IH499" s="130"/>
    </row>
    <row xmlns:x14ac="http://schemas.microsoft.com/office/spreadsheetml/2009/9/ac" r="500" s="3" customFormat="true" x14ac:dyDescent="0.25">
      <c r="A500" s="394"/>
      <c r="B500" s="130"/>
      <c r="L500" s="130"/>
      <c r="V500" s="130"/>
      <c r="AF500" s="130"/>
      <c r="AP500" s="130"/>
      <c r="AZ500" s="130"/>
      <c r="BA500" s="130"/>
      <c r="BB500" s="130"/>
      <c r="BC500" s="130"/>
      <c r="BD500" s="130"/>
      <c r="BE500" s="130"/>
      <c r="BF500" s="130"/>
      <c r="BG500" s="130"/>
      <c r="BJ500" s="130"/>
      <c r="BK500" s="130"/>
      <c r="BL500" s="130"/>
      <c r="BM500" s="130"/>
      <c r="BN500" s="130"/>
      <c r="BO500" s="130"/>
      <c r="BP500" s="130"/>
      <c r="BQ500" s="130"/>
      <c r="BT500" s="130"/>
      <c r="CD500" s="441"/>
      <c r="CE500" s="442"/>
      <c r="CF500" s="442"/>
      <c r="CG500" s="442"/>
      <c r="CH500" s="442"/>
      <c r="CI500" s="442"/>
      <c r="CJ500" s="442"/>
      <c r="CK500" s="442"/>
      <c r="CL500" s="442"/>
      <c r="CM500" s="442"/>
      <c r="CN500" s="130"/>
      <c r="CX500" s="130"/>
      <c r="DH500" s="130"/>
      <c r="DR500" s="130"/>
      <c r="EB500" s="130"/>
      <c r="EL500" s="130"/>
      <c r="EV500" s="130"/>
      <c r="FF500" s="130"/>
      <c r="FP500" s="130"/>
      <c r="FZ500" s="130"/>
      <c r="GJ500" s="130"/>
      <c r="GT500" s="130"/>
      <c r="HD500" s="130"/>
      <c r="HN500" s="130"/>
      <c r="HX500" s="130"/>
      <c r="IH500" s="130"/>
    </row>
    <row xmlns:x14ac="http://schemas.microsoft.com/office/spreadsheetml/2009/9/ac" r="501" s="3" customFormat="true" x14ac:dyDescent="0.25">
      <c r="A501" s="394"/>
      <c r="B501" s="130"/>
      <c r="L501" s="130"/>
      <c r="V501" s="130"/>
      <c r="AF501" s="130"/>
      <c r="AP501" s="130"/>
      <c r="AZ501" s="130"/>
      <c r="BA501" s="130"/>
      <c r="BB501" s="130"/>
      <c r="BC501" s="130"/>
      <c r="BD501" s="130"/>
      <c r="BE501" s="130"/>
      <c r="BF501" s="130"/>
      <c r="BG501" s="130"/>
      <c r="BJ501" s="130"/>
      <c r="BK501" s="130"/>
      <c r="BL501" s="130"/>
      <c r="BM501" s="130"/>
      <c r="BN501" s="130"/>
      <c r="BO501" s="130"/>
      <c r="BP501" s="130"/>
      <c r="BQ501" s="130"/>
      <c r="BT501" s="130"/>
      <c r="CD501" s="441"/>
      <c r="CE501" s="442"/>
      <c r="CF501" s="442"/>
      <c r="CG501" s="442"/>
      <c r="CH501" s="442"/>
      <c r="CI501" s="442"/>
      <c r="CJ501" s="442"/>
      <c r="CK501" s="442"/>
      <c r="CL501" s="442"/>
      <c r="CM501" s="442"/>
      <c r="CN501" s="130"/>
      <c r="CX501" s="130"/>
      <c r="DH501" s="130"/>
      <c r="DR501" s="130"/>
      <c r="EB501" s="130"/>
      <c r="EL501" s="130"/>
      <c r="EV501" s="130"/>
      <c r="FF501" s="130"/>
      <c r="FP501" s="130"/>
      <c r="FZ501" s="130"/>
      <c r="GJ501" s="130"/>
      <c r="GT501" s="130"/>
      <c r="HD501" s="130"/>
      <c r="HN501" s="130"/>
      <c r="HX501" s="130"/>
      <c r="IH501" s="130"/>
    </row>
    <row xmlns:x14ac="http://schemas.microsoft.com/office/spreadsheetml/2009/9/ac" r="502" s="3" customFormat="true" x14ac:dyDescent="0.25">
      <c r="A502" s="394"/>
      <c r="B502" s="130"/>
      <c r="L502" s="130"/>
      <c r="V502" s="130"/>
      <c r="AF502" s="130"/>
      <c r="AP502" s="130"/>
      <c r="AZ502" s="130"/>
      <c r="BA502" s="130"/>
      <c r="BB502" s="130"/>
      <c r="BC502" s="130"/>
      <c r="BD502" s="130"/>
      <c r="BE502" s="130"/>
      <c r="BF502" s="130"/>
      <c r="BG502" s="130"/>
      <c r="BJ502" s="130"/>
      <c r="BK502" s="130"/>
      <c r="BL502" s="130"/>
      <c r="BM502" s="130"/>
      <c r="BN502" s="130"/>
      <c r="BO502" s="130"/>
      <c r="BP502" s="130"/>
      <c r="BQ502" s="130"/>
      <c r="BT502" s="130"/>
      <c r="CD502" s="441"/>
      <c r="CE502" s="442"/>
      <c r="CF502" s="442"/>
      <c r="CG502" s="442"/>
      <c r="CH502" s="442"/>
      <c r="CI502" s="442"/>
      <c r="CJ502" s="442"/>
      <c r="CK502" s="442"/>
      <c r="CL502" s="442"/>
      <c r="CM502" s="442"/>
      <c r="CN502" s="130"/>
      <c r="CX502" s="130"/>
      <c r="DH502" s="130"/>
      <c r="DR502" s="130"/>
      <c r="EB502" s="130"/>
      <c r="EL502" s="130"/>
      <c r="EV502" s="130"/>
      <c r="FF502" s="130"/>
      <c r="FP502" s="130"/>
      <c r="FZ502" s="130"/>
      <c r="GJ502" s="130"/>
      <c r="GT502" s="130"/>
      <c r="HD502" s="130"/>
      <c r="HN502" s="130"/>
      <c r="HX502" s="130"/>
      <c r="IH502" s="130"/>
    </row>
    <row xmlns:x14ac="http://schemas.microsoft.com/office/spreadsheetml/2009/9/ac" r="503" s="3" customFormat="true" x14ac:dyDescent="0.25">
      <c r="A503" s="394"/>
      <c r="B503" s="130"/>
      <c r="L503" s="130"/>
      <c r="V503" s="130"/>
      <c r="AF503" s="130"/>
      <c r="AP503" s="130"/>
      <c r="AZ503" s="130"/>
      <c r="BA503" s="130"/>
      <c r="BB503" s="130"/>
      <c r="BC503" s="130"/>
      <c r="BD503" s="130"/>
      <c r="BE503" s="130"/>
      <c r="BF503" s="130"/>
      <c r="BG503" s="130"/>
      <c r="BJ503" s="130"/>
      <c r="BK503" s="130"/>
      <c r="BL503" s="130"/>
      <c r="BM503" s="130"/>
      <c r="BN503" s="130"/>
      <c r="BO503" s="130"/>
      <c r="BP503" s="130"/>
      <c r="BQ503" s="130"/>
      <c r="BT503" s="130"/>
      <c r="CD503" s="441"/>
      <c r="CE503" s="442"/>
      <c r="CF503" s="442"/>
      <c r="CG503" s="442"/>
      <c r="CH503" s="442"/>
      <c r="CI503" s="442"/>
      <c r="CJ503" s="442"/>
      <c r="CK503" s="442"/>
      <c r="CL503" s="442"/>
      <c r="CM503" s="442"/>
      <c r="CN503" s="130"/>
      <c r="CX503" s="130"/>
      <c r="DH503" s="130"/>
      <c r="DR503" s="130"/>
      <c r="EB503" s="130"/>
      <c r="EL503" s="130"/>
      <c r="EV503" s="130"/>
      <c r="FF503" s="130"/>
      <c r="FP503" s="130"/>
      <c r="FZ503" s="130"/>
      <c r="GJ503" s="130"/>
      <c r="GT503" s="130"/>
      <c r="HD503" s="130"/>
      <c r="HN503" s="130"/>
      <c r="HX503" s="130"/>
      <c r="IH503" s="130"/>
    </row>
    <row xmlns:x14ac="http://schemas.microsoft.com/office/spreadsheetml/2009/9/ac" r="504" s="3" customFormat="true" x14ac:dyDescent="0.25">
      <c r="A504" s="394"/>
      <c r="B504" s="130"/>
      <c r="L504" s="130"/>
      <c r="V504" s="130"/>
      <c r="AF504" s="130"/>
      <c r="AP504" s="130"/>
      <c r="AZ504" s="130"/>
      <c r="BA504" s="130"/>
      <c r="BB504" s="130"/>
      <c r="BC504" s="130"/>
      <c r="BD504" s="130"/>
      <c r="BE504" s="130"/>
      <c r="BF504" s="130"/>
      <c r="BG504" s="130"/>
      <c r="BJ504" s="130"/>
      <c r="BK504" s="130"/>
      <c r="BL504" s="130"/>
      <c r="BM504" s="130"/>
      <c r="BN504" s="130"/>
      <c r="BO504" s="130"/>
      <c r="BP504" s="130"/>
      <c r="BQ504" s="130"/>
      <c r="BT504" s="130"/>
      <c r="CD504" s="441"/>
      <c r="CE504" s="442"/>
      <c r="CF504" s="442"/>
      <c r="CG504" s="442"/>
      <c r="CH504" s="442"/>
      <c r="CI504" s="442"/>
      <c r="CJ504" s="442"/>
      <c r="CK504" s="442"/>
      <c r="CL504" s="442"/>
      <c r="CM504" s="442"/>
      <c r="CN504" s="130"/>
      <c r="CX504" s="130"/>
      <c r="DH504" s="130"/>
      <c r="DR504" s="130"/>
      <c r="EB504" s="130"/>
      <c r="EL504" s="130"/>
      <c r="EV504" s="130"/>
      <c r="FF504" s="130"/>
      <c r="FP504" s="130"/>
      <c r="FZ504" s="130"/>
      <c r="GJ504" s="130"/>
      <c r="GT504" s="130"/>
      <c r="HD504" s="130"/>
      <c r="HN504" s="130"/>
      <c r="HX504" s="130"/>
      <c r="IH504" s="130"/>
    </row>
    <row xmlns:x14ac="http://schemas.microsoft.com/office/spreadsheetml/2009/9/ac" r="505" s="3" customFormat="true" x14ac:dyDescent="0.25">
      <c r="A505" s="394"/>
      <c r="B505" s="130"/>
      <c r="L505" s="130"/>
      <c r="V505" s="130"/>
      <c r="AF505" s="130"/>
      <c r="AP505" s="130"/>
      <c r="AZ505" s="130"/>
      <c r="BA505" s="130"/>
      <c r="BB505" s="130"/>
      <c r="BC505" s="130"/>
      <c r="BD505" s="130"/>
      <c r="BE505" s="130"/>
      <c r="BF505" s="130"/>
      <c r="BG505" s="130"/>
      <c r="BJ505" s="130"/>
      <c r="BK505" s="130"/>
      <c r="BL505" s="130"/>
      <c r="BM505" s="130"/>
      <c r="BN505" s="130"/>
      <c r="BO505" s="130"/>
      <c r="BP505" s="130"/>
      <c r="BQ505" s="130"/>
      <c r="BT505" s="130"/>
      <c r="CD505" s="441"/>
      <c r="CE505" s="442"/>
      <c r="CF505" s="442"/>
      <c r="CG505" s="442"/>
      <c r="CH505" s="442"/>
      <c r="CI505" s="442"/>
      <c r="CJ505" s="442"/>
      <c r="CK505" s="442"/>
      <c r="CL505" s="442"/>
      <c r="CM505" s="442"/>
      <c r="CN505" s="130"/>
      <c r="CX505" s="130"/>
      <c r="DH505" s="130"/>
      <c r="DR505" s="130"/>
      <c r="EB505" s="130"/>
      <c r="EL505" s="130"/>
      <c r="EV505" s="130"/>
      <c r="FF505" s="130"/>
      <c r="FP505" s="130"/>
      <c r="FZ505" s="130"/>
      <c r="GJ505" s="130"/>
      <c r="GT505" s="130"/>
      <c r="HD505" s="130"/>
      <c r="HN505" s="130"/>
      <c r="HX505" s="130"/>
      <c r="IH505" s="130"/>
    </row>
    <row xmlns:x14ac="http://schemas.microsoft.com/office/spreadsheetml/2009/9/ac" r="506" s="3" customFormat="true" x14ac:dyDescent="0.25">
      <c r="A506" s="394"/>
      <c r="B506" s="130"/>
      <c r="L506" s="130"/>
      <c r="V506" s="130"/>
      <c r="AF506" s="130"/>
      <c r="AP506" s="130"/>
      <c r="AZ506" s="130"/>
      <c r="BA506" s="130"/>
      <c r="BB506" s="130"/>
      <c r="BC506" s="130"/>
      <c r="BD506" s="130"/>
      <c r="BE506" s="130"/>
      <c r="BF506" s="130"/>
      <c r="BG506" s="130"/>
      <c r="BJ506" s="130"/>
      <c r="BK506" s="130"/>
      <c r="BL506" s="130"/>
      <c r="BM506" s="130"/>
      <c r="BN506" s="130"/>
      <c r="BO506" s="130"/>
      <c r="BP506" s="130"/>
      <c r="BQ506" s="130"/>
      <c r="BT506" s="130"/>
      <c r="CD506" s="441"/>
      <c r="CE506" s="442"/>
      <c r="CF506" s="442"/>
      <c r="CG506" s="442"/>
      <c r="CH506" s="442"/>
      <c r="CI506" s="442"/>
      <c r="CJ506" s="442"/>
      <c r="CK506" s="442"/>
      <c r="CL506" s="442"/>
      <c r="CM506" s="442"/>
      <c r="CN506" s="130"/>
      <c r="CX506" s="130"/>
      <c r="DH506" s="130"/>
      <c r="DR506" s="130"/>
      <c r="EB506" s="130"/>
      <c r="EL506" s="130"/>
      <c r="EV506" s="130"/>
      <c r="FF506" s="130"/>
      <c r="FP506" s="130"/>
      <c r="FZ506" s="130"/>
      <c r="GJ506" s="130"/>
      <c r="GT506" s="130"/>
      <c r="HD506" s="130"/>
      <c r="HN506" s="130"/>
      <c r="HX506" s="130"/>
      <c r="IH506" s="130"/>
    </row>
    <row xmlns:x14ac="http://schemas.microsoft.com/office/spreadsheetml/2009/9/ac" r="507" s="3" customFormat="true" x14ac:dyDescent="0.25">
      <c r="A507" s="394"/>
      <c r="B507" s="130"/>
      <c r="L507" s="130"/>
      <c r="V507" s="130"/>
      <c r="AF507" s="130"/>
      <c r="AP507" s="130"/>
      <c r="AZ507" s="130"/>
      <c r="BA507" s="130"/>
      <c r="BB507" s="130"/>
      <c r="BC507" s="130"/>
      <c r="BD507" s="130"/>
      <c r="BE507" s="130"/>
      <c r="BF507" s="130"/>
      <c r="BG507" s="130"/>
      <c r="BJ507" s="130"/>
      <c r="BK507" s="130"/>
      <c r="BL507" s="130"/>
      <c r="BM507" s="130"/>
      <c r="BN507" s="130"/>
      <c r="BO507" s="130"/>
      <c r="BP507" s="130"/>
      <c r="BQ507" s="130"/>
      <c r="BT507" s="130"/>
      <c r="CD507" s="441"/>
      <c r="CE507" s="442"/>
      <c r="CF507" s="442"/>
      <c r="CG507" s="442"/>
      <c r="CH507" s="442"/>
      <c r="CI507" s="442"/>
      <c r="CJ507" s="442"/>
      <c r="CK507" s="442"/>
      <c r="CL507" s="442"/>
      <c r="CM507" s="442"/>
      <c r="CN507" s="130"/>
      <c r="CX507" s="130"/>
      <c r="DH507" s="130"/>
      <c r="DR507" s="130"/>
      <c r="EB507" s="130"/>
      <c r="EL507" s="130"/>
      <c r="EV507" s="130"/>
      <c r="FF507" s="130"/>
      <c r="FP507" s="130"/>
      <c r="FZ507" s="130"/>
      <c r="GJ507" s="130"/>
      <c r="GT507" s="130"/>
      <c r="HD507" s="130"/>
      <c r="HN507" s="130"/>
      <c r="HX507" s="130"/>
      <c r="IH507" s="130"/>
    </row>
    <row xmlns:x14ac="http://schemas.microsoft.com/office/spreadsheetml/2009/9/ac" r="508" s="3" customFormat="true" x14ac:dyDescent="0.25">
      <c r="A508" s="394"/>
      <c r="B508" s="130"/>
      <c r="L508" s="130"/>
      <c r="V508" s="130"/>
      <c r="AF508" s="130"/>
      <c r="AP508" s="130"/>
      <c r="AZ508" s="130"/>
      <c r="BA508" s="130"/>
      <c r="BB508" s="130"/>
      <c r="BC508" s="130"/>
      <c r="BD508" s="130"/>
      <c r="BE508" s="130"/>
      <c r="BF508" s="130"/>
      <c r="BG508" s="130"/>
      <c r="BJ508" s="130"/>
      <c r="BK508" s="130"/>
      <c r="BL508" s="130"/>
      <c r="BM508" s="130"/>
      <c r="BN508" s="130"/>
      <c r="BO508" s="130"/>
      <c r="BP508" s="130"/>
      <c r="BQ508" s="130"/>
      <c r="BT508" s="130"/>
      <c r="CD508" s="441"/>
      <c r="CE508" s="442"/>
      <c r="CF508" s="442"/>
      <c r="CG508" s="442"/>
      <c r="CH508" s="442"/>
      <c r="CI508" s="442"/>
      <c r="CJ508" s="442"/>
      <c r="CK508" s="442"/>
      <c r="CL508" s="442"/>
      <c r="CM508" s="442"/>
      <c r="CN508" s="130"/>
      <c r="CX508" s="130"/>
      <c r="DH508" s="130"/>
      <c r="DR508" s="130"/>
      <c r="EB508" s="130"/>
      <c r="EL508" s="130"/>
      <c r="EV508" s="130"/>
      <c r="FF508" s="130"/>
      <c r="FP508" s="130"/>
      <c r="FZ508" s="130"/>
      <c r="GJ508" s="130"/>
      <c r="GT508" s="130"/>
      <c r="HD508" s="130"/>
      <c r="HN508" s="130"/>
      <c r="HX508" s="130"/>
      <c r="IH508" s="130"/>
    </row>
    <row xmlns:x14ac="http://schemas.microsoft.com/office/spreadsheetml/2009/9/ac" r="509" s="3" customFormat="true" x14ac:dyDescent="0.25">
      <c r="A509" s="394"/>
      <c r="B509" s="130"/>
      <c r="L509" s="130"/>
      <c r="V509" s="130"/>
      <c r="AF509" s="130"/>
      <c r="AP509" s="130"/>
      <c r="AZ509" s="130"/>
      <c r="BA509" s="130"/>
      <c r="BB509" s="130"/>
      <c r="BC509" s="130"/>
      <c r="BD509" s="130"/>
      <c r="BE509" s="130"/>
      <c r="BF509" s="130"/>
      <c r="BG509" s="130"/>
      <c r="BJ509" s="130"/>
      <c r="BK509" s="130"/>
      <c r="BL509" s="130"/>
      <c r="BM509" s="130"/>
      <c r="BN509" s="130"/>
      <c r="BO509" s="130"/>
      <c r="BP509" s="130"/>
      <c r="BQ509" s="130"/>
      <c r="BT509" s="130"/>
      <c r="CD509" s="441"/>
      <c r="CE509" s="442"/>
      <c r="CF509" s="442"/>
      <c r="CG509" s="442"/>
      <c r="CH509" s="442"/>
      <c r="CI509" s="442"/>
      <c r="CJ509" s="442"/>
      <c r="CK509" s="442"/>
      <c r="CL509" s="442"/>
      <c r="CM509" s="442"/>
      <c r="CN509" s="130"/>
      <c r="CX509" s="130"/>
      <c r="DH509" s="130"/>
      <c r="DR509" s="130"/>
      <c r="EB509" s="130"/>
      <c r="EL509" s="130"/>
      <c r="EV509" s="130"/>
      <c r="FF509" s="130"/>
      <c r="FP509" s="130"/>
      <c r="FZ509" s="130"/>
      <c r="GJ509" s="130"/>
      <c r="GT509" s="130"/>
      <c r="HD509" s="130"/>
      <c r="HN509" s="130"/>
      <c r="HX509" s="130"/>
      <c r="IH509" s="130"/>
    </row>
    <row xmlns:x14ac="http://schemas.microsoft.com/office/spreadsheetml/2009/9/ac" r="510" s="3" customFormat="true" x14ac:dyDescent="0.25">
      <c r="A510" s="394"/>
      <c r="B510" s="130"/>
      <c r="L510" s="130"/>
      <c r="V510" s="130"/>
      <c r="AF510" s="130"/>
      <c r="AP510" s="130"/>
      <c r="AZ510" s="130"/>
      <c r="BA510" s="130"/>
      <c r="BB510" s="130"/>
      <c r="BC510" s="130"/>
      <c r="BD510" s="130"/>
      <c r="BE510" s="130"/>
      <c r="BF510" s="130"/>
      <c r="BG510" s="130"/>
      <c r="BJ510" s="130"/>
      <c r="BK510" s="130"/>
      <c r="BL510" s="130"/>
      <c r="BM510" s="130"/>
      <c r="BN510" s="130"/>
      <c r="BO510" s="130"/>
      <c r="BP510" s="130"/>
      <c r="BQ510" s="130"/>
      <c r="BT510" s="130"/>
      <c r="CD510" s="441"/>
      <c r="CE510" s="442"/>
      <c r="CF510" s="442"/>
      <c r="CG510" s="442"/>
      <c r="CH510" s="442"/>
      <c r="CI510" s="442"/>
      <c r="CJ510" s="442"/>
      <c r="CK510" s="442"/>
      <c r="CL510" s="442"/>
      <c r="CM510" s="442"/>
      <c r="CN510" s="130"/>
      <c r="CX510" s="130"/>
      <c r="DH510" s="130"/>
      <c r="DR510" s="130"/>
      <c r="EB510" s="130"/>
      <c r="EL510" s="130"/>
      <c r="EV510" s="130"/>
      <c r="FF510" s="130"/>
      <c r="FP510" s="130"/>
      <c r="FZ510" s="130"/>
      <c r="GJ510" s="130"/>
      <c r="GT510" s="130"/>
      <c r="HD510" s="130"/>
      <c r="HN510" s="130"/>
      <c r="HX510" s="130"/>
      <c r="IH510" s="130"/>
    </row>
    <row xmlns:x14ac="http://schemas.microsoft.com/office/spreadsheetml/2009/9/ac" r="511" s="3" customFormat="true" x14ac:dyDescent="0.25">
      <c r="A511" s="394"/>
      <c r="B511" s="130"/>
      <c r="L511" s="130"/>
      <c r="V511" s="130"/>
      <c r="AF511" s="130"/>
      <c r="AP511" s="130"/>
      <c r="AZ511" s="130"/>
      <c r="BA511" s="130"/>
      <c r="BB511" s="130"/>
      <c r="BC511" s="130"/>
      <c r="BD511" s="130"/>
      <c r="BE511" s="130"/>
      <c r="BF511" s="130"/>
      <c r="BG511" s="130"/>
      <c r="BJ511" s="130"/>
      <c r="BK511" s="130"/>
      <c r="BL511" s="130"/>
      <c r="BM511" s="130"/>
      <c r="BN511" s="130"/>
      <c r="BO511" s="130"/>
      <c r="BP511" s="130"/>
      <c r="BQ511" s="130"/>
      <c r="BT511" s="130"/>
      <c r="CD511" s="441"/>
      <c r="CE511" s="442"/>
      <c r="CF511" s="442"/>
      <c r="CG511" s="442"/>
      <c r="CH511" s="442"/>
      <c r="CI511" s="442"/>
      <c r="CJ511" s="442"/>
      <c r="CK511" s="442"/>
      <c r="CL511" s="442"/>
      <c r="CM511" s="442"/>
      <c r="CN511" s="130"/>
      <c r="CX511" s="130"/>
      <c r="DH511" s="130"/>
      <c r="DR511" s="130"/>
      <c r="EB511" s="130"/>
      <c r="EL511" s="130"/>
      <c r="EV511" s="130"/>
      <c r="FF511" s="130"/>
      <c r="FP511" s="130"/>
      <c r="FZ511" s="130"/>
      <c r="GJ511" s="130"/>
      <c r="GT511" s="130"/>
      <c r="HD511" s="130"/>
      <c r="HN511" s="130"/>
      <c r="HX511" s="130"/>
      <c r="IH511" s="130"/>
    </row>
    <row xmlns:x14ac="http://schemas.microsoft.com/office/spreadsheetml/2009/9/ac" r="512" s="3" customFormat="true" x14ac:dyDescent="0.25">
      <c r="A512" s="394"/>
      <c r="B512" s="130"/>
      <c r="L512" s="130"/>
      <c r="V512" s="130"/>
      <c r="AF512" s="130"/>
      <c r="AP512" s="130"/>
      <c r="AZ512" s="130"/>
      <c r="BA512" s="130"/>
      <c r="BB512" s="130"/>
      <c r="BC512" s="130"/>
      <c r="BD512" s="130"/>
      <c r="BE512" s="130"/>
      <c r="BF512" s="130"/>
      <c r="BG512" s="130"/>
      <c r="BJ512" s="130"/>
      <c r="BK512" s="130"/>
      <c r="BL512" s="130"/>
      <c r="BM512" s="130"/>
      <c r="BN512" s="130"/>
      <c r="BO512" s="130"/>
      <c r="BP512" s="130"/>
      <c r="BQ512" s="130"/>
      <c r="BT512" s="130"/>
      <c r="CD512" s="441"/>
      <c r="CE512" s="442"/>
      <c r="CF512" s="442"/>
      <c r="CG512" s="442"/>
      <c r="CH512" s="442"/>
      <c r="CI512" s="442"/>
      <c r="CJ512" s="442"/>
      <c r="CK512" s="442"/>
      <c r="CL512" s="442"/>
      <c r="CM512" s="442"/>
      <c r="CN512" s="130"/>
      <c r="CX512" s="130"/>
      <c r="DH512" s="130"/>
      <c r="DR512" s="130"/>
      <c r="EB512" s="130"/>
      <c r="EL512" s="130"/>
      <c r="EV512" s="130"/>
      <c r="FF512" s="130"/>
      <c r="FP512" s="130"/>
      <c r="FZ512" s="130"/>
      <c r="GJ512" s="130"/>
      <c r="GT512" s="130"/>
      <c r="HD512" s="130"/>
      <c r="HN512" s="130"/>
      <c r="HX512" s="130"/>
      <c r="IH512" s="130"/>
    </row>
    <row xmlns:x14ac="http://schemas.microsoft.com/office/spreadsheetml/2009/9/ac" r="513" s="3" customFormat="true" x14ac:dyDescent="0.25">
      <c r="A513" s="394"/>
      <c r="B513" s="130"/>
      <c r="L513" s="130"/>
      <c r="V513" s="130"/>
      <c r="AF513" s="130"/>
      <c r="AP513" s="130"/>
      <c r="AZ513" s="130"/>
      <c r="BA513" s="130"/>
      <c r="BB513" s="130"/>
      <c r="BC513" s="130"/>
      <c r="BD513" s="130"/>
      <c r="BE513" s="130"/>
      <c r="BF513" s="130"/>
      <c r="BG513" s="130"/>
      <c r="BJ513" s="130"/>
      <c r="BK513" s="130"/>
      <c r="BL513" s="130"/>
      <c r="BM513" s="130"/>
      <c r="BN513" s="130"/>
      <c r="BO513" s="130"/>
      <c r="BP513" s="130"/>
      <c r="BQ513" s="130"/>
      <c r="BT513" s="130"/>
      <c r="CD513" s="441"/>
      <c r="CE513" s="442"/>
      <c r="CF513" s="442"/>
      <c r="CG513" s="442"/>
      <c r="CH513" s="442"/>
      <c r="CI513" s="442"/>
      <c r="CJ513" s="442"/>
      <c r="CK513" s="442"/>
      <c r="CL513" s="442"/>
      <c r="CM513" s="442"/>
      <c r="CN513" s="130"/>
      <c r="CX513" s="130"/>
      <c r="DH513" s="130"/>
      <c r="DR513" s="130"/>
      <c r="EB513" s="130"/>
      <c r="EL513" s="130"/>
      <c r="EV513" s="130"/>
      <c r="FF513" s="130"/>
      <c r="FP513" s="130"/>
      <c r="FZ513" s="130"/>
      <c r="GJ513" s="130"/>
      <c r="GT513" s="130"/>
      <c r="HD513" s="130"/>
      <c r="HN513" s="130"/>
      <c r="HX513" s="130"/>
      <c r="IH513" s="130"/>
    </row>
    <row xmlns:x14ac="http://schemas.microsoft.com/office/spreadsheetml/2009/9/ac" r="514" s="3" customFormat="true" x14ac:dyDescent="0.25">
      <c r="A514" s="394"/>
      <c r="B514" s="130"/>
      <c r="L514" s="130"/>
      <c r="V514" s="130"/>
      <c r="AF514" s="130"/>
      <c r="AP514" s="130"/>
      <c r="AZ514" s="130"/>
      <c r="BA514" s="130"/>
      <c r="BB514" s="130"/>
      <c r="BC514" s="130"/>
      <c r="BD514" s="130"/>
      <c r="BE514" s="130"/>
      <c r="BF514" s="130"/>
      <c r="BG514" s="130"/>
      <c r="BJ514" s="130"/>
      <c r="BK514" s="130"/>
      <c r="BL514" s="130"/>
      <c r="BM514" s="130"/>
      <c r="BN514" s="130"/>
      <c r="BO514" s="130"/>
      <c r="BP514" s="130"/>
      <c r="BQ514" s="130"/>
      <c r="BT514" s="130"/>
      <c r="CD514" s="441"/>
      <c r="CE514" s="442"/>
      <c r="CF514" s="442"/>
      <c r="CG514" s="442"/>
      <c r="CH514" s="442"/>
      <c r="CI514" s="442"/>
      <c r="CJ514" s="442"/>
      <c r="CK514" s="442"/>
      <c r="CL514" s="442"/>
      <c r="CM514" s="442"/>
      <c r="CN514" s="130"/>
      <c r="CX514" s="130"/>
      <c r="DH514" s="130"/>
      <c r="DR514" s="130"/>
      <c r="EB514" s="130"/>
      <c r="EL514" s="130"/>
      <c r="EV514" s="130"/>
      <c r="FF514" s="130"/>
      <c r="FP514" s="130"/>
      <c r="FZ514" s="130"/>
      <c r="GJ514" s="130"/>
      <c r="GT514" s="130"/>
      <c r="HD514" s="130"/>
      <c r="HN514" s="130"/>
      <c r="HX514" s="130"/>
      <c r="IH514" s="130"/>
    </row>
    <row xmlns:x14ac="http://schemas.microsoft.com/office/spreadsheetml/2009/9/ac" r="515" s="3" customFormat="true" x14ac:dyDescent="0.25">
      <c r="A515" s="394"/>
      <c r="B515" s="130"/>
      <c r="L515" s="130"/>
      <c r="V515" s="130"/>
      <c r="AF515" s="130"/>
      <c r="AP515" s="130"/>
      <c r="AZ515" s="130"/>
      <c r="BA515" s="130"/>
      <c r="BB515" s="130"/>
      <c r="BC515" s="130"/>
      <c r="BD515" s="130"/>
      <c r="BE515" s="130"/>
      <c r="BF515" s="130"/>
      <c r="BG515" s="130"/>
      <c r="BJ515" s="130"/>
      <c r="BK515" s="130"/>
      <c r="BL515" s="130"/>
      <c r="BM515" s="130"/>
      <c r="BN515" s="130"/>
      <c r="BO515" s="130"/>
      <c r="BP515" s="130"/>
      <c r="BQ515" s="130"/>
      <c r="BT515" s="130"/>
      <c r="CD515" s="441"/>
      <c r="CE515" s="442"/>
      <c r="CF515" s="442"/>
      <c r="CG515" s="442"/>
      <c r="CH515" s="442"/>
      <c r="CI515" s="442"/>
      <c r="CJ515" s="442"/>
      <c r="CK515" s="442"/>
      <c r="CL515" s="442"/>
      <c r="CM515" s="442"/>
      <c r="CN515" s="130"/>
      <c r="CX515" s="130"/>
      <c r="DH515" s="130"/>
      <c r="DR515" s="130"/>
      <c r="EB515" s="130"/>
      <c r="EL515" s="130"/>
      <c r="EV515" s="130"/>
      <c r="FF515" s="130"/>
      <c r="FP515" s="130"/>
      <c r="FZ515" s="130"/>
      <c r="GJ515" s="130"/>
      <c r="GT515" s="130"/>
      <c r="HD515" s="130"/>
      <c r="HN515" s="130"/>
      <c r="HX515" s="130"/>
      <c r="IH515" s="130"/>
    </row>
    <row xmlns:x14ac="http://schemas.microsoft.com/office/spreadsheetml/2009/9/ac" r="516" s="3" customFormat="true" x14ac:dyDescent="0.25">
      <c r="A516" s="394"/>
      <c r="B516" s="130"/>
      <c r="L516" s="130"/>
      <c r="V516" s="130"/>
      <c r="AF516" s="130"/>
      <c r="AP516" s="130"/>
      <c r="AZ516" s="130"/>
      <c r="BA516" s="130"/>
      <c r="BB516" s="130"/>
      <c r="BC516" s="130"/>
      <c r="BD516" s="130"/>
      <c r="BE516" s="130"/>
      <c r="BF516" s="130"/>
      <c r="BG516" s="130"/>
      <c r="BJ516" s="130"/>
      <c r="BK516" s="130"/>
      <c r="BL516" s="130"/>
      <c r="BM516" s="130"/>
      <c r="BN516" s="130"/>
      <c r="BO516" s="130"/>
      <c r="BP516" s="130"/>
      <c r="BQ516" s="130"/>
      <c r="BT516" s="130"/>
      <c r="CD516" s="441"/>
      <c r="CE516" s="442"/>
      <c r="CF516" s="442"/>
      <c r="CG516" s="442"/>
      <c r="CH516" s="442"/>
      <c r="CI516" s="442"/>
      <c r="CJ516" s="442"/>
      <c r="CK516" s="442"/>
      <c r="CL516" s="442"/>
      <c r="CM516" s="442"/>
      <c r="CN516" s="130"/>
      <c r="CX516" s="130"/>
      <c r="DH516" s="130"/>
      <c r="DR516" s="130"/>
      <c r="EB516" s="130"/>
      <c r="EL516" s="130"/>
      <c r="EV516" s="130"/>
      <c r="FF516" s="130"/>
      <c r="FP516" s="130"/>
      <c r="FZ516" s="130"/>
      <c r="GJ516" s="130"/>
      <c r="GT516" s="130"/>
      <c r="HD516" s="130"/>
      <c r="HN516" s="130"/>
      <c r="HX516" s="130"/>
      <c r="IH516" s="130"/>
    </row>
    <row xmlns:x14ac="http://schemas.microsoft.com/office/spreadsheetml/2009/9/ac" r="517" s="3" customFormat="true" x14ac:dyDescent="0.25">
      <c r="A517" s="394"/>
      <c r="B517" s="130"/>
      <c r="L517" s="130"/>
      <c r="V517" s="130"/>
      <c r="AF517" s="130"/>
      <c r="AP517" s="130"/>
      <c r="AZ517" s="130"/>
      <c r="BA517" s="130"/>
      <c r="BB517" s="130"/>
      <c r="BC517" s="130"/>
      <c r="BD517" s="130"/>
      <c r="BE517" s="130"/>
      <c r="BF517" s="130"/>
      <c r="BG517" s="130"/>
      <c r="BJ517" s="130"/>
      <c r="BK517" s="130"/>
      <c r="BL517" s="130"/>
      <c r="BM517" s="130"/>
      <c r="BN517" s="130"/>
      <c r="BO517" s="130"/>
      <c r="BP517" s="130"/>
      <c r="BQ517" s="130"/>
      <c r="BT517" s="130"/>
      <c r="CD517" s="441"/>
      <c r="CE517" s="442"/>
      <c r="CF517" s="442"/>
      <c r="CG517" s="442"/>
      <c r="CH517" s="442"/>
      <c r="CI517" s="442"/>
      <c r="CJ517" s="442"/>
      <c r="CK517" s="442"/>
      <c r="CL517" s="442"/>
      <c r="CM517" s="442"/>
      <c r="CN517" s="130"/>
      <c r="CX517" s="130"/>
      <c r="DH517" s="130"/>
      <c r="DR517" s="130"/>
      <c r="EB517" s="130"/>
      <c r="EL517" s="130"/>
      <c r="EV517" s="130"/>
      <c r="FF517" s="130"/>
      <c r="FP517" s="130"/>
      <c r="FZ517" s="130"/>
      <c r="GJ517" s="130"/>
      <c r="GT517" s="130"/>
      <c r="HD517" s="130"/>
      <c r="HN517" s="130"/>
      <c r="HX517" s="130"/>
      <c r="IH517" s="130"/>
    </row>
    <row xmlns:x14ac="http://schemas.microsoft.com/office/spreadsheetml/2009/9/ac" r="518" s="3" customFormat="true" x14ac:dyDescent="0.25">
      <c r="A518" s="394"/>
      <c r="B518" s="130"/>
      <c r="L518" s="130"/>
      <c r="V518" s="130"/>
      <c r="AF518" s="130"/>
      <c r="AP518" s="130"/>
      <c r="AZ518" s="130"/>
      <c r="BA518" s="130"/>
      <c r="BB518" s="130"/>
      <c r="BC518" s="130"/>
      <c r="BD518" s="130"/>
      <c r="BE518" s="130"/>
      <c r="BF518" s="130"/>
      <c r="BG518" s="130"/>
      <c r="BJ518" s="130"/>
      <c r="BK518" s="130"/>
      <c r="BL518" s="130"/>
      <c r="BM518" s="130"/>
      <c r="BN518" s="130"/>
      <c r="BO518" s="130"/>
      <c r="BP518" s="130"/>
      <c r="BQ518" s="130"/>
      <c r="BT518" s="130"/>
      <c r="CD518" s="441"/>
      <c r="CE518" s="442"/>
      <c r="CF518" s="442"/>
      <c r="CG518" s="442"/>
      <c r="CH518" s="442"/>
      <c r="CI518" s="442"/>
      <c r="CJ518" s="442"/>
      <c r="CK518" s="442"/>
      <c r="CL518" s="442"/>
      <c r="CM518" s="442"/>
      <c r="CN518" s="130"/>
      <c r="CX518" s="130"/>
      <c r="DH518" s="130"/>
      <c r="DR518" s="130"/>
      <c r="EB518" s="130"/>
      <c r="EL518" s="130"/>
      <c r="EV518" s="130"/>
      <c r="FF518" s="130"/>
      <c r="FP518" s="130"/>
      <c r="FZ518" s="130"/>
      <c r="GJ518" s="130"/>
      <c r="GT518" s="130"/>
      <c r="HD518" s="130"/>
      <c r="HN518" s="130"/>
      <c r="HX518" s="130"/>
      <c r="IH518" s="130"/>
    </row>
    <row xmlns:x14ac="http://schemas.microsoft.com/office/spreadsheetml/2009/9/ac" r="519" s="3" customFormat="true" x14ac:dyDescent="0.25">
      <c r="A519" s="394"/>
      <c r="B519" s="130"/>
      <c r="L519" s="130"/>
      <c r="V519" s="130"/>
      <c r="AF519" s="130"/>
      <c r="AP519" s="130"/>
      <c r="AZ519" s="130"/>
      <c r="BA519" s="130"/>
      <c r="BB519" s="130"/>
      <c r="BC519" s="130"/>
      <c r="BD519" s="130"/>
      <c r="BE519" s="130"/>
      <c r="BF519" s="130"/>
      <c r="BG519" s="130"/>
      <c r="BJ519" s="130"/>
      <c r="BK519" s="130"/>
      <c r="BL519" s="130"/>
      <c r="BM519" s="130"/>
      <c r="BN519" s="130"/>
      <c r="BO519" s="130"/>
      <c r="BP519" s="130"/>
      <c r="BQ519" s="130"/>
      <c r="BT519" s="130"/>
      <c r="CD519" s="441"/>
      <c r="CE519" s="442"/>
      <c r="CF519" s="442"/>
      <c r="CG519" s="442"/>
      <c r="CH519" s="442"/>
      <c r="CI519" s="442"/>
      <c r="CJ519" s="442"/>
      <c r="CK519" s="442"/>
      <c r="CL519" s="442"/>
      <c r="CM519" s="442"/>
      <c r="CN519" s="130"/>
      <c r="CX519" s="130"/>
      <c r="DH519" s="130"/>
      <c r="DR519" s="130"/>
      <c r="EB519" s="130"/>
      <c r="EL519" s="130"/>
      <c r="EV519" s="130"/>
      <c r="FF519" s="130"/>
      <c r="FP519" s="130"/>
      <c r="FZ519" s="130"/>
      <c r="GJ519" s="130"/>
      <c r="GT519" s="130"/>
      <c r="HD519" s="130"/>
      <c r="HN519" s="130"/>
      <c r="HX519" s="130"/>
      <c r="IH519" s="130"/>
    </row>
    <row xmlns:x14ac="http://schemas.microsoft.com/office/spreadsheetml/2009/9/ac" r="520" s="3" customFormat="true" x14ac:dyDescent="0.25">
      <c r="A520" s="394"/>
      <c r="B520" s="130"/>
      <c r="L520" s="130"/>
      <c r="V520" s="130"/>
      <c r="AF520" s="130"/>
      <c r="AP520" s="130"/>
      <c r="AZ520" s="130"/>
      <c r="BA520" s="130"/>
      <c r="BB520" s="130"/>
      <c r="BC520" s="130"/>
      <c r="BD520" s="130"/>
      <c r="BE520" s="130"/>
      <c r="BF520" s="130"/>
      <c r="BG520" s="130"/>
      <c r="BJ520" s="130"/>
      <c r="BK520" s="130"/>
      <c r="BL520" s="130"/>
      <c r="BM520" s="130"/>
      <c r="BN520" s="130"/>
      <c r="BO520" s="130"/>
      <c r="BP520" s="130"/>
      <c r="BQ520" s="130"/>
      <c r="BT520" s="130"/>
      <c r="CD520" s="441"/>
      <c r="CE520" s="442"/>
      <c r="CF520" s="442"/>
      <c r="CG520" s="442"/>
      <c r="CH520" s="442"/>
      <c r="CI520" s="442"/>
      <c r="CJ520" s="442"/>
      <c r="CK520" s="442"/>
      <c r="CL520" s="442"/>
      <c r="CM520" s="442"/>
      <c r="CN520" s="130"/>
      <c r="CX520" s="130"/>
      <c r="DH520" s="130"/>
      <c r="DR520" s="130"/>
      <c r="EB520" s="130"/>
      <c r="EL520" s="130"/>
      <c r="EV520" s="130"/>
      <c r="FF520" s="130"/>
      <c r="FP520" s="130"/>
      <c r="FZ520" s="130"/>
      <c r="GJ520" s="130"/>
      <c r="GT520" s="130"/>
      <c r="HD520" s="130"/>
      <c r="HN520" s="130"/>
      <c r="HX520" s="130"/>
      <c r="IH520" s="130"/>
    </row>
    <row xmlns:x14ac="http://schemas.microsoft.com/office/spreadsheetml/2009/9/ac" r="521" s="3" customFormat="true" x14ac:dyDescent="0.25">
      <c r="A521" s="394"/>
      <c r="B521" s="130"/>
      <c r="L521" s="130"/>
      <c r="V521" s="130"/>
      <c r="AF521" s="130"/>
      <c r="AP521" s="130"/>
      <c r="AZ521" s="130"/>
      <c r="BA521" s="130"/>
      <c r="BB521" s="130"/>
      <c r="BC521" s="130"/>
      <c r="BD521" s="130"/>
      <c r="BE521" s="130"/>
      <c r="BF521" s="130"/>
      <c r="BG521" s="130"/>
      <c r="BJ521" s="130"/>
      <c r="BK521" s="130"/>
      <c r="BL521" s="130"/>
      <c r="BM521" s="130"/>
      <c r="BN521" s="130"/>
      <c r="BO521" s="130"/>
      <c r="BP521" s="130"/>
      <c r="BQ521" s="130"/>
      <c r="BT521" s="130"/>
      <c r="CD521" s="441"/>
      <c r="CE521" s="442"/>
      <c r="CF521" s="442"/>
      <c r="CG521" s="442"/>
      <c r="CH521" s="442"/>
      <c r="CI521" s="442"/>
      <c r="CJ521" s="442"/>
      <c r="CK521" s="442"/>
      <c r="CL521" s="442"/>
      <c r="CM521" s="442"/>
      <c r="CN521" s="130"/>
      <c r="CX521" s="130"/>
      <c r="DH521" s="130"/>
      <c r="DR521" s="130"/>
      <c r="EB521" s="130"/>
      <c r="EL521" s="130"/>
      <c r="EV521" s="130"/>
      <c r="FF521" s="130"/>
      <c r="FP521" s="130"/>
      <c r="FZ521" s="130"/>
      <c r="GJ521" s="130"/>
      <c r="GT521" s="130"/>
      <c r="HD521" s="130"/>
      <c r="HN521" s="130"/>
      <c r="HX521" s="130"/>
      <c r="IH521" s="130"/>
    </row>
    <row xmlns:x14ac="http://schemas.microsoft.com/office/spreadsheetml/2009/9/ac" r="522" s="3" customFormat="true" x14ac:dyDescent="0.25">
      <c r="A522" s="394"/>
      <c r="B522" s="130"/>
      <c r="L522" s="130"/>
      <c r="V522" s="130"/>
      <c r="AF522" s="130"/>
      <c r="AP522" s="130"/>
      <c r="AZ522" s="130"/>
      <c r="BA522" s="130"/>
      <c r="BB522" s="130"/>
      <c r="BC522" s="130"/>
      <c r="BD522" s="130"/>
      <c r="BE522" s="130"/>
      <c r="BF522" s="130"/>
      <c r="BG522" s="130"/>
      <c r="BJ522" s="130"/>
      <c r="BK522" s="130"/>
      <c r="BL522" s="130"/>
      <c r="BM522" s="130"/>
      <c r="BN522" s="130"/>
      <c r="BO522" s="130"/>
      <c r="BP522" s="130"/>
      <c r="BQ522" s="130"/>
      <c r="BT522" s="130"/>
      <c r="CD522" s="441"/>
      <c r="CE522" s="442"/>
      <c r="CF522" s="442"/>
      <c r="CG522" s="442"/>
      <c r="CH522" s="442"/>
      <c r="CI522" s="442"/>
      <c r="CJ522" s="442"/>
      <c r="CK522" s="442"/>
      <c r="CL522" s="442"/>
      <c r="CM522" s="442"/>
      <c r="CN522" s="130"/>
      <c r="CX522" s="130"/>
      <c r="DH522" s="130"/>
      <c r="DR522" s="130"/>
      <c r="EB522" s="130"/>
      <c r="EL522" s="130"/>
      <c r="EV522" s="130"/>
      <c r="FF522" s="130"/>
      <c r="FP522" s="130"/>
      <c r="FZ522" s="130"/>
      <c r="GJ522" s="130"/>
      <c r="GT522" s="130"/>
      <c r="HD522" s="130"/>
      <c r="HN522" s="130"/>
      <c r="HX522" s="130"/>
      <c r="IH522" s="130"/>
    </row>
    <row xmlns:x14ac="http://schemas.microsoft.com/office/spreadsheetml/2009/9/ac" r="523" s="3" customFormat="true" x14ac:dyDescent="0.25">
      <c r="A523" s="394"/>
      <c r="B523" s="130"/>
      <c r="L523" s="130"/>
      <c r="V523" s="130"/>
      <c r="AF523" s="130"/>
      <c r="AP523" s="130"/>
      <c r="AZ523" s="130"/>
      <c r="BA523" s="130"/>
      <c r="BB523" s="130"/>
      <c r="BC523" s="130"/>
      <c r="BD523" s="130"/>
      <c r="BE523" s="130"/>
      <c r="BF523" s="130"/>
      <c r="BG523" s="130"/>
      <c r="BJ523" s="130"/>
      <c r="BK523" s="130"/>
      <c r="BL523" s="130"/>
      <c r="BM523" s="130"/>
      <c r="BN523" s="130"/>
      <c r="BO523" s="130"/>
      <c r="BP523" s="130"/>
      <c r="BQ523" s="130"/>
      <c r="BT523" s="130"/>
      <c r="CD523" s="441"/>
      <c r="CE523" s="442"/>
      <c r="CF523" s="442"/>
      <c r="CG523" s="442"/>
      <c r="CH523" s="442"/>
      <c r="CI523" s="442"/>
      <c r="CJ523" s="442"/>
      <c r="CK523" s="442"/>
      <c r="CL523" s="442"/>
      <c r="CM523" s="442"/>
      <c r="CN523" s="130"/>
      <c r="CX523" s="130"/>
      <c r="DH523" s="130"/>
      <c r="DR523" s="130"/>
      <c r="EB523" s="130"/>
      <c r="EL523" s="130"/>
      <c r="EV523" s="130"/>
      <c r="FF523" s="130"/>
      <c r="FP523" s="130"/>
      <c r="FZ523" s="130"/>
      <c r="GJ523" s="130"/>
      <c r="GT523" s="130"/>
      <c r="HD523" s="130"/>
      <c r="HN523" s="130"/>
      <c r="HX523" s="130"/>
      <c r="IH523" s="130"/>
    </row>
    <row xmlns:x14ac="http://schemas.microsoft.com/office/spreadsheetml/2009/9/ac" r="524" s="3" customFormat="true" x14ac:dyDescent="0.25">
      <c r="A524" s="394"/>
      <c r="B524" s="130"/>
      <c r="L524" s="130"/>
      <c r="V524" s="130"/>
      <c r="AF524" s="130"/>
      <c r="AP524" s="130"/>
      <c r="AZ524" s="130"/>
      <c r="BA524" s="130"/>
      <c r="BB524" s="130"/>
      <c r="BC524" s="130"/>
      <c r="BD524" s="130"/>
      <c r="BE524" s="130"/>
      <c r="BF524" s="130"/>
      <c r="BG524" s="130"/>
      <c r="BJ524" s="130"/>
      <c r="BK524" s="130"/>
      <c r="BL524" s="130"/>
      <c r="BM524" s="130"/>
      <c r="BN524" s="130"/>
      <c r="BO524" s="130"/>
      <c r="BP524" s="130"/>
      <c r="BQ524" s="130"/>
      <c r="BT524" s="130"/>
      <c r="CD524" s="441"/>
      <c r="CE524" s="442"/>
      <c r="CF524" s="442"/>
      <c r="CG524" s="442"/>
      <c r="CH524" s="442"/>
      <c r="CI524" s="442"/>
      <c r="CJ524" s="442"/>
      <c r="CK524" s="442"/>
      <c r="CL524" s="442"/>
      <c r="CM524" s="442"/>
      <c r="CN524" s="130"/>
      <c r="CX524" s="130"/>
      <c r="DH524" s="130"/>
      <c r="DR524" s="130"/>
      <c r="EB524" s="130"/>
      <c r="EL524" s="130"/>
      <c r="EV524" s="130"/>
      <c r="FF524" s="130"/>
      <c r="FP524" s="130"/>
      <c r="FZ524" s="130"/>
      <c r="GJ524" s="130"/>
      <c r="GT524" s="130"/>
      <c r="HD524" s="130"/>
      <c r="HN524" s="130"/>
      <c r="HX524" s="130"/>
      <c r="IH524" s="130"/>
    </row>
    <row xmlns:x14ac="http://schemas.microsoft.com/office/spreadsheetml/2009/9/ac" r="525" s="3" customFormat="true" x14ac:dyDescent="0.25">
      <c r="A525" s="394"/>
      <c r="B525" s="130"/>
      <c r="L525" s="130"/>
      <c r="V525" s="130"/>
      <c r="AF525" s="130"/>
      <c r="AP525" s="130"/>
      <c r="AZ525" s="130"/>
      <c r="BA525" s="130"/>
      <c r="BB525" s="130"/>
      <c r="BC525" s="130"/>
      <c r="BD525" s="130"/>
      <c r="BE525" s="130"/>
      <c r="BF525" s="130"/>
      <c r="BG525" s="130"/>
      <c r="BJ525" s="130"/>
      <c r="BK525" s="130"/>
      <c r="BL525" s="130"/>
      <c r="BM525" s="130"/>
      <c r="BN525" s="130"/>
      <c r="BO525" s="130"/>
      <c r="BP525" s="130"/>
      <c r="BQ525" s="130"/>
      <c r="BT525" s="130"/>
      <c r="CD525" s="441"/>
      <c r="CE525" s="442"/>
      <c r="CF525" s="442"/>
      <c r="CG525" s="442"/>
      <c r="CH525" s="442"/>
      <c r="CI525" s="442"/>
      <c r="CJ525" s="442"/>
      <c r="CK525" s="442"/>
      <c r="CL525" s="442"/>
      <c r="CM525" s="442"/>
      <c r="CN525" s="130"/>
      <c r="CX525" s="130"/>
      <c r="DH525" s="130"/>
      <c r="DR525" s="130"/>
      <c r="EB525" s="130"/>
      <c r="EL525" s="130"/>
      <c r="EV525" s="130"/>
      <c r="FF525" s="130"/>
      <c r="FP525" s="130"/>
      <c r="FZ525" s="130"/>
      <c r="GJ525" s="130"/>
      <c r="GT525" s="130"/>
      <c r="HD525" s="130"/>
      <c r="HN525" s="130"/>
      <c r="HX525" s="130"/>
      <c r="IH525" s="130"/>
    </row>
    <row xmlns:x14ac="http://schemas.microsoft.com/office/spreadsheetml/2009/9/ac" r="526" s="3" customFormat="true" x14ac:dyDescent="0.25">
      <c r="A526" s="394"/>
      <c r="B526" s="130"/>
      <c r="L526" s="130"/>
      <c r="V526" s="130"/>
      <c r="AF526" s="130"/>
      <c r="AP526" s="130"/>
      <c r="AZ526" s="130"/>
      <c r="BA526" s="130"/>
      <c r="BB526" s="130"/>
      <c r="BC526" s="130"/>
      <c r="BD526" s="130"/>
      <c r="BE526" s="130"/>
      <c r="BF526" s="130"/>
      <c r="BG526" s="130"/>
      <c r="BJ526" s="130"/>
      <c r="BK526" s="130"/>
      <c r="BL526" s="130"/>
      <c r="BM526" s="130"/>
      <c r="BN526" s="130"/>
      <c r="BO526" s="130"/>
      <c r="BP526" s="130"/>
      <c r="BQ526" s="130"/>
      <c r="BT526" s="130"/>
      <c r="CD526" s="441"/>
      <c r="CE526" s="442"/>
      <c r="CF526" s="442"/>
      <c r="CG526" s="442"/>
      <c r="CH526" s="442"/>
      <c r="CI526" s="442"/>
      <c r="CJ526" s="442"/>
      <c r="CK526" s="442"/>
      <c r="CL526" s="442"/>
      <c r="CM526" s="442"/>
      <c r="CN526" s="130"/>
      <c r="CX526" s="130"/>
      <c r="DH526" s="130"/>
      <c r="DR526" s="130"/>
      <c r="EB526" s="130"/>
      <c r="EL526" s="130"/>
      <c r="EV526" s="130"/>
      <c r="FF526" s="130"/>
      <c r="FP526" s="130"/>
      <c r="FZ526" s="130"/>
      <c r="GJ526" s="130"/>
      <c r="GT526" s="130"/>
      <c r="HD526" s="130"/>
      <c r="HN526" s="130"/>
      <c r="HX526" s="130"/>
      <c r="IH526" s="130"/>
    </row>
    <row xmlns:x14ac="http://schemas.microsoft.com/office/spreadsheetml/2009/9/ac" r="527" s="3" customFormat="true" x14ac:dyDescent="0.25">
      <c r="A527" s="394"/>
      <c r="B527" s="130"/>
      <c r="L527" s="130"/>
      <c r="V527" s="130"/>
      <c r="AF527" s="130"/>
      <c r="AP527" s="130"/>
      <c r="AZ527" s="130"/>
      <c r="BA527" s="130"/>
      <c r="BB527" s="130"/>
      <c r="BC527" s="130"/>
      <c r="BD527" s="130"/>
      <c r="BE527" s="130"/>
      <c r="BF527" s="130"/>
      <c r="BG527" s="130"/>
      <c r="BJ527" s="130"/>
      <c r="BK527" s="130"/>
      <c r="BL527" s="130"/>
      <c r="BM527" s="130"/>
      <c r="BN527" s="130"/>
      <c r="BO527" s="130"/>
      <c r="BP527" s="130"/>
      <c r="BQ527" s="130"/>
      <c r="BT527" s="130"/>
      <c r="CD527" s="441"/>
      <c r="CE527" s="442"/>
      <c r="CF527" s="442"/>
      <c r="CG527" s="442"/>
      <c r="CH527" s="442"/>
      <c r="CI527" s="442"/>
      <c r="CJ527" s="442"/>
      <c r="CK527" s="442"/>
      <c r="CL527" s="442"/>
      <c r="CM527" s="442"/>
      <c r="CN527" s="130"/>
      <c r="CX527" s="130"/>
      <c r="DH527" s="130"/>
      <c r="DR527" s="130"/>
      <c r="EB527" s="130"/>
      <c r="EL527" s="130"/>
      <c r="EV527" s="130"/>
      <c r="FF527" s="130"/>
      <c r="FP527" s="130"/>
      <c r="FZ527" s="130"/>
      <c r="GJ527" s="130"/>
      <c r="GT527" s="130"/>
      <c r="HD527" s="130"/>
      <c r="HN527" s="130"/>
      <c r="HX527" s="130"/>
      <c r="IH527" s="130"/>
    </row>
    <row xmlns:x14ac="http://schemas.microsoft.com/office/spreadsheetml/2009/9/ac" r="528" s="3" customFormat="true" x14ac:dyDescent="0.25">
      <c r="A528" s="394"/>
      <c r="B528" s="130"/>
      <c r="L528" s="130"/>
      <c r="V528" s="130"/>
      <c r="AF528" s="130"/>
      <c r="AP528" s="130"/>
      <c r="AZ528" s="130"/>
      <c r="BA528" s="130"/>
      <c r="BB528" s="130"/>
      <c r="BC528" s="130"/>
      <c r="BD528" s="130"/>
      <c r="BE528" s="130"/>
      <c r="BF528" s="130"/>
      <c r="BG528" s="130"/>
      <c r="BJ528" s="130"/>
      <c r="BK528" s="130"/>
      <c r="BL528" s="130"/>
      <c r="BM528" s="130"/>
      <c r="BN528" s="130"/>
      <c r="BO528" s="130"/>
      <c r="BP528" s="130"/>
      <c r="BQ528" s="130"/>
      <c r="BT528" s="130"/>
      <c r="CD528" s="441"/>
      <c r="CE528" s="442"/>
      <c r="CF528" s="442"/>
      <c r="CG528" s="442"/>
      <c r="CH528" s="442"/>
      <c r="CI528" s="442"/>
      <c r="CJ528" s="442"/>
      <c r="CK528" s="442"/>
      <c r="CL528" s="442"/>
      <c r="CM528" s="442"/>
      <c r="CN528" s="130"/>
      <c r="CX528" s="130"/>
      <c r="DH528" s="130"/>
      <c r="DR528" s="130"/>
      <c r="EB528" s="130"/>
      <c r="EL528" s="130"/>
      <c r="EV528" s="130"/>
      <c r="FF528" s="130"/>
      <c r="FP528" s="130"/>
      <c r="FZ528" s="130"/>
      <c r="GJ528" s="130"/>
      <c r="GT528" s="130"/>
      <c r="HD528" s="130"/>
      <c r="HN528" s="130"/>
      <c r="HX528" s="130"/>
      <c r="IH528" s="130"/>
    </row>
    <row xmlns:x14ac="http://schemas.microsoft.com/office/spreadsheetml/2009/9/ac" r="529" s="3" customFormat="true" x14ac:dyDescent="0.25">
      <c r="A529" s="394"/>
      <c r="B529" s="130"/>
      <c r="L529" s="130"/>
      <c r="V529" s="130"/>
      <c r="AF529" s="130"/>
      <c r="AP529" s="130"/>
      <c r="AZ529" s="130"/>
      <c r="BA529" s="130"/>
      <c r="BB529" s="130"/>
      <c r="BC529" s="130"/>
      <c r="BD529" s="130"/>
      <c r="BE529" s="130"/>
      <c r="BF529" s="130"/>
      <c r="BG529" s="130"/>
      <c r="BJ529" s="130"/>
      <c r="BK529" s="130"/>
      <c r="BL529" s="130"/>
      <c r="BM529" s="130"/>
      <c r="BN529" s="130"/>
      <c r="BO529" s="130"/>
      <c r="BP529" s="130"/>
      <c r="BQ529" s="130"/>
      <c r="BT529" s="130"/>
      <c r="CD529" s="441"/>
      <c r="CE529" s="442"/>
      <c r="CF529" s="442"/>
      <c r="CG529" s="442"/>
      <c r="CH529" s="442"/>
      <c r="CI529" s="442"/>
      <c r="CJ529" s="442"/>
      <c r="CK529" s="442"/>
      <c r="CL529" s="442"/>
      <c r="CM529" s="442"/>
      <c r="CN529" s="130"/>
      <c r="CX529" s="130"/>
      <c r="DH529" s="130"/>
      <c r="DR529" s="130"/>
      <c r="EB529" s="130"/>
      <c r="EL529" s="130"/>
      <c r="EV529" s="130"/>
      <c r="FF529" s="130"/>
      <c r="FP529" s="130"/>
      <c r="FZ529" s="130"/>
      <c r="GJ529" s="130"/>
      <c r="GT529" s="130"/>
      <c r="HD529" s="130"/>
      <c r="HN529" s="130"/>
      <c r="HX529" s="130"/>
      <c r="IH529" s="130"/>
    </row>
    <row xmlns:x14ac="http://schemas.microsoft.com/office/spreadsheetml/2009/9/ac" r="530" s="3" customFormat="true" x14ac:dyDescent="0.25">
      <c r="A530" s="394"/>
      <c r="B530" s="130"/>
      <c r="L530" s="130"/>
      <c r="V530" s="130"/>
      <c r="AF530" s="130"/>
      <c r="AP530" s="130"/>
      <c r="AZ530" s="130"/>
      <c r="BA530" s="130"/>
      <c r="BB530" s="130"/>
      <c r="BC530" s="130"/>
      <c r="BD530" s="130"/>
      <c r="BE530" s="130"/>
      <c r="BF530" s="130"/>
      <c r="BG530" s="130"/>
      <c r="BJ530" s="130"/>
      <c r="BK530" s="130"/>
      <c r="BL530" s="130"/>
      <c r="BM530" s="130"/>
      <c r="BN530" s="130"/>
      <c r="BO530" s="130"/>
      <c r="BP530" s="130"/>
      <c r="BQ530" s="130"/>
      <c r="BT530" s="130"/>
      <c r="CD530" s="441"/>
      <c r="CE530" s="442"/>
      <c r="CF530" s="442"/>
      <c r="CG530" s="442"/>
      <c r="CH530" s="442"/>
      <c r="CI530" s="442"/>
      <c r="CJ530" s="442"/>
      <c r="CK530" s="442"/>
      <c r="CL530" s="442"/>
      <c r="CM530" s="442"/>
      <c r="CN530" s="130"/>
      <c r="CX530" s="130"/>
      <c r="DH530" s="130"/>
      <c r="DR530" s="130"/>
      <c r="EB530" s="130"/>
      <c r="EL530" s="130"/>
      <c r="EV530" s="130"/>
      <c r="FF530" s="130"/>
      <c r="FP530" s="130"/>
      <c r="FZ530" s="130"/>
      <c r="GJ530" s="130"/>
      <c r="GT530" s="130"/>
      <c r="HD530" s="130"/>
      <c r="HN530" s="130"/>
      <c r="HX530" s="130"/>
      <c r="IH530" s="130"/>
    </row>
    <row xmlns:x14ac="http://schemas.microsoft.com/office/spreadsheetml/2009/9/ac" r="531" s="3" customFormat="true" x14ac:dyDescent="0.25">
      <c r="A531" s="394"/>
      <c r="B531" s="130"/>
      <c r="L531" s="130"/>
      <c r="V531" s="130"/>
      <c r="AF531" s="130"/>
      <c r="AP531" s="130"/>
      <c r="AZ531" s="130"/>
      <c r="BA531" s="130"/>
      <c r="BB531" s="130"/>
      <c r="BC531" s="130"/>
      <c r="BD531" s="130"/>
      <c r="BE531" s="130"/>
      <c r="BF531" s="130"/>
      <c r="BG531" s="130"/>
      <c r="BJ531" s="130"/>
      <c r="BK531" s="130"/>
      <c r="BL531" s="130"/>
      <c r="BM531" s="130"/>
      <c r="BN531" s="130"/>
      <c r="BO531" s="130"/>
      <c r="BP531" s="130"/>
      <c r="BQ531" s="130"/>
      <c r="BT531" s="130"/>
      <c r="CD531" s="441"/>
      <c r="CE531" s="442"/>
      <c r="CF531" s="442"/>
      <c r="CG531" s="442"/>
      <c r="CH531" s="442"/>
      <c r="CI531" s="442"/>
      <c r="CJ531" s="442"/>
      <c r="CK531" s="442"/>
      <c r="CL531" s="442"/>
      <c r="CM531" s="442"/>
      <c r="CN531" s="130"/>
      <c r="CX531" s="130"/>
      <c r="DH531" s="130"/>
      <c r="DR531" s="130"/>
      <c r="EB531" s="130"/>
      <c r="EL531" s="130"/>
      <c r="EV531" s="130"/>
      <c r="FF531" s="130"/>
      <c r="FP531" s="130"/>
      <c r="FZ531" s="130"/>
      <c r="GJ531" s="130"/>
      <c r="GT531" s="130"/>
      <c r="HD531" s="130"/>
      <c r="HN531" s="130"/>
      <c r="HX531" s="130"/>
      <c r="IH531" s="130"/>
    </row>
    <row xmlns:x14ac="http://schemas.microsoft.com/office/spreadsheetml/2009/9/ac" r="532" s="3" customFormat="true" x14ac:dyDescent="0.25">
      <c r="A532" s="394"/>
      <c r="B532" s="130"/>
      <c r="L532" s="130"/>
      <c r="V532" s="130"/>
      <c r="AF532" s="130"/>
      <c r="AP532" s="130"/>
      <c r="AZ532" s="130"/>
      <c r="BA532" s="130"/>
      <c r="BB532" s="130"/>
      <c r="BC532" s="130"/>
      <c r="BD532" s="130"/>
      <c r="BE532" s="130"/>
      <c r="BF532" s="130"/>
      <c r="BG532" s="130"/>
      <c r="BJ532" s="130"/>
      <c r="BK532" s="130"/>
      <c r="BL532" s="130"/>
      <c r="BM532" s="130"/>
      <c r="BN532" s="130"/>
      <c r="BO532" s="130"/>
      <c r="BP532" s="130"/>
      <c r="BQ532" s="130"/>
      <c r="BT532" s="130"/>
      <c r="CD532" s="441"/>
      <c r="CE532" s="442"/>
      <c r="CF532" s="442"/>
      <c r="CG532" s="442"/>
      <c r="CH532" s="442"/>
      <c r="CI532" s="442"/>
      <c r="CJ532" s="442"/>
      <c r="CK532" s="442"/>
      <c r="CL532" s="442"/>
      <c r="CM532" s="442"/>
      <c r="CN532" s="130"/>
      <c r="CX532" s="130"/>
      <c r="DH532" s="130"/>
      <c r="DR532" s="130"/>
      <c r="EB532" s="130"/>
      <c r="EL532" s="130"/>
      <c r="EV532" s="130"/>
      <c r="FF532" s="130"/>
      <c r="FP532" s="130"/>
      <c r="FZ532" s="130"/>
      <c r="GJ532" s="130"/>
      <c r="GT532" s="130"/>
      <c r="HD532" s="130"/>
      <c r="HN532" s="130"/>
      <c r="HX532" s="130"/>
      <c r="IH532" s="130"/>
    </row>
    <row xmlns:x14ac="http://schemas.microsoft.com/office/spreadsheetml/2009/9/ac" r="533" s="3" customFormat="true" x14ac:dyDescent="0.25">
      <c r="A533" s="394"/>
      <c r="B533" s="130"/>
      <c r="L533" s="130"/>
      <c r="V533" s="130"/>
      <c r="AF533" s="130"/>
      <c r="AP533" s="130"/>
      <c r="AZ533" s="130"/>
      <c r="BA533" s="130"/>
      <c r="BB533" s="130"/>
      <c r="BC533" s="130"/>
      <c r="BD533" s="130"/>
      <c r="BE533" s="130"/>
      <c r="BF533" s="130"/>
      <c r="BG533" s="130"/>
      <c r="BJ533" s="130"/>
      <c r="BK533" s="130"/>
      <c r="BL533" s="130"/>
      <c r="BM533" s="130"/>
      <c r="BN533" s="130"/>
      <c r="BO533" s="130"/>
      <c r="BP533" s="130"/>
      <c r="BQ533" s="130"/>
      <c r="BT533" s="130"/>
      <c r="CD533" s="441"/>
      <c r="CE533" s="442"/>
      <c r="CF533" s="442"/>
      <c r="CG533" s="442"/>
      <c r="CH533" s="442"/>
      <c r="CI533" s="442"/>
      <c r="CJ533" s="442"/>
      <c r="CK533" s="442"/>
      <c r="CL533" s="442"/>
      <c r="CM533" s="442"/>
      <c r="CN533" s="130"/>
      <c r="CX533" s="130"/>
      <c r="DH533" s="130"/>
      <c r="DR533" s="130"/>
      <c r="EB533" s="130"/>
      <c r="EL533" s="130"/>
      <c r="EV533" s="130"/>
      <c r="FF533" s="130"/>
      <c r="FP533" s="130"/>
      <c r="FZ533" s="130"/>
      <c r="GJ533" s="130"/>
      <c r="GT533" s="130"/>
      <c r="HD533" s="130"/>
      <c r="HN533" s="130"/>
      <c r="HX533" s="130"/>
      <c r="IH533" s="130"/>
    </row>
    <row xmlns:x14ac="http://schemas.microsoft.com/office/spreadsheetml/2009/9/ac" r="534" s="3" customFormat="true" x14ac:dyDescent="0.25">
      <c r="A534" s="394"/>
      <c r="B534" s="130"/>
      <c r="L534" s="130"/>
      <c r="V534" s="130"/>
      <c r="AF534" s="130"/>
      <c r="AP534" s="130"/>
      <c r="AZ534" s="130"/>
      <c r="BA534" s="130"/>
      <c r="BB534" s="130"/>
      <c r="BC534" s="130"/>
      <c r="BD534" s="130"/>
      <c r="BE534" s="130"/>
      <c r="BF534" s="130"/>
      <c r="BG534" s="130"/>
      <c r="BJ534" s="130"/>
      <c r="BK534" s="130"/>
      <c r="BL534" s="130"/>
      <c r="BM534" s="130"/>
      <c r="BN534" s="130"/>
      <c r="BO534" s="130"/>
      <c r="BP534" s="130"/>
      <c r="BQ534" s="130"/>
      <c r="BT534" s="130"/>
      <c r="CD534" s="441"/>
      <c r="CE534" s="442"/>
      <c r="CF534" s="442"/>
      <c r="CG534" s="442"/>
      <c r="CH534" s="442"/>
      <c r="CI534" s="442"/>
      <c r="CJ534" s="442"/>
      <c r="CK534" s="442"/>
      <c r="CL534" s="442"/>
      <c r="CM534" s="442"/>
      <c r="CN534" s="130"/>
      <c r="CX534" s="130"/>
      <c r="DH534" s="130"/>
      <c r="DR534" s="130"/>
      <c r="EB534" s="130"/>
      <c r="EL534" s="130"/>
      <c r="EV534" s="130"/>
      <c r="FF534" s="130"/>
      <c r="FP534" s="130"/>
      <c r="FZ534" s="130"/>
      <c r="GJ534" s="130"/>
      <c r="GT534" s="130"/>
      <c r="HD534" s="130"/>
      <c r="HN534" s="130"/>
      <c r="HX534" s="130"/>
      <c r="IH534" s="130"/>
    </row>
    <row xmlns:x14ac="http://schemas.microsoft.com/office/spreadsheetml/2009/9/ac" r="535" s="3" customFormat="true" x14ac:dyDescent="0.25">
      <c r="A535" s="394"/>
      <c r="B535" s="130"/>
      <c r="L535" s="130"/>
      <c r="V535" s="130"/>
      <c r="AF535" s="130"/>
      <c r="AP535" s="130"/>
      <c r="AZ535" s="130"/>
      <c r="BA535" s="130"/>
      <c r="BB535" s="130"/>
      <c r="BC535" s="130"/>
      <c r="BD535" s="130"/>
      <c r="BE535" s="130"/>
      <c r="BF535" s="130"/>
      <c r="BG535" s="130"/>
      <c r="BJ535" s="130"/>
      <c r="BK535" s="130"/>
      <c r="BL535" s="130"/>
      <c r="BM535" s="130"/>
      <c r="BN535" s="130"/>
      <c r="BO535" s="130"/>
      <c r="BP535" s="130"/>
      <c r="BQ535" s="130"/>
      <c r="BT535" s="130"/>
      <c r="CD535" s="441"/>
      <c r="CE535" s="442"/>
      <c r="CF535" s="442"/>
      <c r="CG535" s="442"/>
      <c r="CH535" s="442"/>
      <c r="CI535" s="442"/>
      <c r="CJ535" s="442"/>
      <c r="CK535" s="442"/>
      <c r="CL535" s="442"/>
      <c r="CM535" s="442"/>
      <c r="CN535" s="130"/>
      <c r="CX535" s="130"/>
      <c r="DH535" s="130"/>
      <c r="DR535" s="130"/>
      <c r="EB535" s="130"/>
      <c r="EL535" s="130"/>
      <c r="EV535" s="130"/>
      <c r="FF535" s="130"/>
      <c r="FP535" s="130"/>
      <c r="FZ535" s="130"/>
      <c r="GJ535" s="130"/>
      <c r="GT535" s="130"/>
      <c r="HD535" s="130"/>
      <c r="HN535" s="130"/>
      <c r="HX535" s="130"/>
      <c r="IH535" s="130"/>
    </row>
    <row xmlns:x14ac="http://schemas.microsoft.com/office/spreadsheetml/2009/9/ac" r="536" s="3" customFormat="true" x14ac:dyDescent="0.25">
      <c r="A536" s="394"/>
      <c r="B536" s="130"/>
      <c r="L536" s="130"/>
      <c r="V536" s="130"/>
      <c r="AF536" s="130"/>
      <c r="AP536" s="130"/>
      <c r="AZ536" s="130"/>
      <c r="BA536" s="130"/>
      <c r="BB536" s="130"/>
      <c r="BC536" s="130"/>
      <c r="BD536" s="130"/>
      <c r="BE536" s="130"/>
      <c r="BF536" s="130"/>
      <c r="BG536" s="130"/>
      <c r="BJ536" s="130"/>
      <c r="BK536" s="130"/>
      <c r="BL536" s="130"/>
      <c r="BM536" s="130"/>
      <c r="BN536" s="130"/>
      <c r="BO536" s="130"/>
      <c r="BP536" s="130"/>
      <c r="BQ536" s="130"/>
      <c r="BT536" s="130"/>
      <c r="CD536" s="441"/>
      <c r="CE536" s="442"/>
      <c r="CF536" s="442"/>
      <c r="CG536" s="442"/>
      <c r="CH536" s="442"/>
      <c r="CI536" s="442"/>
      <c r="CJ536" s="442"/>
      <c r="CK536" s="442"/>
      <c r="CL536" s="442"/>
      <c r="CM536" s="442"/>
      <c r="CN536" s="130"/>
      <c r="CX536" s="130"/>
      <c r="DH536" s="130"/>
      <c r="DR536" s="130"/>
      <c r="EB536" s="130"/>
      <c r="EL536" s="130"/>
      <c r="EV536" s="130"/>
      <c r="FF536" s="130"/>
      <c r="FP536" s="130"/>
      <c r="FZ536" s="130"/>
      <c r="GJ536" s="130"/>
      <c r="GT536" s="130"/>
      <c r="HD536" s="130"/>
      <c r="HN536" s="130"/>
      <c r="HX536" s="130"/>
      <c r="IH536" s="130"/>
    </row>
    <row xmlns:x14ac="http://schemas.microsoft.com/office/spreadsheetml/2009/9/ac" r="537" s="3" customFormat="true" x14ac:dyDescent="0.25">
      <c r="A537" s="394"/>
      <c r="B537" s="130"/>
      <c r="L537" s="130"/>
      <c r="V537" s="130"/>
      <c r="AF537" s="130"/>
      <c r="AP537" s="130"/>
      <c r="AZ537" s="130"/>
      <c r="BA537" s="130"/>
      <c r="BB537" s="130"/>
      <c r="BC537" s="130"/>
      <c r="BD537" s="130"/>
      <c r="BE537" s="130"/>
      <c r="BF537" s="130"/>
      <c r="BG537" s="130"/>
      <c r="BJ537" s="130"/>
      <c r="BK537" s="130"/>
      <c r="BL537" s="130"/>
      <c r="BM537" s="130"/>
      <c r="BN537" s="130"/>
      <c r="BO537" s="130"/>
      <c r="BP537" s="130"/>
      <c r="BQ537" s="130"/>
      <c r="BT537" s="130"/>
      <c r="CD537" s="441"/>
      <c r="CE537" s="442"/>
      <c r="CF537" s="442"/>
      <c r="CG537" s="442"/>
      <c r="CH537" s="442"/>
      <c r="CI537" s="442"/>
      <c r="CJ537" s="442"/>
      <c r="CK537" s="442"/>
      <c r="CL537" s="442"/>
      <c r="CM537" s="442"/>
      <c r="CN537" s="130"/>
      <c r="CX537" s="130"/>
      <c r="DH537" s="130"/>
      <c r="DR537" s="130"/>
      <c r="EB537" s="130"/>
      <c r="EL537" s="130"/>
      <c r="EV537" s="130"/>
      <c r="FF537" s="130"/>
      <c r="FP537" s="130"/>
      <c r="FZ537" s="130"/>
      <c r="GJ537" s="130"/>
      <c r="GT537" s="130"/>
      <c r="HD537" s="130"/>
      <c r="HN537" s="130"/>
      <c r="HX537" s="130"/>
      <c r="IH537" s="130"/>
    </row>
    <row xmlns:x14ac="http://schemas.microsoft.com/office/spreadsheetml/2009/9/ac" r="538" s="3" customFormat="true" x14ac:dyDescent="0.25">
      <c r="A538" s="394"/>
      <c r="B538" s="130"/>
      <c r="L538" s="130"/>
      <c r="V538" s="130"/>
      <c r="AF538" s="130"/>
      <c r="AP538" s="130"/>
      <c r="AZ538" s="130"/>
      <c r="BA538" s="130"/>
      <c r="BB538" s="130"/>
      <c r="BC538" s="130"/>
      <c r="BD538" s="130"/>
      <c r="BE538" s="130"/>
      <c r="BF538" s="130"/>
      <c r="BG538" s="130"/>
      <c r="BJ538" s="130"/>
      <c r="BK538" s="130"/>
      <c r="BL538" s="130"/>
      <c r="BM538" s="130"/>
      <c r="BN538" s="130"/>
      <c r="BO538" s="130"/>
      <c r="BP538" s="130"/>
      <c r="BQ538" s="130"/>
      <c r="BT538" s="130"/>
      <c r="CD538" s="441"/>
      <c r="CE538" s="442"/>
      <c r="CF538" s="442"/>
      <c r="CG538" s="442"/>
      <c r="CH538" s="442"/>
      <c r="CI538" s="442"/>
      <c r="CJ538" s="442"/>
      <c r="CK538" s="442"/>
      <c r="CL538" s="442"/>
      <c r="CM538" s="442"/>
      <c r="CN538" s="130"/>
      <c r="CX538" s="130"/>
      <c r="DH538" s="130"/>
      <c r="DR538" s="130"/>
      <c r="EB538" s="130"/>
      <c r="EL538" s="130"/>
      <c r="EV538" s="130"/>
      <c r="FF538" s="130"/>
      <c r="FP538" s="130"/>
      <c r="FZ538" s="130"/>
      <c r="GJ538" s="130"/>
      <c r="GT538" s="130"/>
      <c r="HD538" s="130"/>
      <c r="HN538" s="130"/>
      <c r="HX538" s="130"/>
      <c r="IH538" s="130"/>
    </row>
    <row xmlns:x14ac="http://schemas.microsoft.com/office/spreadsheetml/2009/9/ac" r="539" s="3" customFormat="true" x14ac:dyDescent="0.25">
      <c r="A539" s="394"/>
      <c r="B539" s="130"/>
      <c r="L539" s="130"/>
      <c r="V539" s="130"/>
      <c r="AF539" s="130"/>
      <c r="AP539" s="130"/>
      <c r="AZ539" s="130"/>
      <c r="BA539" s="130"/>
      <c r="BB539" s="130"/>
      <c r="BC539" s="130"/>
      <c r="BD539" s="130"/>
      <c r="BE539" s="130"/>
      <c r="BF539" s="130"/>
      <c r="BG539" s="130"/>
      <c r="BJ539" s="130"/>
      <c r="BK539" s="130"/>
      <c r="BL539" s="130"/>
      <c r="BM539" s="130"/>
      <c r="BN539" s="130"/>
      <c r="BO539" s="130"/>
      <c r="BP539" s="130"/>
      <c r="BQ539" s="130"/>
      <c r="BT539" s="130"/>
      <c r="CD539" s="441"/>
      <c r="CE539" s="442"/>
      <c r="CF539" s="442"/>
      <c r="CG539" s="442"/>
      <c r="CH539" s="442"/>
      <c r="CI539" s="442"/>
      <c r="CJ539" s="442"/>
      <c r="CK539" s="442"/>
      <c r="CL539" s="442"/>
      <c r="CM539" s="442"/>
      <c r="CN539" s="130"/>
      <c r="CX539" s="130"/>
      <c r="DH539" s="130"/>
      <c r="DR539" s="130"/>
      <c r="EB539" s="130"/>
      <c r="EL539" s="130"/>
      <c r="EV539" s="130"/>
      <c r="FF539" s="130"/>
      <c r="FP539" s="130"/>
      <c r="FZ539" s="130"/>
      <c r="GJ539" s="130"/>
      <c r="GT539" s="130"/>
      <c r="HD539" s="130"/>
      <c r="HN539" s="130"/>
      <c r="HX539" s="130"/>
      <c r="IH539" s="130"/>
    </row>
    <row xmlns:x14ac="http://schemas.microsoft.com/office/spreadsheetml/2009/9/ac" r="540" s="3" customFormat="true" x14ac:dyDescent="0.25">
      <c r="A540" s="394"/>
      <c r="B540" s="130"/>
      <c r="L540" s="130"/>
      <c r="V540" s="130"/>
      <c r="AF540" s="130"/>
      <c r="AP540" s="130"/>
      <c r="AZ540" s="130"/>
      <c r="BA540" s="130"/>
      <c r="BB540" s="130"/>
      <c r="BC540" s="130"/>
      <c r="BD540" s="130"/>
      <c r="BE540" s="130"/>
      <c r="BF540" s="130"/>
      <c r="BG540" s="130"/>
      <c r="BJ540" s="130"/>
      <c r="BK540" s="130"/>
      <c r="BL540" s="130"/>
      <c r="BM540" s="130"/>
      <c r="BN540" s="130"/>
      <c r="BO540" s="130"/>
      <c r="BP540" s="130"/>
      <c r="BQ540" s="130"/>
      <c r="BT540" s="130"/>
      <c r="CD540" s="441"/>
      <c r="CE540" s="442"/>
      <c r="CF540" s="442"/>
      <c r="CG540" s="442"/>
      <c r="CH540" s="442"/>
      <c r="CI540" s="442"/>
      <c r="CJ540" s="442"/>
      <c r="CK540" s="442"/>
      <c r="CL540" s="442"/>
      <c r="CM540" s="442"/>
      <c r="CN540" s="130"/>
      <c r="CX540" s="130"/>
      <c r="DH540" s="130"/>
      <c r="DR540" s="130"/>
      <c r="EB540" s="130"/>
      <c r="EL540" s="130"/>
      <c r="EV540" s="130"/>
      <c r="FF540" s="130"/>
      <c r="FP540" s="130"/>
      <c r="FZ540" s="130"/>
      <c r="GJ540" s="130"/>
      <c r="GT540" s="130"/>
      <c r="HD540" s="130"/>
      <c r="HN540" s="130"/>
      <c r="HX540" s="130"/>
      <c r="IH540" s="130"/>
    </row>
    <row xmlns:x14ac="http://schemas.microsoft.com/office/spreadsheetml/2009/9/ac" r="541" s="3" customFormat="true" x14ac:dyDescent="0.25">
      <c r="A541" s="394"/>
      <c r="B541" s="130"/>
      <c r="L541" s="130"/>
      <c r="V541" s="130"/>
      <c r="AF541" s="130"/>
      <c r="AP541" s="130"/>
      <c r="AZ541" s="130"/>
      <c r="BA541" s="130"/>
      <c r="BB541" s="130"/>
      <c r="BC541" s="130"/>
      <c r="BD541" s="130"/>
      <c r="BE541" s="130"/>
      <c r="BF541" s="130"/>
      <c r="BG541" s="130"/>
      <c r="BJ541" s="130"/>
      <c r="BK541" s="130"/>
      <c r="BL541" s="130"/>
      <c r="BM541" s="130"/>
      <c r="BN541" s="130"/>
      <c r="BO541" s="130"/>
      <c r="BP541" s="130"/>
      <c r="BQ541" s="130"/>
      <c r="BT541" s="130"/>
      <c r="CD541" s="441"/>
      <c r="CE541" s="442"/>
      <c r="CF541" s="442"/>
      <c r="CG541" s="442"/>
      <c r="CH541" s="442"/>
      <c r="CI541" s="442"/>
      <c r="CJ541" s="442"/>
      <c r="CK541" s="442"/>
      <c r="CL541" s="442"/>
      <c r="CM541" s="442"/>
      <c r="CN541" s="130"/>
      <c r="CX541" s="130"/>
      <c r="DH541" s="130"/>
      <c r="DR541" s="130"/>
      <c r="EB541" s="130"/>
      <c r="EL541" s="130"/>
      <c r="EV541" s="130"/>
      <c r="FF541" s="130"/>
      <c r="FP541" s="130"/>
      <c r="FZ541" s="130"/>
      <c r="GJ541" s="130"/>
      <c r="GT541" s="130"/>
      <c r="HD541" s="130"/>
      <c r="HN541" s="130"/>
      <c r="HX541" s="130"/>
      <c r="IH541" s="130"/>
    </row>
    <row xmlns:x14ac="http://schemas.microsoft.com/office/spreadsheetml/2009/9/ac" r="542" s="3" customFormat="true" x14ac:dyDescent="0.25">
      <c r="A542" s="394"/>
      <c r="B542" s="130"/>
      <c r="L542" s="130"/>
      <c r="V542" s="130"/>
      <c r="AF542" s="130"/>
      <c r="AP542" s="130"/>
      <c r="AZ542" s="130"/>
      <c r="BA542" s="130"/>
      <c r="BB542" s="130"/>
      <c r="BC542" s="130"/>
      <c r="BD542" s="130"/>
      <c r="BE542" s="130"/>
      <c r="BF542" s="130"/>
      <c r="BG542" s="130"/>
      <c r="BJ542" s="130"/>
      <c r="BK542" s="130"/>
      <c r="BL542" s="130"/>
      <c r="BM542" s="130"/>
      <c r="BN542" s="130"/>
      <c r="BO542" s="130"/>
      <c r="BP542" s="130"/>
      <c r="BQ542" s="130"/>
      <c r="BT542" s="130"/>
      <c r="CD542" s="441"/>
      <c r="CE542" s="442"/>
      <c r="CF542" s="442"/>
      <c r="CG542" s="442"/>
      <c r="CH542" s="442"/>
      <c r="CI542" s="442"/>
      <c r="CJ542" s="442"/>
      <c r="CK542" s="442"/>
      <c r="CL542" s="442"/>
      <c r="CM542" s="442"/>
      <c r="CN542" s="130"/>
      <c r="CX542" s="130"/>
      <c r="DH542" s="130"/>
      <c r="DR542" s="130"/>
      <c r="EB542" s="130"/>
      <c r="EL542" s="130"/>
      <c r="EV542" s="130"/>
      <c r="FF542" s="130"/>
      <c r="FP542" s="130"/>
      <c r="FZ542" s="130"/>
      <c r="GJ542" s="130"/>
      <c r="GT542" s="130"/>
      <c r="HD542" s="130"/>
      <c r="HN542" s="130"/>
      <c r="HX542" s="130"/>
      <c r="IH542" s="130"/>
    </row>
    <row xmlns:x14ac="http://schemas.microsoft.com/office/spreadsheetml/2009/9/ac" r="543" s="3" customFormat="true" x14ac:dyDescent="0.25">
      <c r="A543" s="394"/>
      <c r="B543" s="130"/>
      <c r="L543" s="130"/>
      <c r="V543" s="130"/>
      <c r="AF543" s="130"/>
      <c r="AP543" s="130"/>
      <c r="AZ543" s="130"/>
      <c r="BA543" s="130"/>
      <c r="BB543" s="130"/>
      <c r="BC543" s="130"/>
      <c r="BD543" s="130"/>
      <c r="BE543" s="130"/>
      <c r="BF543" s="130"/>
      <c r="BG543" s="130"/>
      <c r="BJ543" s="130"/>
      <c r="BK543" s="130"/>
      <c r="BL543" s="130"/>
      <c r="BM543" s="130"/>
      <c r="BN543" s="130"/>
      <c r="BO543" s="130"/>
      <c r="BP543" s="130"/>
      <c r="BQ543" s="130"/>
      <c r="BT543" s="130"/>
      <c r="CD543" s="441"/>
      <c r="CE543" s="442"/>
      <c r="CF543" s="442"/>
      <c r="CG543" s="442"/>
      <c r="CH543" s="442"/>
      <c r="CI543" s="442"/>
      <c r="CJ543" s="442"/>
      <c r="CK543" s="442"/>
      <c r="CL543" s="442"/>
      <c r="CM543" s="442"/>
      <c r="CN543" s="130"/>
      <c r="CX543" s="130"/>
      <c r="DH543" s="130"/>
      <c r="DR543" s="130"/>
      <c r="EB543" s="130"/>
      <c r="EL543" s="130"/>
      <c r="EV543" s="130"/>
      <c r="FF543" s="130"/>
      <c r="FP543" s="130"/>
      <c r="FZ543" s="130"/>
      <c r="GJ543" s="130"/>
      <c r="GT543" s="130"/>
      <c r="HD543" s="130"/>
      <c r="HN543" s="130"/>
      <c r="HX543" s="130"/>
      <c r="IH543" s="130"/>
    </row>
    <row xmlns:x14ac="http://schemas.microsoft.com/office/spreadsheetml/2009/9/ac" r="544" s="3" customFormat="true" x14ac:dyDescent="0.25">
      <c r="A544" s="394"/>
      <c r="B544" s="130"/>
      <c r="L544" s="130"/>
      <c r="V544" s="130"/>
      <c r="AF544" s="130"/>
      <c r="AP544" s="130"/>
      <c r="AZ544" s="130"/>
      <c r="BA544" s="130"/>
      <c r="BB544" s="130"/>
      <c r="BC544" s="130"/>
      <c r="BD544" s="130"/>
      <c r="BE544" s="130"/>
      <c r="BF544" s="130"/>
      <c r="BG544" s="130"/>
      <c r="BJ544" s="130"/>
      <c r="BK544" s="130"/>
      <c r="BL544" s="130"/>
      <c r="BM544" s="130"/>
      <c r="BN544" s="130"/>
      <c r="BO544" s="130"/>
      <c r="BP544" s="130"/>
      <c r="BQ544" s="130"/>
      <c r="BT544" s="130"/>
      <c r="CD544" s="441"/>
      <c r="CE544" s="442"/>
      <c r="CF544" s="442"/>
      <c r="CG544" s="442"/>
      <c r="CH544" s="442"/>
      <c r="CI544" s="442"/>
      <c r="CJ544" s="442"/>
      <c r="CK544" s="442"/>
      <c r="CL544" s="442"/>
      <c r="CM544" s="442"/>
      <c r="CN544" s="130"/>
      <c r="CX544" s="130"/>
      <c r="DH544" s="130"/>
      <c r="DR544" s="130"/>
      <c r="EB544" s="130"/>
      <c r="EL544" s="130"/>
      <c r="EV544" s="130"/>
      <c r="FF544" s="130"/>
      <c r="FP544" s="130"/>
      <c r="FZ544" s="130"/>
      <c r="GJ544" s="130"/>
      <c r="GT544" s="130"/>
      <c r="HD544" s="130"/>
      <c r="HN544" s="130"/>
      <c r="HX544" s="130"/>
      <c r="IH544" s="130"/>
    </row>
    <row xmlns:x14ac="http://schemas.microsoft.com/office/spreadsheetml/2009/9/ac" r="545" s="3" customFormat="true" x14ac:dyDescent="0.25">
      <c r="A545" s="394"/>
      <c r="B545" s="130"/>
      <c r="L545" s="130"/>
      <c r="V545" s="130"/>
      <c r="AF545" s="130"/>
      <c r="AP545" s="130"/>
      <c r="AZ545" s="130"/>
      <c r="BA545" s="130"/>
      <c r="BB545" s="130"/>
      <c r="BC545" s="130"/>
      <c r="BD545" s="130"/>
      <c r="BE545" s="130"/>
      <c r="BF545" s="130"/>
      <c r="BG545" s="130"/>
      <c r="BJ545" s="130"/>
      <c r="BK545" s="130"/>
      <c r="BL545" s="130"/>
      <c r="BM545" s="130"/>
      <c r="BN545" s="130"/>
      <c r="BO545" s="130"/>
      <c r="BP545" s="130"/>
      <c r="BQ545" s="130"/>
      <c r="BT545" s="130"/>
      <c r="CD545" s="441"/>
      <c r="CE545" s="442"/>
      <c r="CF545" s="442"/>
      <c r="CG545" s="442"/>
      <c r="CH545" s="442"/>
      <c r="CI545" s="442"/>
      <c r="CJ545" s="442"/>
      <c r="CK545" s="442"/>
      <c r="CL545" s="442"/>
      <c r="CM545" s="442"/>
      <c r="CN545" s="130"/>
      <c r="CX545" s="130"/>
      <c r="DH545" s="130"/>
      <c r="DR545" s="130"/>
      <c r="EB545" s="130"/>
      <c r="EL545" s="130"/>
      <c r="EV545" s="130"/>
      <c r="FF545" s="130"/>
      <c r="FP545" s="130"/>
      <c r="FZ545" s="130"/>
      <c r="GJ545" s="130"/>
      <c r="GT545" s="130"/>
      <c r="HD545" s="130"/>
      <c r="HN545" s="130"/>
      <c r="HX545" s="130"/>
      <c r="IH545" s="130"/>
    </row>
    <row xmlns:x14ac="http://schemas.microsoft.com/office/spreadsheetml/2009/9/ac" r="546" s="3" customFormat="true" x14ac:dyDescent="0.25">
      <c r="A546" s="394"/>
      <c r="B546" s="130"/>
      <c r="L546" s="130"/>
      <c r="V546" s="130"/>
      <c r="AF546" s="130"/>
      <c r="AP546" s="130"/>
      <c r="AZ546" s="130"/>
      <c r="BA546" s="130"/>
      <c r="BB546" s="130"/>
      <c r="BC546" s="130"/>
      <c r="BD546" s="130"/>
      <c r="BE546" s="130"/>
      <c r="BF546" s="130"/>
      <c r="BG546" s="130"/>
      <c r="BJ546" s="130"/>
      <c r="BK546" s="130"/>
      <c r="BL546" s="130"/>
      <c r="BM546" s="130"/>
      <c r="BN546" s="130"/>
      <c r="BO546" s="130"/>
      <c r="BP546" s="130"/>
      <c r="BQ546" s="130"/>
      <c r="BT546" s="130"/>
      <c r="CD546" s="441"/>
      <c r="CE546" s="442"/>
      <c r="CF546" s="442"/>
      <c r="CG546" s="442"/>
      <c r="CH546" s="442"/>
      <c r="CI546" s="442"/>
      <c r="CJ546" s="442"/>
      <c r="CK546" s="442"/>
      <c r="CL546" s="442"/>
      <c r="CM546" s="442"/>
      <c r="CN546" s="130"/>
      <c r="CX546" s="130"/>
      <c r="DH546" s="130"/>
      <c r="DR546" s="130"/>
      <c r="EB546" s="130"/>
      <c r="EL546" s="130"/>
      <c r="EV546" s="130"/>
      <c r="FF546" s="130"/>
      <c r="FP546" s="130"/>
      <c r="FZ546" s="130"/>
      <c r="GJ546" s="130"/>
      <c r="GT546" s="130"/>
      <c r="HD546" s="130"/>
      <c r="HN546" s="130"/>
      <c r="HX546" s="130"/>
      <c r="IH546" s="130"/>
    </row>
    <row xmlns:x14ac="http://schemas.microsoft.com/office/spreadsheetml/2009/9/ac" r="547" s="3" customFormat="true" x14ac:dyDescent="0.25">
      <c r="A547" s="394"/>
      <c r="B547" s="130"/>
      <c r="L547" s="130"/>
      <c r="V547" s="130"/>
      <c r="AF547" s="130"/>
      <c r="AP547" s="130"/>
      <c r="AZ547" s="130"/>
      <c r="BA547" s="130"/>
      <c r="BB547" s="130"/>
      <c r="BC547" s="130"/>
      <c r="BD547" s="130"/>
      <c r="BE547" s="130"/>
      <c r="BF547" s="130"/>
      <c r="BG547" s="130"/>
      <c r="BJ547" s="130"/>
      <c r="BK547" s="130"/>
      <c r="BL547" s="130"/>
      <c r="BM547" s="130"/>
      <c r="BN547" s="130"/>
      <c r="BO547" s="130"/>
      <c r="BP547" s="130"/>
      <c r="BQ547" s="130"/>
      <c r="BT547" s="130"/>
      <c r="CD547" s="441"/>
      <c r="CE547" s="442"/>
      <c r="CF547" s="442"/>
      <c r="CG547" s="442"/>
      <c r="CH547" s="442"/>
      <c r="CI547" s="442"/>
      <c r="CJ547" s="442"/>
      <c r="CK547" s="442"/>
      <c r="CL547" s="442"/>
      <c r="CM547" s="442"/>
      <c r="CN547" s="130"/>
      <c r="CX547" s="130"/>
      <c r="DH547" s="130"/>
      <c r="DR547" s="130"/>
      <c r="EB547" s="130"/>
      <c r="EL547" s="130"/>
      <c r="EV547" s="130"/>
      <c r="FF547" s="130"/>
      <c r="FP547" s="130"/>
      <c r="FZ547" s="130"/>
      <c r="GJ547" s="130"/>
      <c r="GT547" s="130"/>
      <c r="HD547" s="130"/>
      <c r="HN547" s="130"/>
      <c r="HX547" s="130"/>
      <c r="IH547" s="130"/>
    </row>
    <row xmlns:x14ac="http://schemas.microsoft.com/office/spreadsheetml/2009/9/ac" r="548" s="3" customFormat="true" x14ac:dyDescent="0.25">
      <c r="A548" s="394"/>
      <c r="B548" s="130"/>
      <c r="L548" s="130"/>
      <c r="V548" s="130"/>
      <c r="AF548" s="130"/>
      <c r="AP548" s="130"/>
      <c r="AZ548" s="130"/>
      <c r="BA548" s="130"/>
      <c r="BB548" s="130"/>
      <c r="BC548" s="130"/>
      <c r="BD548" s="130"/>
      <c r="BE548" s="130"/>
      <c r="BF548" s="130"/>
      <c r="BG548" s="130"/>
      <c r="BJ548" s="130"/>
      <c r="BK548" s="130"/>
      <c r="BL548" s="130"/>
      <c r="BM548" s="130"/>
      <c r="BN548" s="130"/>
      <c r="BO548" s="130"/>
      <c r="BP548" s="130"/>
      <c r="BQ548" s="130"/>
      <c r="BT548" s="130"/>
      <c r="CD548" s="441"/>
      <c r="CE548" s="442"/>
      <c r="CF548" s="442"/>
      <c r="CG548" s="442"/>
      <c r="CH548" s="442"/>
      <c r="CI548" s="442"/>
      <c r="CJ548" s="442"/>
      <c r="CK548" s="442"/>
      <c r="CL548" s="442"/>
      <c r="CM548" s="442"/>
      <c r="CN548" s="130"/>
      <c r="CX548" s="130"/>
      <c r="DH548" s="130"/>
      <c r="DR548" s="130"/>
      <c r="EB548" s="130"/>
      <c r="EL548" s="130"/>
      <c r="EV548" s="130"/>
      <c r="FF548" s="130"/>
      <c r="FP548" s="130"/>
      <c r="FZ548" s="130"/>
      <c r="GJ548" s="130"/>
      <c r="GT548" s="130"/>
      <c r="HD548" s="130"/>
      <c r="HN548" s="130"/>
      <c r="HX548" s="130"/>
      <c r="IH548" s="130"/>
    </row>
    <row xmlns:x14ac="http://schemas.microsoft.com/office/spreadsheetml/2009/9/ac" r="549" s="3" customFormat="true" x14ac:dyDescent="0.25">
      <c r="A549" s="394"/>
      <c r="B549" s="130"/>
      <c r="L549" s="130"/>
      <c r="V549" s="130"/>
      <c r="AF549" s="130"/>
      <c r="AP549" s="130"/>
      <c r="AZ549" s="130"/>
      <c r="BA549" s="130"/>
      <c r="BB549" s="130"/>
      <c r="BC549" s="130"/>
      <c r="BD549" s="130"/>
      <c r="BE549" s="130"/>
      <c r="BF549" s="130"/>
      <c r="BG549" s="130"/>
      <c r="BJ549" s="130"/>
      <c r="BK549" s="130"/>
      <c r="BL549" s="130"/>
      <c r="BM549" s="130"/>
      <c r="BN549" s="130"/>
      <c r="BO549" s="130"/>
      <c r="BP549" s="130"/>
      <c r="BQ549" s="130"/>
      <c r="BT549" s="130"/>
      <c r="CD549" s="441"/>
      <c r="CE549" s="442"/>
      <c r="CF549" s="442"/>
      <c r="CG549" s="442"/>
      <c r="CH549" s="442"/>
      <c r="CI549" s="442"/>
      <c r="CJ549" s="442"/>
      <c r="CK549" s="442"/>
      <c r="CL549" s="442"/>
      <c r="CM549" s="442"/>
      <c r="CN549" s="130"/>
      <c r="CX549" s="130"/>
      <c r="DH549" s="130"/>
      <c r="DR549" s="130"/>
      <c r="EB549" s="130"/>
      <c r="EL549" s="130"/>
      <c r="EV549" s="130"/>
      <c r="FF549" s="130"/>
      <c r="FP549" s="130"/>
      <c r="FZ549" s="130"/>
      <c r="GJ549" s="130"/>
      <c r="GT549" s="130"/>
      <c r="HD549" s="130"/>
      <c r="HN549" s="130"/>
      <c r="HX549" s="130"/>
      <c r="IH549" s="130"/>
    </row>
    <row xmlns:x14ac="http://schemas.microsoft.com/office/spreadsheetml/2009/9/ac" r="550" s="3" customFormat="true" x14ac:dyDescent="0.25">
      <c r="A550" s="394"/>
      <c r="B550" s="130"/>
      <c r="L550" s="130"/>
      <c r="V550" s="130"/>
      <c r="AF550" s="130"/>
      <c r="AP550" s="130"/>
      <c r="AZ550" s="130"/>
      <c r="BA550" s="130"/>
      <c r="BB550" s="130"/>
      <c r="BC550" s="130"/>
      <c r="BD550" s="130"/>
      <c r="BE550" s="130"/>
      <c r="BF550" s="130"/>
      <c r="BG550" s="130"/>
      <c r="BJ550" s="130"/>
      <c r="BK550" s="130"/>
      <c r="BL550" s="130"/>
      <c r="BM550" s="130"/>
      <c r="BN550" s="130"/>
      <c r="BO550" s="130"/>
      <c r="BP550" s="130"/>
      <c r="BQ550" s="130"/>
      <c r="BT550" s="130"/>
      <c r="CD550" s="441"/>
      <c r="CE550" s="442"/>
      <c r="CF550" s="442"/>
      <c r="CG550" s="442"/>
      <c r="CH550" s="442"/>
      <c r="CI550" s="442"/>
      <c r="CJ550" s="442"/>
      <c r="CK550" s="442"/>
      <c r="CL550" s="442"/>
      <c r="CM550" s="442"/>
      <c r="CN550" s="130"/>
      <c r="CX550" s="130"/>
      <c r="DH550" s="130"/>
      <c r="DR550" s="130"/>
      <c r="EB550" s="130"/>
      <c r="EL550" s="130"/>
      <c r="EV550" s="130"/>
      <c r="FF550" s="130"/>
      <c r="FP550" s="130"/>
      <c r="FZ550" s="130"/>
      <c r="GJ550" s="130"/>
      <c r="GT550" s="130"/>
      <c r="HD550" s="130"/>
      <c r="HN550" s="130"/>
      <c r="HX550" s="130"/>
      <c r="IH550" s="130"/>
    </row>
    <row xmlns:x14ac="http://schemas.microsoft.com/office/spreadsheetml/2009/9/ac" r="551" s="3" customFormat="true" x14ac:dyDescent="0.25">
      <c r="A551" s="394"/>
      <c r="B551" s="130"/>
      <c r="L551" s="130"/>
      <c r="V551" s="130"/>
      <c r="AF551" s="130"/>
      <c r="AP551" s="130"/>
      <c r="AZ551" s="130"/>
      <c r="BA551" s="130"/>
      <c r="BB551" s="130"/>
      <c r="BC551" s="130"/>
      <c r="BD551" s="130"/>
      <c r="BE551" s="130"/>
      <c r="BF551" s="130"/>
      <c r="BG551" s="130"/>
      <c r="BJ551" s="130"/>
      <c r="BK551" s="130"/>
      <c r="BL551" s="130"/>
      <c r="BM551" s="130"/>
      <c r="BN551" s="130"/>
      <c r="BO551" s="130"/>
      <c r="BP551" s="130"/>
      <c r="BQ551" s="130"/>
      <c r="BT551" s="130"/>
      <c r="CD551" s="441"/>
      <c r="CE551" s="442"/>
      <c r="CF551" s="442"/>
      <c r="CG551" s="442"/>
      <c r="CH551" s="442"/>
      <c r="CI551" s="442"/>
      <c r="CJ551" s="442"/>
      <c r="CK551" s="442"/>
      <c r="CL551" s="442"/>
      <c r="CM551" s="442"/>
      <c r="CN551" s="130"/>
      <c r="CX551" s="130"/>
      <c r="DH551" s="130"/>
      <c r="DR551" s="130"/>
      <c r="EB551" s="130"/>
      <c r="EL551" s="130"/>
      <c r="EV551" s="130"/>
      <c r="FF551" s="130"/>
      <c r="FP551" s="130"/>
      <c r="FZ551" s="130"/>
      <c r="GJ551" s="130"/>
      <c r="GT551" s="130"/>
      <c r="HD551" s="130"/>
      <c r="HN551" s="130"/>
      <c r="HX551" s="130"/>
      <c r="IH551" s="130"/>
    </row>
    <row xmlns:x14ac="http://schemas.microsoft.com/office/spreadsheetml/2009/9/ac" r="552" s="3" customFormat="true" x14ac:dyDescent="0.25">
      <c r="A552" s="394"/>
      <c r="B552" s="130"/>
      <c r="L552" s="130"/>
      <c r="V552" s="130"/>
      <c r="AF552" s="130"/>
      <c r="AP552" s="130"/>
      <c r="AZ552" s="130"/>
      <c r="BA552" s="130"/>
      <c r="BB552" s="130"/>
      <c r="BC552" s="130"/>
      <c r="BD552" s="130"/>
      <c r="BE552" s="130"/>
      <c r="BF552" s="130"/>
      <c r="BG552" s="130"/>
      <c r="BJ552" s="130"/>
      <c r="BK552" s="130"/>
      <c r="BL552" s="130"/>
      <c r="BM552" s="130"/>
      <c r="BN552" s="130"/>
      <c r="BO552" s="130"/>
      <c r="BP552" s="130"/>
      <c r="BQ552" s="130"/>
      <c r="BT552" s="130"/>
      <c r="CD552" s="441"/>
      <c r="CE552" s="442"/>
      <c r="CF552" s="442"/>
      <c r="CG552" s="442"/>
      <c r="CH552" s="442"/>
      <c r="CI552" s="442"/>
      <c r="CJ552" s="442"/>
      <c r="CK552" s="442"/>
      <c r="CL552" s="442"/>
      <c r="CM552" s="442"/>
      <c r="CN552" s="130"/>
      <c r="CX552" s="130"/>
      <c r="DH552" s="130"/>
      <c r="DR552" s="130"/>
      <c r="EB552" s="130"/>
      <c r="EL552" s="130"/>
      <c r="EV552" s="130"/>
      <c r="FF552" s="130"/>
      <c r="FP552" s="130"/>
      <c r="FZ552" s="130"/>
      <c r="GJ552" s="130"/>
      <c r="GT552" s="130"/>
      <c r="HD552" s="130"/>
      <c r="HN552" s="130"/>
      <c r="HX552" s="130"/>
      <c r="IH552" s="130"/>
    </row>
    <row xmlns:x14ac="http://schemas.microsoft.com/office/spreadsheetml/2009/9/ac" r="553" s="3" customFormat="true" x14ac:dyDescent="0.25">
      <c r="A553" s="394"/>
      <c r="B553" s="130"/>
      <c r="L553" s="130"/>
      <c r="V553" s="130"/>
      <c r="AF553" s="130"/>
      <c r="AP553" s="130"/>
      <c r="AZ553" s="130"/>
      <c r="BA553" s="130"/>
      <c r="BB553" s="130"/>
      <c r="BC553" s="130"/>
      <c r="BD553" s="130"/>
      <c r="BE553" s="130"/>
      <c r="BF553" s="130"/>
      <c r="BG553" s="130"/>
      <c r="BJ553" s="130"/>
      <c r="BK553" s="130"/>
      <c r="BL553" s="130"/>
      <c r="BM553" s="130"/>
      <c r="BN553" s="130"/>
      <c r="BO553" s="130"/>
      <c r="BP553" s="130"/>
      <c r="BQ553" s="130"/>
      <c r="BT553" s="130"/>
      <c r="CD553" s="441"/>
      <c r="CE553" s="442"/>
      <c r="CF553" s="442"/>
      <c r="CG553" s="442"/>
      <c r="CH553" s="442"/>
      <c r="CI553" s="442"/>
      <c r="CJ553" s="442"/>
      <c r="CK553" s="442"/>
      <c r="CL553" s="442"/>
      <c r="CM553" s="442"/>
      <c r="CN553" s="130"/>
      <c r="CX553" s="130"/>
      <c r="DH553" s="130"/>
      <c r="DR553" s="130"/>
      <c r="EB553" s="130"/>
      <c r="EL553" s="130"/>
      <c r="EV553" s="130"/>
      <c r="FF553" s="130"/>
      <c r="FP553" s="130"/>
      <c r="FZ553" s="130"/>
      <c r="GJ553" s="130"/>
      <c r="GT553" s="130"/>
      <c r="HD553" s="130"/>
      <c r="HN553" s="130"/>
      <c r="HX553" s="130"/>
      <c r="IH553" s="130"/>
    </row>
    <row xmlns:x14ac="http://schemas.microsoft.com/office/spreadsheetml/2009/9/ac" r="554" s="3" customFormat="true" x14ac:dyDescent="0.25">
      <c r="A554" s="394"/>
      <c r="B554" s="130"/>
      <c r="L554" s="130"/>
      <c r="V554" s="130"/>
      <c r="AF554" s="130"/>
      <c r="AP554" s="130"/>
      <c r="AZ554" s="130"/>
      <c r="BA554" s="130"/>
      <c r="BB554" s="130"/>
      <c r="BC554" s="130"/>
      <c r="BD554" s="130"/>
      <c r="BE554" s="130"/>
      <c r="BF554" s="130"/>
      <c r="BG554" s="130"/>
      <c r="BJ554" s="130"/>
      <c r="BK554" s="130"/>
      <c r="BL554" s="130"/>
      <c r="BM554" s="130"/>
      <c r="BN554" s="130"/>
      <c r="BO554" s="130"/>
      <c r="BP554" s="130"/>
      <c r="BQ554" s="130"/>
      <c r="BT554" s="130"/>
      <c r="CD554" s="441"/>
      <c r="CE554" s="442"/>
      <c r="CF554" s="442"/>
      <c r="CG554" s="442"/>
      <c r="CH554" s="442"/>
      <c r="CI554" s="442"/>
      <c r="CJ554" s="442"/>
      <c r="CK554" s="442"/>
      <c r="CL554" s="442"/>
      <c r="CM554" s="442"/>
      <c r="CN554" s="130"/>
      <c r="CX554" s="130"/>
      <c r="DH554" s="130"/>
      <c r="DR554" s="130"/>
      <c r="EB554" s="130"/>
      <c r="EL554" s="130"/>
      <c r="EV554" s="130"/>
      <c r="FF554" s="130"/>
      <c r="FP554" s="130"/>
      <c r="FZ554" s="130"/>
      <c r="GJ554" s="130"/>
      <c r="GT554" s="130"/>
      <c r="HD554" s="130"/>
      <c r="HN554" s="130"/>
      <c r="HX554" s="130"/>
      <c r="IH554" s="130"/>
    </row>
    <row xmlns:x14ac="http://schemas.microsoft.com/office/spreadsheetml/2009/9/ac" r="555" s="3" customFormat="true" x14ac:dyDescent="0.25">
      <c r="A555" s="394"/>
      <c r="B555" s="130"/>
      <c r="L555" s="130"/>
      <c r="V555" s="130"/>
      <c r="AF555" s="130"/>
      <c r="AP555" s="130"/>
      <c r="AZ555" s="130"/>
      <c r="BA555" s="130"/>
      <c r="BB555" s="130"/>
      <c r="BC555" s="130"/>
      <c r="BD555" s="130"/>
      <c r="BE555" s="130"/>
      <c r="BF555" s="130"/>
      <c r="BG555" s="130"/>
      <c r="BJ555" s="130"/>
      <c r="BK555" s="130"/>
      <c r="BL555" s="130"/>
      <c r="BM555" s="130"/>
      <c r="BN555" s="130"/>
      <c r="BO555" s="130"/>
      <c r="BP555" s="130"/>
      <c r="BQ555" s="130"/>
      <c r="BT555" s="130"/>
      <c r="CD555" s="441"/>
      <c r="CE555" s="442"/>
      <c r="CF555" s="442"/>
      <c r="CG555" s="442"/>
      <c r="CH555" s="442"/>
      <c r="CI555" s="442"/>
      <c r="CJ555" s="442"/>
      <c r="CK555" s="442"/>
      <c r="CL555" s="442"/>
      <c r="CM555" s="442"/>
      <c r="CN555" s="130"/>
      <c r="CX555" s="130"/>
      <c r="DH555" s="130"/>
      <c r="DR555" s="130"/>
      <c r="EB555" s="130"/>
      <c r="EL555" s="130"/>
      <c r="EV555" s="130"/>
      <c r="FF555" s="130"/>
      <c r="FP555" s="130"/>
      <c r="FZ555" s="130"/>
      <c r="GJ555" s="130"/>
      <c r="GT555" s="130"/>
      <c r="HD555" s="130"/>
      <c r="HN555" s="130"/>
      <c r="HX555" s="130"/>
      <c r="IH555" s="130"/>
    </row>
    <row xmlns:x14ac="http://schemas.microsoft.com/office/spreadsheetml/2009/9/ac" r="556" s="3" customFormat="true" x14ac:dyDescent="0.25">
      <c r="A556" s="394"/>
      <c r="B556" s="130"/>
      <c r="L556" s="130"/>
      <c r="V556" s="130"/>
      <c r="AF556" s="130"/>
      <c r="AP556" s="130"/>
      <c r="AZ556" s="130"/>
      <c r="BA556" s="130"/>
      <c r="BB556" s="130"/>
      <c r="BC556" s="130"/>
      <c r="BD556" s="130"/>
      <c r="BE556" s="130"/>
      <c r="BF556" s="130"/>
      <c r="BG556" s="130"/>
      <c r="BJ556" s="130"/>
      <c r="BK556" s="130"/>
      <c r="BL556" s="130"/>
      <c r="BM556" s="130"/>
      <c r="BN556" s="130"/>
      <c r="BO556" s="130"/>
      <c r="BP556" s="130"/>
      <c r="BQ556" s="130"/>
      <c r="BT556" s="130"/>
      <c r="CD556" s="441"/>
      <c r="CE556" s="442"/>
      <c r="CF556" s="442"/>
      <c r="CG556" s="442"/>
      <c r="CH556" s="442"/>
      <c r="CI556" s="442"/>
      <c r="CJ556" s="442"/>
      <c r="CK556" s="442"/>
      <c r="CL556" s="442"/>
      <c r="CM556" s="442"/>
      <c r="CN556" s="130"/>
      <c r="CX556" s="130"/>
      <c r="DH556" s="130"/>
      <c r="DR556" s="130"/>
      <c r="EB556" s="130"/>
      <c r="EL556" s="130"/>
      <c r="EV556" s="130"/>
      <c r="FF556" s="130"/>
      <c r="FP556" s="130"/>
      <c r="FZ556" s="130"/>
      <c r="GJ556" s="130"/>
      <c r="GT556" s="130"/>
      <c r="HD556" s="130"/>
      <c r="HN556" s="130"/>
      <c r="HX556" s="130"/>
      <c r="IH556" s="130"/>
    </row>
    <row xmlns:x14ac="http://schemas.microsoft.com/office/spreadsheetml/2009/9/ac" r="557" s="3" customFormat="true" x14ac:dyDescent="0.25">
      <c r="A557" s="394"/>
      <c r="B557" s="130"/>
      <c r="L557" s="130"/>
      <c r="V557" s="130"/>
      <c r="AF557" s="130"/>
      <c r="AP557" s="130"/>
      <c r="AZ557" s="130"/>
      <c r="BA557" s="130"/>
      <c r="BB557" s="130"/>
      <c r="BC557" s="130"/>
      <c r="BD557" s="130"/>
      <c r="BE557" s="130"/>
      <c r="BF557" s="130"/>
      <c r="BG557" s="130"/>
      <c r="BJ557" s="130"/>
      <c r="BK557" s="130"/>
      <c r="BL557" s="130"/>
      <c r="BM557" s="130"/>
      <c r="BN557" s="130"/>
      <c r="BO557" s="130"/>
      <c r="BP557" s="130"/>
      <c r="BQ557" s="130"/>
      <c r="BT557" s="130"/>
      <c r="CD557" s="441"/>
      <c r="CE557" s="442"/>
      <c r="CF557" s="442"/>
      <c r="CG557" s="442"/>
      <c r="CH557" s="442"/>
      <c r="CI557" s="442"/>
      <c r="CJ557" s="442"/>
      <c r="CK557" s="442"/>
      <c r="CL557" s="442"/>
      <c r="CM557" s="442"/>
      <c r="CN557" s="130"/>
      <c r="CX557" s="130"/>
      <c r="DH557" s="130"/>
      <c r="DR557" s="130"/>
      <c r="EB557" s="130"/>
      <c r="EL557" s="130"/>
      <c r="EV557" s="130"/>
      <c r="FF557" s="130"/>
      <c r="FP557" s="130"/>
      <c r="FZ557" s="130"/>
      <c r="GJ557" s="130"/>
      <c r="GT557" s="130"/>
      <c r="HD557" s="130"/>
      <c r="HN557" s="130"/>
      <c r="HX557" s="130"/>
      <c r="IH557" s="130"/>
    </row>
    <row xmlns:x14ac="http://schemas.microsoft.com/office/spreadsheetml/2009/9/ac" r="558" s="3" customFormat="true" x14ac:dyDescent="0.25">
      <c r="A558" s="394"/>
      <c r="B558" s="130"/>
      <c r="L558" s="130"/>
      <c r="V558" s="130"/>
      <c r="AF558" s="130"/>
      <c r="AP558" s="130"/>
      <c r="AZ558" s="130"/>
      <c r="BA558" s="130"/>
      <c r="BB558" s="130"/>
      <c r="BC558" s="130"/>
      <c r="BD558" s="130"/>
      <c r="BE558" s="130"/>
      <c r="BF558" s="130"/>
      <c r="BG558" s="130"/>
      <c r="BJ558" s="130"/>
      <c r="BK558" s="130"/>
      <c r="BL558" s="130"/>
      <c r="BM558" s="130"/>
      <c r="BN558" s="130"/>
      <c r="BO558" s="130"/>
      <c r="BP558" s="130"/>
      <c r="BQ558" s="130"/>
      <c r="BT558" s="130"/>
      <c r="CD558" s="441"/>
      <c r="CE558" s="442"/>
      <c r="CF558" s="442"/>
      <c r="CG558" s="442"/>
      <c r="CH558" s="442"/>
      <c r="CI558" s="442"/>
      <c r="CJ558" s="442"/>
      <c r="CK558" s="442"/>
      <c r="CL558" s="442"/>
      <c r="CM558" s="442"/>
      <c r="CN558" s="130"/>
      <c r="CX558" s="130"/>
      <c r="DH558" s="130"/>
      <c r="DR558" s="130"/>
      <c r="EB558" s="130"/>
      <c r="EL558" s="130"/>
      <c r="EV558" s="130"/>
      <c r="FF558" s="130"/>
      <c r="FP558" s="130"/>
      <c r="FZ558" s="130"/>
      <c r="GJ558" s="130"/>
      <c r="GT558" s="130"/>
      <c r="HD558" s="130"/>
      <c r="HN558" s="130"/>
      <c r="HX558" s="130"/>
      <c r="IH558" s="130"/>
    </row>
    <row xmlns:x14ac="http://schemas.microsoft.com/office/spreadsheetml/2009/9/ac" r="559" s="3" customFormat="true" x14ac:dyDescent="0.25">
      <c r="A559" s="394"/>
      <c r="B559" s="130"/>
      <c r="L559" s="130"/>
      <c r="V559" s="130"/>
      <c r="AF559" s="130"/>
      <c r="AP559" s="130"/>
      <c r="AZ559" s="130"/>
      <c r="BA559" s="130"/>
      <c r="BB559" s="130"/>
      <c r="BC559" s="130"/>
      <c r="BD559" s="130"/>
      <c r="BE559" s="130"/>
      <c r="BF559" s="130"/>
      <c r="BG559" s="130"/>
      <c r="BJ559" s="130"/>
      <c r="BK559" s="130"/>
      <c r="BL559" s="130"/>
      <c r="BM559" s="130"/>
      <c r="BN559" s="130"/>
      <c r="BO559" s="130"/>
      <c r="BP559" s="130"/>
      <c r="BQ559" s="130"/>
      <c r="BT559" s="130"/>
      <c r="CD559" s="441"/>
      <c r="CE559" s="442"/>
      <c r="CF559" s="442"/>
      <c r="CG559" s="442"/>
      <c r="CH559" s="442"/>
      <c r="CI559" s="442"/>
      <c r="CJ559" s="442"/>
      <c r="CK559" s="442"/>
      <c r="CL559" s="442"/>
      <c r="CM559" s="442"/>
      <c r="CN559" s="130"/>
      <c r="CX559" s="130"/>
      <c r="DH559" s="130"/>
      <c r="DR559" s="130"/>
      <c r="EB559" s="130"/>
      <c r="EL559" s="130"/>
      <c r="EV559" s="130"/>
      <c r="FF559" s="130"/>
      <c r="FP559" s="130"/>
      <c r="FZ559" s="130"/>
      <c r="GJ559" s="130"/>
      <c r="GT559" s="130"/>
      <c r="HD559" s="130"/>
      <c r="HN559" s="130"/>
      <c r="HX559" s="130"/>
      <c r="IH559" s="130"/>
    </row>
    <row xmlns:x14ac="http://schemas.microsoft.com/office/spreadsheetml/2009/9/ac" r="560" s="3" customFormat="true" x14ac:dyDescent="0.25">
      <c r="A560" s="394"/>
      <c r="B560" s="130"/>
      <c r="L560" s="130"/>
      <c r="V560" s="130"/>
      <c r="AF560" s="130"/>
      <c r="AP560" s="130"/>
      <c r="AZ560" s="130"/>
      <c r="BA560" s="130"/>
      <c r="BB560" s="130"/>
      <c r="BC560" s="130"/>
      <c r="BD560" s="130"/>
      <c r="BE560" s="130"/>
      <c r="BF560" s="130"/>
      <c r="BG560" s="130"/>
      <c r="BJ560" s="130"/>
      <c r="BK560" s="130"/>
      <c r="BL560" s="130"/>
      <c r="BM560" s="130"/>
      <c r="BN560" s="130"/>
      <c r="BO560" s="130"/>
      <c r="BP560" s="130"/>
      <c r="BQ560" s="130"/>
      <c r="BT560" s="130"/>
      <c r="CD560" s="441"/>
      <c r="CE560" s="442"/>
      <c r="CF560" s="442"/>
      <c r="CG560" s="442"/>
      <c r="CH560" s="442"/>
      <c r="CI560" s="442"/>
      <c r="CJ560" s="442"/>
      <c r="CK560" s="442"/>
      <c r="CL560" s="442"/>
      <c r="CM560" s="442"/>
      <c r="CN560" s="130"/>
      <c r="CX560" s="130"/>
      <c r="DH560" s="130"/>
      <c r="DR560" s="130"/>
      <c r="EB560" s="130"/>
      <c r="EL560" s="130"/>
      <c r="EV560" s="130"/>
      <c r="FF560" s="130"/>
      <c r="FP560" s="130"/>
      <c r="FZ560" s="130"/>
      <c r="GJ560" s="130"/>
      <c r="GT560" s="130"/>
      <c r="HD560" s="130"/>
      <c r="HN560" s="130"/>
      <c r="HX560" s="130"/>
      <c r="IH560" s="130"/>
    </row>
    <row xmlns:x14ac="http://schemas.microsoft.com/office/spreadsheetml/2009/9/ac" r="561" s="3" customFormat="true" x14ac:dyDescent="0.25">
      <c r="A561" s="394"/>
      <c r="B561" s="130"/>
      <c r="L561" s="130"/>
      <c r="V561" s="130"/>
      <c r="AF561" s="130"/>
      <c r="AP561" s="130"/>
      <c r="AZ561" s="130"/>
      <c r="BA561" s="130"/>
      <c r="BB561" s="130"/>
      <c r="BC561" s="130"/>
      <c r="BD561" s="130"/>
      <c r="BE561" s="130"/>
      <c r="BF561" s="130"/>
      <c r="BG561" s="130"/>
      <c r="BJ561" s="130"/>
      <c r="BK561" s="130"/>
      <c r="BL561" s="130"/>
      <c r="BM561" s="130"/>
      <c r="BN561" s="130"/>
      <c r="BO561" s="130"/>
      <c r="BP561" s="130"/>
      <c r="BQ561" s="130"/>
      <c r="BT561" s="130"/>
      <c r="CD561" s="441"/>
      <c r="CE561" s="442"/>
      <c r="CF561" s="442"/>
      <c r="CG561" s="442"/>
      <c r="CH561" s="442"/>
      <c r="CI561" s="442"/>
      <c r="CJ561" s="442"/>
      <c r="CK561" s="442"/>
      <c r="CL561" s="442"/>
      <c r="CM561" s="442"/>
      <c r="CN561" s="130"/>
      <c r="CX561" s="130"/>
      <c r="DH561" s="130"/>
      <c r="DR561" s="130"/>
      <c r="EB561" s="130"/>
      <c r="EL561" s="130"/>
      <c r="EV561" s="130"/>
      <c r="FF561" s="130"/>
      <c r="FP561" s="130"/>
      <c r="FZ561" s="130"/>
      <c r="GJ561" s="130"/>
      <c r="GT561" s="130"/>
      <c r="HD561" s="130"/>
      <c r="HN561" s="130"/>
      <c r="HX561" s="130"/>
      <c r="IH561" s="130"/>
    </row>
    <row xmlns:x14ac="http://schemas.microsoft.com/office/spreadsheetml/2009/9/ac" r="562" s="3" customFormat="true" x14ac:dyDescent="0.25">
      <c r="A562" s="394"/>
      <c r="B562" s="130"/>
      <c r="L562" s="130"/>
      <c r="V562" s="130"/>
      <c r="AF562" s="130"/>
      <c r="AP562" s="130"/>
      <c r="AZ562" s="130"/>
      <c r="BA562" s="130"/>
      <c r="BB562" s="130"/>
      <c r="BC562" s="130"/>
      <c r="BD562" s="130"/>
      <c r="BE562" s="130"/>
      <c r="BF562" s="130"/>
      <c r="BG562" s="130"/>
      <c r="BJ562" s="130"/>
      <c r="BK562" s="130"/>
      <c r="BL562" s="130"/>
      <c r="BM562" s="130"/>
      <c r="BN562" s="130"/>
      <c r="BO562" s="130"/>
      <c r="BP562" s="130"/>
      <c r="BQ562" s="130"/>
      <c r="BT562" s="130"/>
      <c r="CD562" s="441"/>
      <c r="CE562" s="442"/>
      <c r="CF562" s="442"/>
      <c r="CG562" s="442"/>
      <c r="CH562" s="442"/>
      <c r="CI562" s="442"/>
      <c r="CJ562" s="442"/>
      <c r="CK562" s="442"/>
      <c r="CL562" s="442"/>
      <c r="CM562" s="442"/>
      <c r="CN562" s="130"/>
      <c r="CX562" s="130"/>
      <c r="DH562" s="130"/>
      <c r="DR562" s="130"/>
      <c r="EB562" s="130"/>
      <c r="EL562" s="130"/>
      <c r="EV562" s="130"/>
      <c r="FF562" s="130"/>
      <c r="FP562" s="130"/>
      <c r="FZ562" s="130"/>
      <c r="GJ562" s="130"/>
      <c r="GT562" s="130"/>
      <c r="HD562" s="130"/>
      <c r="HN562" s="130"/>
      <c r="HX562" s="130"/>
      <c r="IH562" s="130"/>
    </row>
    <row xmlns:x14ac="http://schemas.microsoft.com/office/spreadsheetml/2009/9/ac" r="563" s="3" customFormat="true" x14ac:dyDescent="0.25">
      <c r="A563" s="394"/>
      <c r="B563" s="130"/>
      <c r="L563" s="130"/>
      <c r="V563" s="130"/>
      <c r="AF563" s="130"/>
      <c r="AP563" s="130"/>
      <c r="AZ563" s="130"/>
      <c r="BA563" s="130"/>
      <c r="BB563" s="130"/>
      <c r="BC563" s="130"/>
      <c r="BD563" s="130"/>
      <c r="BE563" s="130"/>
      <c r="BF563" s="130"/>
      <c r="BG563" s="130"/>
      <c r="BJ563" s="130"/>
      <c r="BK563" s="130"/>
      <c r="BL563" s="130"/>
      <c r="BM563" s="130"/>
      <c r="BN563" s="130"/>
      <c r="BO563" s="130"/>
      <c r="BP563" s="130"/>
      <c r="BQ563" s="130"/>
      <c r="BT563" s="130"/>
      <c r="CD563" s="441"/>
      <c r="CE563" s="442"/>
      <c r="CF563" s="442"/>
      <c r="CG563" s="442"/>
      <c r="CH563" s="442"/>
      <c r="CI563" s="442"/>
      <c r="CJ563" s="442"/>
      <c r="CK563" s="442"/>
      <c r="CL563" s="442"/>
      <c r="CM563" s="442"/>
      <c r="CN563" s="130"/>
      <c r="CX563" s="130"/>
      <c r="DH563" s="130"/>
      <c r="DR563" s="130"/>
      <c r="EB563" s="130"/>
      <c r="EL563" s="130"/>
      <c r="EV563" s="130"/>
      <c r="FF563" s="130"/>
      <c r="FP563" s="130"/>
      <c r="FZ563" s="130"/>
      <c r="GJ563" s="130"/>
      <c r="GT563" s="130"/>
      <c r="HD563" s="130"/>
      <c r="HN563" s="130"/>
      <c r="HX563" s="130"/>
      <c r="IH563" s="130"/>
    </row>
    <row xmlns:x14ac="http://schemas.microsoft.com/office/spreadsheetml/2009/9/ac" r="564" s="3" customFormat="true" x14ac:dyDescent="0.25">
      <c r="A564" s="394"/>
      <c r="B564" s="130"/>
      <c r="L564" s="130"/>
      <c r="V564" s="130"/>
      <c r="AF564" s="130"/>
      <c r="AP564" s="130"/>
      <c r="AZ564" s="130"/>
      <c r="BA564" s="130"/>
      <c r="BB564" s="130"/>
      <c r="BC564" s="130"/>
      <c r="BD564" s="130"/>
      <c r="BE564" s="130"/>
      <c r="BF564" s="130"/>
      <c r="BG564" s="130"/>
      <c r="BJ564" s="130"/>
      <c r="BK564" s="130"/>
      <c r="BL564" s="130"/>
      <c r="BM564" s="130"/>
      <c r="BN564" s="130"/>
      <c r="BO564" s="130"/>
      <c r="BP564" s="130"/>
      <c r="BQ564" s="130"/>
      <c r="BT564" s="130"/>
      <c r="CD564" s="441"/>
      <c r="CE564" s="442"/>
      <c r="CF564" s="442"/>
      <c r="CG564" s="442"/>
      <c r="CH564" s="442"/>
      <c r="CI564" s="442"/>
      <c r="CJ564" s="442"/>
      <c r="CK564" s="442"/>
      <c r="CL564" s="442"/>
      <c r="CM564" s="442"/>
      <c r="CN564" s="130"/>
      <c r="CX564" s="130"/>
      <c r="DH564" s="130"/>
      <c r="DR564" s="130"/>
      <c r="EB564" s="130"/>
      <c r="EL564" s="130"/>
      <c r="EV564" s="130"/>
      <c r="FF564" s="130"/>
      <c r="FP564" s="130"/>
      <c r="FZ564" s="130"/>
      <c r="GJ564" s="130"/>
      <c r="GT564" s="130"/>
      <c r="HD564" s="130"/>
      <c r="HN564" s="130"/>
      <c r="HX564" s="130"/>
      <c r="IH564" s="130"/>
    </row>
    <row xmlns:x14ac="http://schemas.microsoft.com/office/spreadsheetml/2009/9/ac" r="565" s="3" customFormat="true" x14ac:dyDescent="0.25">
      <c r="A565" s="394"/>
      <c r="B565" s="130"/>
      <c r="L565" s="130"/>
      <c r="V565" s="130"/>
      <c r="AF565" s="130"/>
      <c r="AP565" s="130"/>
      <c r="AZ565" s="130"/>
      <c r="BA565" s="130"/>
      <c r="BB565" s="130"/>
      <c r="BC565" s="130"/>
      <c r="BD565" s="130"/>
      <c r="BE565" s="130"/>
      <c r="BF565" s="130"/>
      <c r="BG565" s="130"/>
      <c r="BJ565" s="130"/>
      <c r="BK565" s="130"/>
      <c r="BL565" s="130"/>
      <c r="BM565" s="130"/>
      <c r="BN565" s="130"/>
      <c r="BO565" s="130"/>
      <c r="BP565" s="130"/>
      <c r="BQ565" s="130"/>
      <c r="BT565" s="130"/>
      <c r="CD565" s="441"/>
      <c r="CE565" s="442"/>
      <c r="CF565" s="442"/>
      <c r="CG565" s="442"/>
      <c r="CH565" s="442"/>
      <c r="CI565" s="442"/>
      <c r="CJ565" s="442"/>
      <c r="CK565" s="442"/>
      <c r="CL565" s="442"/>
      <c r="CM565" s="442"/>
      <c r="CN565" s="130"/>
      <c r="CX565" s="130"/>
      <c r="DH565" s="130"/>
      <c r="DR565" s="130"/>
      <c r="EB565" s="130"/>
      <c r="EL565" s="130"/>
      <c r="EV565" s="130"/>
      <c r="FF565" s="130"/>
      <c r="FP565" s="130"/>
      <c r="FZ565" s="130"/>
      <c r="GJ565" s="130"/>
      <c r="GT565" s="130"/>
      <c r="HD565" s="130"/>
      <c r="HN565" s="130"/>
      <c r="HX565" s="130"/>
      <c r="IH565" s="130"/>
    </row>
    <row xmlns:x14ac="http://schemas.microsoft.com/office/spreadsheetml/2009/9/ac" r="566" s="3" customFormat="true" x14ac:dyDescent="0.25">
      <c r="A566" s="394"/>
      <c r="B566" s="130"/>
      <c r="L566" s="130"/>
      <c r="V566" s="130"/>
      <c r="AF566" s="130"/>
      <c r="AP566" s="130"/>
      <c r="AZ566" s="130"/>
      <c r="BA566" s="130"/>
      <c r="BB566" s="130"/>
      <c r="BC566" s="130"/>
      <c r="BD566" s="130"/>
      <c r="BE566" s="130"/>
      <c r="BF566" s="130"/>
      <c r="BG566" s="130"/>
      <c r="BJ566" s="130"/>
      <c r="BK566" s="130"/>
      <c r="BL566" s="130"/>
      <c r="BM566" s="130"/>
      <c r="BN566" s="130"/>
      <c r="BO566" s="130"/>
      <c r="BP566" s="130"/>
      <c r="BQ566" s="130"/>
      <c r="BT566" s="130"/>
      <c r="CD566" s="441"/>
      <c r="CE566" s="442"/>
      <c r="CF566" s="442"/>
      <c r="CG566" s="442"/>
      <c r="CH566" s="442"/>
      <c r="CI566" s="442"/>
      <c r="CJ566" s="442"/>
      <c r="CK566" s="442"/>
      <c r="CL566" s="442"/>
      <c r="CM566" s="442"/>
      <c r="CN566" s="130"/>
      <c r="CX566" s="130"/>
      <c r="DH566" s="130"/>
      <c r="DR566" s="130"/>
      <c r="EB566" s="130"/>
      <c r="EL566" s="130"/>
      <c r="EV566" s="130"/>
      <c r="FF566" s="130"/>
      <c r="FP566" s="130"/>
      <c r="FZ566" s="130"/>
      <c r="GJ566" s="130"/>
      <c r="GT566" s="130"/>
      <c r="HD566" s="130"/>
      <c r="HN566" s="130"/>
      <c r="HX566" s="130"/>
      <c r="IH566" s="130"/>
    </row>
    <row xmlns:x14ac="http://schemas.microsoft.com/office/spreadsheetml/2009/9/ac" r="567" s="3" customFormat="true" x14ac:dyDescent="0.25">
      <c r="A567" s="394"/>
      <c r="B567" s="130"/>
      <c r="L567" s="130"/>
      <c r="V567" s="130"/>
      <c r="AF567" s="130"/>
      <c r="AP567" s="130"/>
      <c r="AZ567" s="130"/>
      <c r="BA567" s="130"/>
      <c r="BB567" s="130"/>
      <c r="BC567" s="130"/>
      <c r="BD567" s="130"/>
      <c r="BE567" s="130"/>
      <c r="BF567" s="130"/>
      <c r="BG567" s="130"/>
      <c r="BJ567" s="130"/>
      <c r="BK567" s="130"/>
      <c r="BL567" s="130"/>
      <c r="BM567" s="130"/>
      <c r="BN567" s="130"/>
      <c r="BO567" s="130"/>
      <c r="BP567" s="130"/>
      <c r="BQ567" s="130"/>
      <c r="BT567" s="130"/>
      <c r="CD567" s="441"/>
      <c r="CE567" s="442"/>
      <c r="CF567" s="442"/>
      <c r="CG567" s="442"/>
      <c r="CH567" s="442"/>
      <c r="CI567" s="442"/>
      <c r="CJ567" s="442"/>
      <c r="CK567" s="442"/>
      <c r="CL567" s="442"/>
      <c r="CM567" s="442"/>
      <c r="CN567" s="130"/>
      <c r="CX567" s="130"/>
      <c r="DH567" s="130"/>
      <c r="DR567" s="130"/>
      <c r="EB567" s="130"/>
      <c r="EL567" s="130"/>
      <c r="EV567" s="130"/>
      <c r="FF567" s="130"/>
      <c r="FP567" s="130"/>
      <c r="FZ567" s="130"/>
      <c r="GJ567" s="130"/>
      <c r="GT567" s="130"/>
      <c r="HD567" s="130"/>
      <c r="HN567" s="130"/>
      <c r="HX567" s="130"/>
      <c r="IH567" s="130"/>
    </row>
    <row xmlns:x14ac="http://schemas.microsoft.com/office/spreadsheetml/2009/9/ac" r="568" s="3" customFormat="true" x14ac:dyDescent="0.25">
      <c r="A568" s="394"/>
      <c r="B568" s="130"/>
      <c r="L568" s="130"/>
      <c r="V568" s="130"/>
      <c r="AF568" s="130"/>
      <c r="AP568" s="130"/>
      <c r="AZ568" s="130"/>
      <c r="BA568" s="130"/>
      <c r="BB568" s="130"/>
      <c r="BC568" s="130"/>
      <c r="BD568" s="130"/>
      <c r="BE568" s="130"/>
      <c r="BF568" s="130"/>
      <c r="BG568" s="130"/>
      <c r="BJ568" s="130"/>
      <c r="BK568" s="130"/>
      <c r="BL568" s="130"/>
      <c r="BM568" s="130"/>
      <c r="BN568" s="130"/>
      <c r="BO568" s="130"/>
      <c r="BP568" s="130"/>
      <c r="BQ568" s="130"/>
      <c r="BT568" s="130"/>
      <c r="CD568" s="441"/>
      <c r="CE568" s="442"/>
      <c r="CF568" s="442"/>
      <c r="CG568" s="442"/>
      <c r="CH568" s="442"/>
      <c r="CI568" s="442"/>
      <c r="CJ568" s="442"/>
      <c r="CK568" s="442"/>
      <c r="CL568" s="442"/>
      <c r="CM568" s="442"/>
      <c r="CN568" s="130"/>
      <c r="CX568" s="130"/>
      <c r="DH568" s="130"/>
      <c r="DR568" s="130"/>
      <c r="EB568" s="130"/>
      <c r="EL568" s="130"/>
      <c r="EV568" s="130"/>
      <c r="FF568" s="130"/>
      <c r="FP568" s="130"/>
      <c r="FZ568" s="130"/>
      <c r="GJ568" s="130"/>
      <c r="GT568" s="130"/>
      <c r="HD568" s="130"/>
      <c r="HN568" s="130"/>
      <c r="HX568" s="130"/>
      <c r="IH568" s="130"/>
    </row>
    <row xmlns:x14ac="http://schemas.microsoft.com/office/spreadsheetml/2009/9/ac" r="569" s="3" customFormat="true" x14ac:dyDescent="0.25">
      <c r="A569" s="394"/>
      <c r="B569" s="130"/>
      <c r="L569" s="130"/>
      <c r="V569" s="130"/>
      <c r="AF569" s="130"/>
      <c r="AP569" s="130"/>
      <c r="AZ569" s="130"/>
      <c r="BA569" s="130"/>
      <c r="BB569" s="130"/>
      <c r="BC569" s="130"/>
      <c r="BD569" s="130"/>
      <c r="BE569" s="130"/>
      <c r="BF569" s="130"/>
      <c r="BG569" s="130"/>
      <c r="BJ569" s="130"/>
      <c r="BK569" s="130"/>
      <c r="BL569" s="130"/>
      <c r="BM569" s="130"/>
      <c r="BN569" s="130"/>
      <c r="BO569" s="130"/>
      <c r="BP569" s="130"/>
      <c r="BQ569" s="130"/>
      <c r="BT569" s="130"/>
      <c r="CD569" s="441"/>
      <c r="CE569" s="442"/>
      <c r="CF569" s="442"/>
      <c r="CG569" s="442"/>
      <c r="CH569" s="442"/>
      <c r="CI569" s="442"/>
      <c r="CJ569" s="442"/>
      <c r="CK569" s="442"/>
      <c r="CL569" s="442"/>
      <c r="CM569" s="442"/>
      <c r="CN569" s="130"/>
      <c r="CX569" s="130"/>
      <c r="DH569" s="130"/>
      <c r="DR569" s="130"/>
      <c r="EB569" s="130"/>
      <c r="EL569" s="130"/>
      <c r="EV569" s="130"/>
      <c r="FF569" s="130"/>
      <c r="FP569" s="130"/>
      <c r="FZ569" s="130"/>
      <c r="GJ569" s="130"/>
      <c r="GT569" s="130"/>
      <c r="HD569" s="130"/>
      <c r="HN569" s="130"/>
      <c r="HX569" s="130"/>
      <c r="IH569" s="130"/>
    </row>
    <row xmlns:x14ac="http://schemas.microsoft.com/office/spreadsheetml/2009/9/ac" r="570" s="3" customFormat="true" x14ac:dyDescent="0.25">
      <c r="A570" s="394"/>
      <c r="B570" s="130"/>
      <c r="L570" s="130"/>
      <c r="V570" s="130"/>
      <c r="AF570" s="130"/>
      <c r="AP570" s="130"/>
      <c r="AZ570" s="130"/>
      <c r="BA570" s="130"/>
      <c r="BB570" s="130"/>
      <c r="BC570" s="130"/>
      <c r="BD570" s="130"/>
      <c r="BE570" s="130"/>
      <c r="BF570" s="130"/>
      <c r="BG570" s="130"/>
      <c r="BJ570" s="130"/>
      <c r="BK570" s="130"/>
      <c r="BL570" s="130"/>
      <c r="BM570" s="130"/>
      <c r="BN570" s="130"/>
      <c r="BO570" s="130"/>
      <c r="BP570" s="130"/>
      <c r="BQ570" s="130"/>
      <c r="BT570" s="130"/>
      <c r="CD570" s="441"/>
      <c r="CE570" s="442"/>
      <c r="CF570" s="442"/>
      <c r="CG570" s="442"/>
      <c r="CH570" s="442"/>
      <c r="CI570" s="442"/>
      <c r="CJ570" s="442"/>
      <c r="CK570" s="442"/>
      <c r="CL570" s="442"/>
      <c r="CM570" s="442"/>
      <c r="CN570" s="130"/>
      <c r="CX570" s="130"/>
      <c r="DH570" s="130"/>
      <c r="DR570" s="130"/>
      <c r="EB570" s="130"/>
      <c r="EL570" s="130"/>
      <c r="EV570" s="130"/>
      <c r="FF570" s="130"/>
      <c r="FP570" s="130"/>
      <c r="FZ570" s="130"/>
      <c r="GJ570" s="130"/>
      <c r="GT570" s="130"/>
      <c r="HD570" s="130"/>
      <c r="HN570" s="130"/>
      <c r="HX570" s="130"/>
      <c r="IH570" s="130"/>
    </row>
    <row xmlns:x14ac="http://schemas.microsoft.com/office/spreadsheetml/2009/9/ac" r="571" s="3" customFormat="true" x14ac:dyDescent="0.25">
      <c r="A571" s="394"/>
      <c r="B571" s="130"/>
      <c r="L571" s="130"/>
      <c r="V571" s="130"/>
      <c r="AF571" s="130"/>
      <c r="AP571" s="130"/>
      <c r="AZ571" s="130"/>
      <c r="BA571" s="130"/>
      <c r="BB571" s="130"/>
      <c r="BC571" s="130"/>
      <c r="BD571" s="130"/>
      <c r="BE571" s="130"/>
      <c r="BF571" s="130"/>
      <c r="BG571" s="130"/>
      <c r="BJ571" s="130"/>
      <c r="BK571" s="130"/>
      <c r="BL571" s="130"/>
      <c r="BM571" s="130"/>
      <c r="BN571" s="130"/>
      <c r="BO571" s="130"/>
      <c r="BP571" s="130"/>
      <c r="BQ571" s="130"/>
      <c r="BT571" s="130"/>
      <c r="CD571" s="441"/>
      <c r="CE571" s="442"/>
      <c r="CF571" s="442"/>
      <c r="CG571" s="442"/>
      <c r="CH571" s="442"/>
      <c r="CI571" s="442"/>
      <c r="CJ571" s="442"/>
      <c r="CK571" s="442"/>
      <c r="CL571" s="442"/>
      <c r="CM571" s="442"/>
      <c r="CN571" s="130"/>
      <c r="CX571" s="130"/>
      <c r="DH571" s="130"/>
      <c r="DR571" s="130"/>
      <c r="EB571" s="130"/>
      <c r="EL571" s="130"/>
      <c r="EV571" s="130"/>
      <c r="FF571" s="130"/>
      <c r="FP571" s="130"/>
      <c r="FZ571" s="130"/>
      <c r="GJ571" s="130"/>
      <c r="GT571" s="130"/>
      <c r="HD571" s="130"/>
      <c r="HN571" s="130"/>
      <c r="HX571" s="130"/>
      <c r="IH571" s="130"/>
    </row>
    <row xmlns:x14ac="http://schemas.microsoft.com/office/spreadsheetml/2009/9/ac" r="572" s="3" customFormat="true" x14ac:dyDescent="0.25">
      <c r="A572" s="394"/>
      <c r="B572" s="130"/>
      <c r="L572" s="130"/>
      <c r="V572" s="130"/>
      <c r="AF572" s="130"/>
      <c r="AP572" s="130"/>
      <c r="AZ572" s="130"/>
      <c r="BA572" s="130"/>
      <c r="BB572" s="130"/>
      <c r="BC572" s="130"/>
      <c r="BD572" s="130"/>
      <c r="BE572" s="130"/>
      <c r="BF572" s="130"/>
      <c r="BG572" s="130"/>
      <c r="BJ572" s="130"/>
      <c r="BK572" s="130"/>
      <c r="BL572" s="130"/>
      <c r="BM572" s="130"/>
      <c r="BN572" s="130"/>
      <c r="BO572" s="130"/>
      <c r="BP572" s="130"/>
      <c r="BQ572" s="130"/>
      <c r="BT572" s="130"/>
      <c r="CD572" s="441"/>
      <c r="CE572" s="442"/>
      <c r="CF572" s="442"/>
      <c r="CG572" s="442"/>
      <c r="CH572" s="442"/>
      <c r="CI572" s="442"/>
      <c r="CJ572" s="442"/>
      <c r="CK572" s="442"/>
      <c r="CL572" s="442"/>
      <c r="CM572" s="442"/>
      <c r="CN572" s="130"/>
      <c r="CX572" s="130"/>
      <c r="DH572" s="130"/>
      <c r="DR572" s="130"/>
      <c r="EB572" s="130"/>
      <c r="EL572" s="130"/>
      <c r="EV572" s="130"/>
      <c r="FF572" s="130"/>
      <c r="FP572" s="130"/>
      <c r="FZ572" s="130"/>
      <c r="GJ572" s="130"/>
      <c r="GT572" s="130"/>
      <c r="HD572" s="130"/>
      <c r="HN572" s="130"/>
      <c r="HX572" s="130"/>
      <c r="IH572" s="130"/>
    </row>
    <row xmlns:x14ac="http://schemas.microsoft.com/office/spreadsheetml/2009/9/ac" r="573" s="3" customFormat="true" x14ac:dyDescent="0.25">
      <c r="A573" s="394"/>
      <c r="B573" s="130"/>
      <c r="L573" s="130"/>
      <c r="V573" s="130"/>
      <c r="AF573" s="130"/>
      <c r="AP573" s="130"/>
      <c r="AZ573" s="130"/>
      <c r="BA573" s="130"/>
      <c r="BB573" s="130"/>
      <c r="BC573" s="130"/>
      <c r="BD573" s="130"/>
      <c r="BE573" s="130"/>
      <c r="BF573" s="130"/>
      <c r="BG573" s="130"/>
      <c r="BJ573" s="130"/>
      <c r="BK573" s="130"/>
      <c r="BL573" s="130"/>
      <c r="BM573" s="130"/>
      <c r="BN573" s="130"/>
      <c r="BO573" s="130"/>
      <c r="BP573" s="130"/>
      <c r="BQ573" s="130"/>
      <c r="BT573" s="130"/>
      <c r="CD573" s="441"/>
      <c r="CE573" s="442"/>
      <c r="CF573" s="442"/>
      <c r="CG573" s="442"/>
      <c r="CH573" s="442"/>
      <c r="CI573" s="442"/>
      <c r="CJ573" s="442"/>
      <c r="CK573" s="442"/>
      <c r="CL573" s="442"/>
      <c r="CM573" s="442"/>
      <c r="CN573" s="130"/>
      <c r="CX573" s="130"/>
      <c r="DH573" s="130"/>
      <c r="DR573" s="130"/>
      <c r="EB573" s="130"/>
      <c r="EL573" s="130"/>
      <c r="EV573" s="130"/>
      <c r="FF573" s="130"/>
      <c r="FP573" s="130"/>
      <c r="FZ573" s="130"/>
      <c r="GJ573" s="130"/>
      <c r="GT573" s="130"/>
      <c r="HD573" s="130"/>
      <c r="HN573" s="130"/>
      <c r="HX573" s="130"/>
      <c r="IH573" s="130"/>
    </row>
    <row xmlns:x14ac="http://schemas.microsoft.com/office/spreadsheetml/2009/9/ac" r="574" s="3" customFormat="true" x14ac:dyDescent="0.25">
      <c r="A574" s="394"/>
      <c r="B574" s="130"/>
      <c r="L574" s="130"/>
      <c r="V574" s="130"/>
      <c r="AF574" s="130"/>
      <c r="AP574" s="130"/>
      <c r="AZ574" s="130"/>
      <c r="BA574" s="130"/>
      <c r="BB574" s="130"/>
      <c r="BC574" s="130"/>
      <c r="BD574" s="130"/>
      <c r="BE574" s="130"/>
      <c r="BF574" s="130"/>
      <c r="BG574" s="130"/>
      <c r="BJ574" s="130"/>
      <c r="BK574" s="130"/>
      <c r="BL574" s="130"/>
      <c r="BM574" s="130"/>
      <c r="BN574" s="130"/>
      <c r="BO574" s="130"/>
      <c r="BP574" s="130"/>
      <c r="BQ574" s="130"/>
      <c r="BT574" s="130"/>
      <c r="CD574" s="441"/>
      <c r="CE574" s="442"/>
      <c r="CF574" s="442"/>
      <c r="CG574" s="442"/>
      <c r="CH574" s="442"/>
      <c r="CI574" s="442"/>
      <c r="CJ574" s="442"/>
      <c r="CK574" s="442"/>
      <c r="CL574" s="442"/>
      <c r="CM574" s="442"/>
      <c r="CN574" s="130"/>
      <c r="CX574" s="130"/>
      <c r="DH574" s="130"/>
      <c r="DR574" s="130"/>
      <c r="EB574" s="130"/>
      <c r="EL574" s="130"/>
      <c r="EV574" s="130"/>
      <c r="FF574" s="130"/>
      <c r="FP574" s="130"/>
      <c r="FZ574" s="130"/>
      <c r="GJ574" s="130"/>
      <c r="GT574" s="130"/>
      <c r="HD574" s="130"/>
      <c r="HN574" s="130"/>
      <c r="HX574" s="130"/>
      <c r="IH574" s="130"/>
    </row>
    <row xmlns:x14ac="http://schemas.microsoft.com/office/spreadsheetml/2009/9/ac" r="575" s="3" customFormat="true" x14ac:dyDescent="0.25">
      <c r="A575" s="394"/>
      <c r="B575" s="130"/>
      <c r="L575" s="130"/>
      <c r="V575" s="130"/>
      <c r="AF575" s="130"/>
      <c r="AP575" s="130"/>
      <c r="AZ575" s="130"/>
      <c r="BA575" s="130"/>
      <c r="BB575" s="130"/>
      <c r="BC575" s="130"/>
      <c r="BD575" s="130"/>
      <c r="BE575" s="130"/>
      <c r="BF575" s="130"/>
      <c r="BG575" s="130"/>
      <c r="BJ575" s="130"/>
      <c r="BK575" s="130"/>
      <c r="BL575" s="130"/>
      <c r="BM575" s="130"/>
      <c r="BN575" s="130"/>
      <c r="BO575" s="130"/>
      <c r="BP575" s="130"/>
      <c r="BQ575" s="130"/>
      <c r="BT575" s="130"/>
      <c r="CD575" s="441"/>
      <c r="CE575" s="442"/>
      <c r="CF575" s="442"/>
      <c r="CG575" s="442"/>
      <c r="CH575" s="442"/>
      <c r="CI575" s="442"/>
      <c r="CJ575" s="442"/>
      <c r="CK575" s="442"/>
      <c r="CL575" s="442"/>
      <c r="CM575" s="442"/>
      <c r="CN575" s="130"/>
      <c r="CX575" s="130"/>
      <c r="DH575" s="130"/>
      <c r="DR575" s="130"/>
      <c r="EB575" s="130"/>
      <c r="EL575" s="130"/>
      <c r="EV575" s="130"/>
      <c r="FF575" s="130"/>
      <c r="FP575" s="130"/>
      <c r="FZ575" s="130"/>
      <c r="GJ575" s="130"/>
      <c r="GT575" s="130"/>
      <c r="HD575" s="130"/>
      <c r="HN575" s="130"/>
      <c r="HX575" s="130"/>
      <c r="IH575" s="130"/>
    </row>
    <row xmlns:x14ac="http://schemas.microsoft.com/office/spreadsheetml/2009/9/ac" r="576" s="3" customFormat="true" x14ac:dyDescent="0.25">
      <c r="A576" s="394"/>
      <c r="B576" s="130"/>
      <c r="L576" s="130"/>
      <c r="V576" s="130"/>
      <c r="AF576" s="130"/>
      <c r="AP576" s="130"/>
      <c r="AZ576" s="130"/>
      <c r="BA576" s="130"/>
      <c r="BB576" s="130"/>
      <c r="BC576" s="130"/>
      <c r="BD576" s="130"/>
      <c r="BE576" s="130"/>
      <c r="BF576" s="130"/>
      <c r="BG576" s="130"/>
      <c r="BJ576" s="130"/>
      <c r="BK576" s="130"/>
      <c r="BL576" s="130"/>
      <c r="BM576" s="130"/>
      <c r="BN576" s="130"/>
      <c r="BO576" s="130"/>
      <c r="BP576" s="130"/>
      <c r="BQ576" s="130"/>
      <c r="BT576" s="130"/>
      <c r="CD576" s="441"/>
      <c r="CE576" s="442"/>
      <c r="CF576" s="442"/>
      <c r="CG576" s="442"/>
      <c r="CH576" s="442"/>
      <c r="CI576" s="442"/>
      <c r="CJ576" s="442"/>
      <c r="CK576" s="442"/>
      <c r="CL576" s="442"/>
      <c r="CM576" s="442"/>
      <c r="CN576" s="130"/>
      <c r="CX576" s="130"/>
      <c r="DH576" s="130"/>
      <c r="DR576" s="130"/>
      <c r="EB576" s="130"/>
      <c r="EL576" s="130"/>
      <c r="EV576" s="130"/>
      <c r="FF576" s="130"/>
      <c r="FP576" s="130"/>
      <c r="FZ576" s="130"/>
      <c r="GJ576" s="130"/>
      <c r="GT576" s="130"/>
      <c r="HD576" s="130"/>
      <c r="HN576" s="130"/>
      <c r="HX576" s="130"/>
      <c r="IH576" s="130"/>
    </row>
    <row xmlns:x14ac="http://schemas.microsoft.com/office/spreadsheetml/2009/9/ac" r="577" s="3" customFormat="true" x14ac:dyDescent="0.25">
      <c r="A577" s="394"/>
      <c r="B577" s="130"/>
      <c r="L577" s="130"/>
      <c r="V577" s="130"/>
      <c r="AF577" s="130"/>
      <c r="AP577" s="130"/>
      <c r="AZ577" s="130"/>
      <c r="BA577" s="130"/>
      <c r="BB577" s="130"/>
      <c r="BC577" s="130"/>
      <c r="BD577" s="130"/>
      <c r="BE577" s="130"/>
      <c r="BF577" s="130"/>
      <c r="BG577" s="130"/>
      <c r="BJ577" s="130"/>
      <c r="BK577" s="130"/>
      <c r="BL577" s="130"/>
      <c r="BM577" s="130"/>
      <c r="BN577" s="130"/>
      <c r="BO577" s="130"/>
      <c r="BP577" s="130"/>
      <c r="BQ577" s="130"/>
      <c r="BT577" s="130"/>
      <c r="CD577" s="441"/>
      <c r="CE577" s="442"/>
      <c r="CF577" s="442"/>
      <c r="CG577" s="442"/>
      <c r="CH577" s="442"/>
      <c r="CI577" s="442"/>
      <c r="CJ577" s="442"/>
      <c r="CK577" s="442"/>
      <c r="CL577" s="442"/>
      <c r="CM577" s="442"/>
      <c r="CN577" s="130"/>
      <c r="CX577" s="130"/>
      <c r="DH577" s="130"/>
      <c r="DR577" s="130"/>
      <c r="EB577" s="130"/>
      <c r="EL577" s="130"/>
      <c r="EV577" s="130"/>
      <c r="FF577" s="130"/>
      <c r="FP577" s="130"/>
      <c r="FZ577" s="130"/>
      <c r="GJ577" s="130"/>
      <c r="GT577" s="130"/>
      <c r="HD577" s="130"/>
      <c r="HN577" s="130"/>
      <c r="HX577" s="130"/>
      <c r="IH577" s="130"/>
    </row>
    <row xmlns:x14ac="http://schemas.microsoft.com/office/spreadsheetml/2009/9/ac" r="578" s="3" customFormat="true" x14ac:dyDescent="0.25">
      <c r="A578" s="394"/>
      <c r="B578" s="130"/>
      <c r="L578" s="130"/>
      <c r="V578" s="130"/>
      <c r="AF578" s="130"/>
      <c r="AP578" s="130"/>
      <c r="AZ578" s="130"/>
      <c r="BA578" s="130"/>
      <c r="BB578" s="130"/>
      <c r="BC578" s="130"/>
      <c r="BD578" s="130"/>
      <c r="BE578" s="130"/>
      <c r="BF578" s="130"/>
      <c r="BG578" s="130"/>
      <c r="BJ578" s="130"/>
      <c r="BK578" s="130"/>
      <c r="BL578" s="130"/>
      <c r="BM578" s="130"/>
      <c r="BN578" s="130"/>
      <c r="BO578" s="130"/>
      <c r="BP578" s="130"/>
      <c r="BQ578" s="130"/>
      <c r="BT578" s="130"/>
      <c r="CD578" s="441"/>
      <c r="CE578" s="442"/>
      <c r="CF578" s="442"/>
      <c r="CG578" s="442"/>
      <c r="CH578" s="442"/>
      <c r="CI578" s="442"/>
      <c r="CJ578" s="442"/>
      <c r="CK578" s="442"/>
      <c r="CL578" s="442"/>
      <c r="CM578" s="442"/>
      <c r="CN578" s="130"/>
      <c r="CX578" s="130"/>
      <c r="DH578" s="130"/>
      <c r="DR578" s="130"/>
      <c r="EB578" s="130"/>
      <c r="EL578" s="130"/>
      <c r="EV578" s="130"/>
      <c r="FF578" s="130"/>
      <c r="FP578" s="130"/>
      <c r="FZ578" s="130"/>
      <c r="GJ578" s="130"/>
      <c r="GT578" s="130"/>
      <c r="HD578" s="130"/>
      <c r="HN578" s="130"/>
      <c r="HX578" s="130"/>
      <c r="IH578" s="130"/>
    </row>
    <row xmlns:x14ac="http://schemas.microsoft.com/office/spreadsheetml/2009/9/ac" r="579" s="3" customFormat="true" x14ac:dyDescent="0.25">
      <c r="A579" s="394"/>
      <c r="B579" s="130"/>
      <c r="L579" s="130"/>
      <c r="V579" s="130"/>
      <c r="AF579" s="130"/>
      <c r="AP579" s="130"/>
      <c r="AZ579" s="130"/>
      <c r="BA579" s="130"/>
      <c r="BB579" s="130"/>
      <c r="BC579" s="130"/>
      <c r="BD579" s="130"/>
      <c r="BE579" s="130"/>
      <c r="BF579" s="130"/>
      <c r="BG579" s="130"/>
      <c r="BJ579" s="130"/>
      <c r="BK579" s="130"/>
      <c r="BL579" s="130"/>
      <c r="BM579" s="130"/>
      <c r="BN579" s="130"/>
      <c r="BO579" s="130"/>
      <c r="BP579" s="130"/>
      <c r="BQ579" s="130"/>
      <c r="BT579" s="130"/>
      <c r="CD579" s="441"/>
      <c r="CE579" s="442"/>
      <c r="CF579" s="442"/>
      <c r="CG579" s="442"/>
      <c r="CH579" s="442"/>
      <c r="CI579" s="442"/>
      <c r="CJ579" s="442"/>
      <c r="CK579" s="442"/>
      <c r="CL579" s="442"/>
      <c r="CM579" s="442"/>
      <c r="CN579" s="130"/>
      <c r="CX579" s="130"/>
      <c r="DH579" s="130"/>
      <c r="DR579" s="130"/>
      <c r="EB579" s="130"/>
      <c r="EL579" s="130"/>
      <c r="EV579" s="130"/>
      <c r="FF579" s="130"/>
      <c r="FP579" s="130"/>
      <c r="FZ579" s="130"/>
      <c r="GJ579" s="130"/>
      <c r="GT579" s="130"/>
      <c r="HD579" s="130"/>
      <c r="HN579" s="130"/>
      <c r="HX579" s="130"/>
      <c r="IH579" s="130"/>
    </row>
    <row xmlns:x14ac="http://schemas.microsoft.com/office/spreadsheetml/2009/9/ac" r="580" s="3" customFormat="true" x14ac:dyDescent="0.25">
      <c r="A580" s="394"/>
      <c r="B580" s="130"/>
      <c r="L580" s="130"/>
      <c r="V580" s="130"/>
      <c r="AF580" s="130"/>
      <c r="AP580" s="130"/>
      <c r="AZ580" s="130"/>
      <c r="BA580" s="130"/>
      <c r="BB580" s="130"/>
      <c r="BC580" s="130"/>
      <c r="BD580" s="130"/>
      <c r="BE580" s="130"/>
      <c r="BF580" s="130"/>
      <c r="BG580" s="130"/>
      <c r="BJ580" s="130"/>
      <c r="BK580" s="130"/>
      <c r="BL580" s="130"/>
      <c r="BM580" s="130"/>
      <c r="BN580" s="130"/>
      <c r="BO580" s="130"/>
      <c r="BP580" s="130"/>
      <c r="BQ580" s="130"/>
      <c r="BT580" s="130"/>
      <c r="CD580" s="441"/>
      <c r="CE580" s="442"/>
      <c r="CF580" s="442"/>
      <c r="CG580" s="442"/>
      <c r="CH580" s="442"/>
      <c r="CI580" s="442"/>
      <c r="CJ580" s="442"/>
      <c r="CK580" s="442"/>
      <c r="CL580" s="442"/>
      <c r="CM580" s="442"/>
      <c r="CN580" s="130"/>
      <c r="CX580" s="130"/>
      <c r="DH580" s="130"/>
      <c r="DR580" s="130"/>
      <c r="EB580" s="130"/>
      <c r="EL580" s="130"/>
      <c r="EV580" s="130"/>
      <c r="FF580" s="130"/>
      <c r="FP580" s="130"/>
      <c r="FZ580" s="130"/>
      <c r="GJ580" s="130"/>
      <c r="GT580" s="130"/>
      <c r="HD580" s="130"/>
      <c r="HN580" s="130"/>
      <c r="HX580" s="130"/>
      <c r="IH580" s="130"/>
    </row>
    <row xmlns:x14ac="http://schemas.microsoft.com/office/spreadsheetml/2009/9/ac" r="581" s="3" customFormat="true" x14ac:dyDescent="0.25">
      <c r="A581" s="394"/>
      <c r="B581" s="130"/>
      <c r="L581" s="130"/>
      <c r="V581" s="130"/>
      <c r="AF581" s="130"/>
      <c r="AP581" s="130"/>
      <c r="AZ581" s="130"/>
      <c r="BA581" s="130"/>
      <c r="BB581" s="130"/>
      <c r="BC581" s="130"/>
      <c r="BD581" s="130"/>
      <c r="BE581" s="130"/>
      <c r="BF581" s="130"/>
      <c r="BG581" s="130"/>
      <c r="BJ581" s="130"/>
      <c r="BK581" s="130"/>
      <c r="BL581" s="130"/>
      <c r="BM581" s="130"/>
      <c r="BN581" s="130"/>
      <c r="BO581" s="130"/>
      <c r="BP581" s="130"/>
      <c r="BQ581" s="130"/>
      <c r="BT581" s="130"/>
      <c r="CD581" s="441"/>
      <c r="CE581" s="442"/>
      <c r="CF581" s="442"/>
      <c r="CG581" s="442"/>
      <c r="CH581" s="442"/>
      <c r="CI581" s="442"/>
      <c r="CJ581" s="442"/>
      <c r="CK581" s="442"/>
      <c r="CL581" s="442"/>
      <c r="CM581" s="442"/>
      <c r="CN581" s="130"/>
      <c r="CX581" s="130"/>
      <c r="DH581" s="130"/>
      <c r="DR581" s="130"/>
      <c r="EB581" s="130"/>
      <c r="EL581" s="130"/>
      <c r="EV581" s="130"/>
      <c r="FF581" s="130"/>
      <c r="FP581" s="130"/>
      <c r="FZ581" s="130"/>
      <c r="GJ581" s="130"/>
      <c r="GT581" s="130"/>
      <c r="HD581" s="130"/>
      <c r="HN581" s="130"/>
      <c r="HX581" s="130"/>
      <c r="IH581" s="130"/>
    </row>
    <row xmlns:x14ac="http://schemas.microsoft.com/office/spreadsheetml/2009/9/ac" r="582" s="3" customFormat="true" x14ac:dyDescent="0.25">
      <c r="A582" s="394"/>
      <c r="B582" s="130"/>
      <c r="L582" s="130"/>
      <c r="V582" s="130"/>
      <c r="AF582" s="130"/>
      <c r="AP582" s="130"/>
      <c r="AZ582" s="130"/>
      <c r="BA582" s="130"/>
      <c r="BB582" s="130"/>
      <c r="BC582" s="130"/>
      <c r="BD582" s="130"/>
      <c r="BE582" s="130"/>
      <c r="BF582" s="130"/>
      <c r="BG582" s="130"/>
      <c r="BJ582" s="130"/>
      <c r="BK582" s="130"/>
      <c r="BL582" s="130"/>
      <c r="BM582" s="130"/>
      <c r="BN582" s="130"/>
      <c r="BO582" s="130"/>
      <c r="BP582" s="130"/>
      <c r="BQ582" s="130"/>
      <c r="BT582" s="130"/>
      <c r="CD582" s="441"/>
      <c r="CE582" s="442"/>
      <c r="CF582" s="442"/>
      <c r="CG582" s="442"/>
      <c r="CH582" s="442"/>
      <c r="CI582" s="442"/>
      <c r="CJ582" s="442"/>
      <c r="CK582" s="442"/>
      <c r="CL582" s="442"/>
      <c r="CM582" s="442"/>
      <c r="CN582" s="130"/>
      <c r="CX582" s="130"/>
      <c r="DH582" s="130"/>
      <c r="DR582" s="130"/>
      <c r="EB582" s="130"/>
      <c r="EL582" s="130"/>
      <c r="EV582" s="130"/>
      <c r="FF582" s="130"/>
      <c r="FP582" s="130"/>
      <c r="FZ582" s="130"/>
      <c r="GJ582" s="130"/>
      <c r="GT582" s="130"/>
      <c r="HD582" s="130"/>
      <c r="HN582" s="130"/>
      <c r="HX582" s="130"/>
      <c r="IH582" s="130"/>
    </row>
    <row xmlns:x14ac="http://schemas.microsoft.com/office/spreadsheetml/2009/9/ac" r="583" s="3" customFormat="true" x14ac:dyDescent="0.25">
      <c r="A583" s="394"/>
      <c r="B583" s="130"/>
      <c r="L583" s="130"/>
      <c r="V583" s="130"/>
      <c r="AF583" s="130"/>
      <c r="AP583" s="130"/>
      <c r="AZ583" s="130"/>
      <c r="BA583" s="130"/>
      <c r="BB583" s="130"/>
      <c r="BC583" s="130"/>
      <c r="BD583" s="130"/>
      <c r="BE583" s="130"/>
      <c r="BF583" s="130"/>
      <c r="BG583" s="130"/>
      <c r="BJ583" s="130"/>
      <c r="BK583" s="130"/>
      <c r="BL583" s="130"/>
      <c r="BM583" s="130"/>
      <c r="BN583" s="130"/>
      <c r="BO583" s="130"/>
      <c r="BP583" s="130"/>
      <c r="BQ583" s="130"/>
      <c r="BT583" s="130"/>
      <c r="CD583" s="441"/>
      <c r="CE583" s="442"/>
      <c r="CF583" s="442"/>
      <c r="CG583" s="442"/>
      <c r="CH583" s="442"/>
      <c r="CI583" s="442"/>
      <c r="CJ583" s="442"/>
      <c r="CK583" s="442"/>
      <c r="CL583" s="442"/>
      <c r="CM583" s="442"/>
      <c r="CN583" s="130"/>
      <c r="CX583" s="130"/>
      <c r="DH583" s="130"/>
      <c r="DR583" s="130"/>
      <c r="EB583" s="130"/>
      <c r="EL583" s="130"/>
      <c r="EV583" s="130"/>
      <c r="FF583" s="130"/>
      <c r="FP583" s="130"/>
      <c r="FZ583" s="130"/>
      <c r="GJ583" s="130"/>
      <c r="GT583" s="130"/>
      <c r="HD583" s="130"/>
      <c r="HN583" s="130"/>
      <c r="HX583" s="130"/>
      <c r="IH583" s="130"/>
    </row>
    <row xmlns:x14ac="http://schemas.microsoft.com/office/spreadsheetml/2009/9/ac" r="584" s="3" customFormat="true" x14ac:dyDescent="0.25">
      <c r="A584" s="394"/>
      <c r="B584" s="130"/>
      <c r="L584" s="130"/>
      <c r="V584" s="130"/>
      <c r="AF584" s="130"/>
      <c r="AP584" s="130"/>
      <c r="AZ584" s="130"/>
      <c r="BA584" s="130"/>
      <c r="BB584" s="130"/>
      <c r="BC584" s="130"/>
      <c r="BD584" s="130"/>
      <c r="BE584" s="130"/>
      <c r="BF584" s="130"/>
      <c r="BG584" s="130"/>
      <c r="BJ584" s="130"/>
      <c r="BK584" s="130"/>
      <c r="BL584" s="130"/>
      <c r="BM584" s="130"/>
      <c r="BN584" s="130"/>
      <c r="BO584" s="130"/>
      <c r="BP584" s="130"/>
      <c r="BQ584" s="130"/>
      <c r="BT584" s="130"/>
      <c r="CD584" s="441"/>
      <c r="CE584" s="442"/>
      <c r="CF584" s="442"/>
      <c r="CG584" s="442"/>
      <c r="CH584" s="442"/>
      <c r="CI584" s="442"/>
      <c r="CJ584" s="442"/>
      <c r="CK584" s="442"/>
      <c r="CL584" s="442"/>
      <c r="CM584" s="442"/>
      <c r="CN584" s="130"/>
      <c r="CX584" s="130"/>
      <c r="DH584" s="130"/>
      <c r="DR584" s="130"/>
      <c r="EB584" s="130"/>
      <c r="EL584" s="130"/>
      <c r="EV584" s="130"/>
      <c r="FF584" s="130"/>
      <c r="FP584" s="130"/>
      <c r="FZ584" s="130"/>
      <c r="GJ584" s="130"/>
      <c r="GT584" s="130"/>
      <c r="HD584" s="130"/>
      <c r="HN584" s="130"/>
      <c r="HX584" s="130"/>
      <c r="IH584" s="130"/>
    </row>
    <row xmlns:x14ac="http://schemas.microsoft.com/office/spreadsheetml/2009/9/ac" r="585" s="3" customFormat="true" x14ac:dyDescent="0.25">
      <c r="A585" s="394"/>
      <c r="B585" s="130"/>
      <c r="L585" s="130"/>
      <c r="V585" s="130"/>
      <c r="AF585" s="130"/>
      <c r="AP585" s="130"/>
      <c r="AZ585" s="130"/>
      <c r="BA585" s="130"/>
      <c r="BB585" s="130"/>
      <c r="BC585" s="130"/>
      <c r="BD585" s="130"/>
      <c r="BE585" s="130"/>
      <c r="BF585" s="130"/>
      <c r="BG585" s="130"/>
      <c r="BJ585" s="130"/>
      <c r="BK585" s="130"/>
      <c r="BL585" s="130"/>
      <c r="BM585" s="130"/>
      <c r="BN585" s="130"/>
      <c r="BO585" s="130"/>
      <c r="BP585" s="130"/>
      <c r="BQ585" s="130"/>
      <c r="BT585" s="130"/>
      <c r="CD585" s="441"/>
      <c r="CE585" s="442"/>
      <c r="CF585" s="442"/>
      <c r="CG585" s="442"/>
      <c r="CH585" s="442"/>
      <c r="CI585" s="442"/>
      <c r="CJ585" s="442"/>
      <c r="CK585" s="442"/>
      <c r="CL585" s="442"/>
      <c r="CM585" s="442"/>
      <c r="CN585" s="130"/>
      <c r="CX585" s="130"/>
      <c r="DH585" s="130"/>
      <c r="DR585" s="130"/>
      <c r="EB585" s="130"/>
      <c r="EL585" s="130"/>
      <c r="EV585" s="130"/>
      <c r="FF585" s="130"/>
      <c r="FP585" s="130"/>
      <c r="FZ585" s="130"/>
      <c r="GJ585" s="130"/>
      <c r="GT585" s="130"/>
      <c r="HD585" s="130"/>
      <c r="HN585" s="130"/>
      <c r="HX585" s="130"/>
      <c r="IH585" s="130"/>
    </row>
    <row xmlns:x14ac="http://schemas.microsoft.com/office/spreadsheetml/2009/9/ac" r="586" s="3" customFormat="true" x14ac:dyDescent="0.25">
      <c r="A586" s="394"/>
      <c r="B586" s="130"/>
      <c r="L586" s="130"/>
      <c r="V586" s="130"/>
      <c r="AF586" s="130"/>
      <c r="AP586" s="130"/>
      <c r="AZ586" s="130"/>
      <c r="BA586" s="130"/>
      <c r="BB586" s="130"/>
      <c r="BC586" s="130"/>
      <c r="BD586" s="130"/>
      <c r="BE586" s="130"/>
      <c r="BF586" s="130"/>
      <c r="BG586" s="130"/>
      <c r="BJ586" s="130"/>
      <c r="BK586" s="130"/>
      <c r="BL586" s="130"/>
      <c r="BM586" s="130"/>
      <c r="BN586" s="130"/>
      <c r="BO586" s="130"/>
      <c r="BP586" s="130"/>
      <c r="BQ586" s="130"/>
      <c r="BT586" s="130"/>
      <c r="CD586" s="441"/>
      <c r="CE586" s="442"/>
      <c r="CF586" s="442"/>
      <c r="CG586" s="442"/>
      <c r="CH586" s="442"/>
      <c r="CI586" s="442"/>
      <c r="CJ586" s="442"/>
      <c r="CK586" s="442"/>
      <c r="CL586" s="442"/>
      <c r="CM586" s="442"/>
      <c r="CN586" s="130"/>
      <c r="CX586" s="130"/>
      <c r="DH586" s="130"/>
      <c r="DR586" s="130"/>
      <c r="EB586" s="130"/>
      <c r="EL586" s="130"/>
      <c r="EV586" s="130"/>
      <c r="FF586" s="130"/>
      <c r="FP586" s="130"/>
      <c r="FZ586" s="130"/>
      <c r="GJ586" s="130"/>
      <c r="GT586" s="130"/>
      <c r="HD586" s="130"/>
      <c r="HN586" s="130"/>
      <c r="HX586" s="130"/>
      <c r="IH586" s="130"/>
    </row>
    <row xmlns:x14ac="http://schemas.microsoft.com/office/spreadsheetml/2009/9/ac" r="587" s="3" customFormat="true" x14ac:dyDescent="0.25">
      <c r="A587" s="394"/>
      <c r="B587" s="130"/>
      <c r="L587" s="130"/>
      <c r="V587" s="130"/>
      <c r="AF587" s="130"/>
      <c r="AP587" s="130"/>
      <c r="AZ587" s="130"/>
      <c r="BA587" s="130"/>
      <c r="BB587" s="130"/>
      <c r="BC587" s="130"/>
      <c r="BD587" s="130"/>
      <c r="BE587" s="130"/>
      <c r="BF587" s="130"/>
      <c r="BG587" s="130"/>
      <c r="BJ587" s="130"/>
      <c r="BK587" s="130"/>
      <c r="BL587" s="130"/>
      <c r="BM587" s="130"/>
      <c r="BN587" s="130"/>
      <c r="BO587" s="130"/>
      <c r="BP587" s="130"/>
      <c r="BQ587" s="130"/>
      <c r="BT587" s="130"/>
      <c r="CD587" s="441"/>
      <c r="CE587" s="442"/>
      <c r="CF587" s="442"/>
      <c r="CG587" s="442"/>
      <c r="CH587" s="442"/>
      <c r="CI587" s="442"/>
      <c r="CJ587" s="442"/>
      <c r="CK587" s="442"/>
      <c r="CL587" s="442"/>
      <c r="CM587" s="442"/>
      <c r="CN587" s="130"/>
      <c r="CX587" s="130"/>
      <c r="DH587" s="130"/>
      <c r="DR587" s="130"/>
      <c r="EB587" s="130"/>
      <c r="EL587" s="130"/>
      <c r="EV587" s="130"/>
      <c r="FF587" s="130"/>
      <c r="FP587" s="130"/>
      <c r="FZ587" s="130"/>
      <c r="GJ587" s="130"/>
      <c r="GT587" s="130"/>
      <c r="HD587" s="130"/>
      <c r="HN587" s="130"/>
      <c r="HX587" s="130"/>
      <c r="IH587" s="130"/>
    </row>
    <row xmlns:x14ac="http://schemas.microsoft.com/office/spreadsheetml/2009/9/ac" r="588" s="3" customFormat="true" x14ac:dyDescent="0.25">
      <c r="A588" s="394"/>
      <c r="B588" s="130"/>
      <c r="L588" s="130"/>
      <c r="V588" s="130"/>
      <c r="AF588" s="130"/>
      <c r="AP588" s="130"/>
      <c r="AZ588" s="130"/>
      <c r="BA588" s="130"/>
      <c r="BB588" s="130"/>
      <c r="BC588" s="130"/>
      <c r="BD588" s="130"/>
      <c r="BE588" s="130"/>
      <c r="BF588" s="130"/>
      <c r="BG588" s="130"/>
      <c r="BJ588" s="130"/>
      <c r="BK588" s="130"/>
      <c r="BL588" s="130"/>
      <c r="BM588" s="130"/>
      <c r="BN588" s="130"/>
      <c r="BO588" s="130"/>
      <c r="BP588" s="130"/>
      <c r="BQ588" s="130"/>
      <c r="BT588" s="130"/>
      <c r="CD588" s="441"/>
      <c r="CE588" s="442"/>
      <c r="CF588" s="442"/>
      <c r="CG588" s="442"/>
      <c r="CH588" s="442"/>
      <c r="CI588" s="442"/>
      <c r="CJ588" s="442"/>
      <c r="CK588" s="442"/>
      <c r="CL588" s="442"/>
      <c r="CM588" s="442"/>
      <c r="CN588" s="130"/>
      <c r="CX588" s="130"/>
      <c r="DH588" s="130"/>
      <c r="DR588" s="130"/>
      <c r="EB588" s="130"/>
      <c r="EL588" s="130"/>
      <c r="EV588" s="130"/>
      <c r="FF588" s="130"/>
      <c r="FP588" s="130"/>
      <c r="FZ588" s="130"/>
      <c r="GJ588" s="130"/>
      <c r="GT588" s="130"/>
      <c r="HD588" s="130"/>
      <c r="HN588" s="130"/>
      <c r="HX588" s="130"/>
      <c r="IH588" s="130"/>
    </row>
    <row xmlns:x14ac="http://schemas.microsoft.com/office/spreadsheetml/2009/9/ac" r="589" s="3" customFormat="true" x14ac:dyDescent="0.25">
      <c r="A589" s="394"/>
      <c r="B589" s="130"/>
      <c r="L589" s="130"/>
      <c r="V589" s="130"/>
      <c r="AF589" s="130"/>
      <c r="AP589" s="130"/>
      <c r="AZ589" s="130"/>
      <c r="BA589" s="130"/>
      <c r="BB589" s="130"/>
      <c r="BC589" s="130"/>
      <c r="BD589" s="130"/>
      <c r="BE589" s="130"/>
      <c r="BF589" s="130"/>
      <c r="BG589" s="130"/>
      <c r="BJ589" s="130"/>
      <c r="BK589" s="130"/>
      <c r="BL589" s="130"/>
      <c r="BM589" s="130"/>
      <c r="BN589" s="130"/>
      <c r="BO589" s="130"/>
      <c r="BP589" s="130"/>
      <c r="BQ589" s="130"/>
      <c r="BT589" s="130"/>
      <c r="CD589" s="441"/>
      <c r="CE589" s="442"/>
      <c r="CF589" s="442"/>
      <c r="CG589" s="442"/>
      <c r="CH589" s="442"/>
      <c r="CI589" s="442"/>
      <c r="CJ589" s="442"/>
      <c r="CK589" s="442"/>
      <c r="CL589" s="442"/>
      <c r="CM589" s="442"/>
      <c r="CN589" s="130"/>
      <c r="CX589" s="130"/>
      <c r="DH589" s="130"/>
      <c r="DR589" s="130"/>
      <c r="EB589" s="130"/>
      <c r="EL589" s="130"/>
      <c r="EV589" s="130"/>
      <c r="FF589" s="130"/>
      <c r="FP589" s="130"/>
      <c r="FZ589" s="130"/>
      <c r="GJ589" s="130"/>
      <c r="GT589" s="130"/>
      <c r="HD589" s="130"/>
      <c r="HN589" s="130"/>
      <c r="HX589" s="130"/>
      <c r="IH589" s="130"/>
    </row>
    <row xmlns:x14ac="http://schemas.microsoft.com/office/spreadsheetml/2009/9/ac" r="590" s="3" customFormat="true" x14ac:dyDescent="0.25">
      <c r="A590" s="394"/>
      <c r="B590" s="130"/>
      <c r="L590" s="130"/>
      <c r="V590" s="130"/>
      <c r="AF590" s="130"/>
      <c r="AP590" s="130"/>
      <c r="AZ590" s="130"/>
      <c r="BA590" s="130"/>
      <c r="BB590" s="130"/>
      <c r="BC590" s="130"/>
      <c r="BD590" s="130"/>
      <c r="BE590" s="130"/>
      <c r="BF590" s="130"/>
      <c r="BG590" s="130"/>
      <c r="BJ590" s="130"/>
      <c r="BK590" s="130"/>
      <c r="BL590" s="130"/>
      <c r="BM590" s="130"/>
      <c r="BN590" s="130"/>
      <c r="BO590" s="130"/>
      <c r="BP590" s="130"/>
      <c r="BQ590" s="130"/>
      <c r="BT590" s="130"/>
      <c r="CD590" s="441"/>
      <c r="CE590" s="442"/>
      <c r="CF590" s="442"/>
      <c r="CG590" s="442"/>
      <c r="CH590" s="442"/>
      <c r="CI590" s="442"/>
      <c r="CJ590" s="442"/>
      <c r="CK590" s="442"/>
      <c r="CL590" s="442"/>
      <c r="CM590" s="442"/>
      <c r="CN590" s="130"/>
      <c r="CX590" s="130"/>
      <c r="DH590" s="130"/>
      <c r="DR590" s="130"/>
      <c r="EB590" s="130"/>
      <c r="EL590" s="130"/>
      <c r="EV590" s="130"/>
      <c r="FF590" s="130"/>
      <c r="FP590" s="130"/>
      <c r="FZ590" s="130"/>
      <c r="GJ590" s="130"/>
      <c r="GT590" s="130"/>
      <c r="HD590" s="130"/>
      <c r="HN590" s="130"/>
      <c r="HX590" s="130"/>
      <c r="IH590" s="130"/>
    </row>
    <row xmlns:x14ac="http://schemas.microsoft.com/office/spreadsheetml/2009/9/ac" r="591" s="3" customFormat="true" x14ac:dyDescent="0.25">
      <c r="A591" s="394"/>
      <c r="B591" s="130"/>
      <c r="L591" s="130"/>
      <c r="V591" s="130"/>
      <c r="AF591" s="130"/>
      <c r="AP591" s="130"/>
      <c r="AZ591" s="130"/>
      <c r="BA591" s="130"/>
      <c r="BB591" s="130"/>
      <c r="BC591" s="130"/>
      <c r="BD591" s="130"/>
      <c r="BE591" s="130"/>
      <c r="BF591" s="130"/>
      <c r="BG591" s="130"/>
      <c r="BJ591" s="130"/>
      <c r="BK591" s="130"/>
      <c r="BL591" s="130"/>
      <c r="BM591" s="130"/>
      <c r="BN591" s="130"/>
      <c r="BO591" s="130"/>
      <c r="BP591" s="130"/>
      <c r="BQ591" s="130"/>
      <c r="BT591" s="130"/>
      <c r="CD591" s="441"/>
      <c r="CE591" s="442"/>
      <c r="CF591" s="442"/>
      <c r="CG591" s="442"/>
      <c r="CH591" s="442"/>
      <c r="CI591" s="442"/>
      <c r="CJ591" s="442"/>
      <c r="CK591" s="442"/>
      <c r="CL591" s="442"/>
      <c r="CM591" s="442"/>
      <c r="CN591" s="130"/>
      <c r="CX591" s="130"/>
      <c r="DH591" s="130"/>
      <c r="DR591" s="130"/>
      <c r="EB591" s="130"/>
      <c r="EL591" s="130"/>
      <c r="EV591" s="130"/>
      <c r="FF591" s="130"/>
      <c r="FP591" s="130"/>
      <c r="FZ591" s="130"/>
      <c r="GJ591" s="130"/>
      <c r="GT591" s="130"/>
      <c r="HD591" s="130"/>
      <c r="HN591" s="130"/>
      <c r="HX591" s="130"/>
      <c r="IH591" s="130"/>
    </row>
    <row xmlns:x14ac="http://schemas.microsoft.com/office/spreadsheetml/2009/9/ac" r="592" s="3" customFormat="true" x14ac:dyDescent="0.25">
      <c r="A592" s="394"/>
      <c r="B592" s="130"/>
      <c r="L592" s="130"/>
      <c r="V592" s="130"/>
      <c r="AF592" s="130"/>
      <c r="AP592" s="130"/>
      <c r="AZ592" s="130"/>
      <c r="BA592" s="130"/>
      <c r="BB592" s="130"/>
      <c r="BC592" s="130"/>
      <c r="BD592" s="130"/>
      <c r="BE592" s="130"/>
      <c r="BF592" s="130"/>
      <c r="BG592" s="130"/>
      <c r="BJ592" s="130"/>
      <c r="BK592" s="130"/>
      <c r="BL592" s="130"/>
      <c r="BM592" s="130"/>
      <c r="BN592" s="130"/>
      <c r="BO592" s="130"/>
      <c r="BP592" s="130"/>
      <c r="BQ592" s="130"/>
      <c r="BT592" s="130"/>
      <c r="CD592" s="441"/>
      <c r="CE592" s="442"/>
      <c r="CF592" s="442"/>
      <c r="CG592" s="442"/>
      <c r="CH592" s="442"/>
      <c r="CI592" s="442"/>
      <c r="CJ592" s="442"/>
      <c r="CK592" s="442"/>
      <c r="CL592" s="442"/>
      <c r="CM592" s="442"/>
      <c r="CN592" s="130"/>
      <c r="CX592" s="130"/>
      <c r="DH592" s="130"/>
      <c r="DR592" s="130"/>
      <c r="EB592" s="130"/>
      <c r="EL592" s="130"/>
      <c r="EV592" s="130"/>
      <c r="FF592" s="130"/>
      <c r="FP592" s="130"/>
      <c r="FZ592" s="130"/>
      <c r="GJ592" s="130"/>
      <c r="GT592" s="130"/>
      <c r="HD592" s="130"/>
      <c r="HN592" s="130"/>
      <c r="HX592" s="130"/>
      <c r="IH592" s="130"/>
    </row>
    <row xmlns:x14ac="http://schemas.microsoft.com/office/spreadsheetml/2009/9/ac" r="593" s="3" customFormat="true" x14ac:dyDescent="0.25">
      <c r="A593" s="394"/>
      <c r="B593" s="130"/>
      <c r="L593" s="130"/>
      <c r="V593" s="130"/>
      <c r="AF593" s="130"/>
      <c r="AP593" s="130"/>
      <c r="AZ593" s="130"/>
      <c r="BA593" s="130"/>
      <c r="BB593" s="130"/>
      <c r="BC593" s="130"/>
      <c r="BD593" s="130"/>
      <c r="BE593" s="130"/>
      <c r="BF593" s="130"/>
      <c r="BG593" s="130"/>
      <c r="BJ593" s="130"/>
      <c r="BK593" s="130"/>
      <c r="BL593" s="130"/>
      <c r="BM593" s="130"/>
      <c r="BN593" s="130"/>
      <c r="BO593" s="130"/>
      <c r="BP593" s="130"/>
      <c r="BQ593" s="130"/>
      <c r="BT593" s="130"/>
      <c r="CD593" s="441"/>
      <c r="CE593" s="442"/>
      <c r="CF593" s="442"/>
      <c r="CG593" s="442"/>
      <c r="CH593" s="442"/>
      <c r="CI593" s="442"/>
      <c r="CJ593" s="442"/>
      <c r="CK593" s="442"/>
      <c r="CL593" s="442"/>
      <c r="CM593" s="442"/>
      <c r="CN593" s="130"/>
      <c r="CX593" s="130"/>
      <c r="DH593" s="130"/>
      <c r="DR593" s="130"/>
      <c r="EB593" s="130"/>
      <c r="EL593" s="130"/>
      <c r="EV593" s="130"/>
      <c r="FF593" s="130"/>
      <c r="FP593" s="130"/>
      <c r="FZ593" s="130"/>
      <c r="GJ593" s="130"/>
      <c r="GT593" s="130"/>
      <c r="HD593" s="130"/>
      <c r="HN593" s="130"/>
      <c r="HX593" s="130"/>
      <c r="IH593" s="130"/>
    </row>
    <row xmlns:x14ac="http://schemas.microsoft.com/office/spreadsheetml/2009/9/ac" r="594" s="3" customFormat="true" x14ac:dyDescent="0.25">
      <c r="A594" s="394"/>
      <c r="B594" s="130"/>
      <c r="L594" s="130"/>
      <c r="V594" s="130"/>
      <c r="AF594" s="130"/>
      <c r="AP594" s="130"/>
      <c r="AZ594" s="130"/>
      <c r="BA594" s="130"/>
      <c r="BB594" s="130"/>
      <c r="BC594" s="130"/>
      <c r="BD594" s="130"/>
      <c r="BE594" s="130"/>
      <c r="BF594" s="130"/>
      <c r="BG594" s="130"/>
      <c r="BJ594" s="130"/>
      <c r="BK594" s="130"/>
      <c r="BL594" s="130"/>
      <c r="BM594" s="130"/>
      <c r="BN594" s="130"/>
      <c r="BO594" s="130"/>
      <c r="BP594" s="130"/>
      <c r="BQ594" s="130"/>
      <c r="BT594" s="130"/>
      <c r="CD594" s="441"/>
      <c r="CE594" s="442"/>
      <c r="CF594" s="442"/>
      <c r="CG594" s="442"/>
      <c r="CH594" s="442"/>
      <c r="CI594" s="442"/>
      <c r="CJ594" s="442"/>
      <c r="CK594" s="442"/>
      <c r="CL594" s="442"/>
      <c r="CM594" s="442"/>
      <c r="CN594" s="130"/>
      <c r="CX594" s="130"/>
      <c r="DH594" s="130"/>
      <c r="DR594" s="130"/>
      <c r="EB594" s="130"/>
      <c r="EL594" s="130"/>
      <c r="EV594" s="130"/>
      <c r="FF594" s="130"/>
      <c r="FP594" s="130"/>
      <c r="FZ594" s="130"/>
      <c r="GJ594" s="130"/>
      <c r="GT594" s="130"/>
      <c r="HD594" s="130"/>
      <c r="HN594" s="130"/>
      <c r="HX594" s="130"/>
      <c r="IH594" s="130"/>
    </row>
    <row xmlns:x14ac="http://schemas.microsoft.com/office/spreadsheetml/2009/9/ac" r="595" s="3" customFormat="true" x14ac:dyDescent="0.25">
      <c r="A595" s="394"/>
      <c r="B595" s="130"/>
      <c r="L595" s="130"/>
      <c r="V595" s="130"/>
      <c r="AF595" s="130"/>
      <c r="AP595" s="130"/>
      <c r="AZ595" s="130"/>
      <c r="BA595" s="130"/>
      <c r="BB595" s="130"/>
      <c r="BC595" s="130"/>
      <c r="BD595" s="130"/>
      <c r="BE595" s="130"/>
      <c r="BF595" s="130"/>
      <c r="BG595" s="130"/>
      <c r="BJ595" s="130"/>
      <c r="BK595" s="130"/>
      <c r="BL595" s="130"/>
      <c r="BM595" s="130"/>
      <c r="BN595" s="130"/>
      <c r="BO595" s="130"/>
      <c r="BP595" s="130"/>
      <c r="BQ595" s="130"/>
      <c r="BT595" s="130"/>
      <c r="CD595" s="441"/>
      <c r="CE595" s="442"/>
      <c r="CF595" s="442"/>
      <c r="CG595" s="442"/>
      <c r="CH595" s="442"/>
      <c r="CI595" s="442"/>
      <c r="CJ595" s="442"/>
      <c r="CK595" s="442"/>
      <c r="CL595" s="442"/>
      <c r="CM595" s="442"/>
      <c r="CN595" s="130"/>
      <c r="CX595" s="130"/>
      <c r="DH595" s="130"/>
      <c r="DR595" s="130"/>
      <c r="EB595" s="130"/>
      <c r="EL595" s="130"/>
      <c r="EV595" s="130"/>
      <c r="FF595" s="130"/>
      <c r="FP595" s="130"/>
      <c r="FZ595" s="130"/>
      <c r="GJ595" s="130"/>
      <c r="GT595" s="130"/>
      <c r="HD595" s="130"/>
      <c r="HN595" s="130"/>
      <c r="HX595" s="130"/>
      <c r="IH595" s="130"/>
    </row>
    <row xmlns:x14ac="http://schemas.microsoft.com/office/spreadsheetml/2009/9/ac" r="596" s="3" customFormat="true" x14ac:dyDescent="0.25">
      <c r="A596" s="394"/>
      <c r="B596" s="130"/>
      <c r="L596" s="130"/>
      <c r="V596" s="130"/>
      <c r="AF596" s="130"/>
      <c r="AP596" s="130"/>
      <c r="AZ596" s="130"/>
      <c r="BA596" s="130"/>
      <c r="BB596" s="130"/>
      <c r="BC596" s="130"/>
      <c r="BD596" s="130"/>
      <c r="BE596" s="130"/>
      <c r="BF596" s="130"/>
      <c r="BG596" s="130"/>
      <c r="BJ596" s="130"/>
      <c r="BK596" s="130"/>
      <c r="BL596" s="130"/>
      <c r="BM596" s="130"/>
      <c r="BN596" s="130"/>
      <c r="BO596" s="130"/>
      <c r="BP596" s="130"/>
      <c r="BQ596" s="130"/>
      <c r="BT596" s="130"/>
      <c r="CD596" s="441"/>
      <c r="CE596" s="442"/>
      <c r="CF596" s="442"/>
      <c r="CG596" s="442"/>
      <c r="CH596" s="442"/>
      <c r="CI596" s="442"/>
      <c r="CJ596" s="442"/>
      <c r="CK596" s="442"/>
      <c r="CL596" s="442"/>
      <c r="CM596" s="442"/>
      <c r="CN596" s="130"/>
      <c r="CX596" s="130"/>
      <c r="DH596" s="130"/>
      <c r="DR596" s="130"/>
      <c r="EB596" s="130"/>
      <c r="EL596" s="130"/>
      <c r="EV596" s="130"/>
      <c r="FF596" s="130"/>
      <c r="FP596" s="130"/>
      <c r="FZ596" s="130"/>
      <c r="GJ596" s="130"/>
      <c r="GT596" s="130"/>
      <c r="HD596" s="130"/>
      <c r="HN596" s="130"/>
      <c r="HX596" s="130"/>
      <c r="IH596" s="130"/>
    </row>
    <row xmlns:x14ac="http://schemas.microsoft.com/office/spreadsheetml/2009/9/ac" r="597" s="3" customFormat="true" x14ac:dyDescent="0.25">
      <c r="A597" s="394"/>
      <c r="B597" s="130"/>
      <c r="L597" s="130"/>
      <c r="V597" s="130"/>
      <c r="AF597" s="130"/>
      <c r="AP597" s="130"/>
      <c r="AZ597" s="130"/>
      <c r="BA597" s="130"/>
      <c r="BB597" s="130"/>
      <c r="BC597" s="130"/>
      <c r="BD597" s="130"/>
      <c r="BE597" s="130"/>
      <c r="BF597" s="130"/>
      <c r="BG597" s="130"/>
      <c r="BJ597" s="130"/>
      <c r="BK597" s="130"/>
      <c r="BL597" s="130"/>
      <c r="BM597" s="130"/>
      <c r="BN597" s="130"/>
      <c r="BO597" s="130"/>
      <c r="BP597" s="130"/>
      <c r="BQ597" s="130"/>
      <c r="BT597" s="130"/>
      <c r="CD597" s="441"/>
      <c r="CE597" s="442"/>
      <c r="CF597" s="442"/>
      <c r="CG597" s="442"/>
      <c r="CH597" s="442"/>
      <c r="CI597" s="442"/>
      <c r="CJ597" s="442"/>
      <c r="CK597" s="442"/>
      <c r="CL597" s="442"/>
      <c r="CM597" s="442"/>
      <c r="CN597" s="130"/>
      <c r="CX597" s="130"/>
      <c r="DH597" s="130"/>
      <c r="DR597" s="130"/>
      <c r="EB597" s="130"/>
      <c r="EL597" s="130"/>
      <c r="EV597" s="130"/>
      <c r="FF597" s="130"/>
      <c r="FP597" s="130"/>
      <c r="FZ597" s="130"/>
      <c r="GJ597" s="130"/>
      <c r="GT597" s="130"/>
      <c r="HD597" s="130"/>
      <c r="HN597" s="130"/>
      <c r="HX597" s="130"/>
      <c r="IH597" s="130"/>
    </row>
    <row xmlns:x14ac="http://schemas.microsoft.com/office/spreadsheetml/2009/9/ac" r="598" s="3" customFormat="true" x14ac:dyDescent="0.25">
      <c r="A598" s="394"/>
      <c r="B598" s="130"/>
      <c r="L598" s="130"/>
      <c r="V598" s="130"/>
      <c r="AF598" s="130"/>
      <c r="AP598" s="130"/>
      <c r="AZ598" s="130"/>
      <c r="BA598" s="130"/>
      <c r="BB598" s="130"/>
      <c r="BC598" s="130"/>
      <c r="BD598" s="130"/>
      <c r="BE598" s="130"/>
      <c r="BF598" s="130"/>
      <c r="BG598" s="130"/>
      <c r="BJ598" s="130"/>
      <c r="BK598" s="130"/>
      <c r="BL598" s="130"/>
      <c r="BM598" s="130"/>
      <c r="BN598" s="130"/>
      <c r="BO598" s="130"/>
      <c r="BP598" s="130"/>
      <c r="BQ598" s="130"/>
      <c r="BT598" s="130"/>
      <c r="CD598" s="441"/>
      <c r="CE598" s="442"/>
      <c r="CF598" s="442"/>
      <c r="CG598" s="442"/>
      <c r="CH598" s="442"/>
      <c r="CI598" s="442"/>
      <c r="CJ598" s="442"/>
      <c r="CK598" s="442"/>
      <c r="CL598" s="442"/>
      <c r="CM598" s="442"/>
      <c r="CN598" s="130"/>
      <c r="CX598" s="130"/>
      <c r="DH598" s="130"/>
      <c r="DR598" s="130"/>
      <c r="EB598" s="130"/>
      <c r="EL598" s="130"/>
      <c r="EV598" s="130"/>
      <c r="FF598" s="130"/>
      <c r="FP598" s="130"/>
      <c r="FZ598" s="130"/>
      <c r="GJ598" s="130"/>
      <c r="GT598" s="130"/>
      <c r="HD598" s="130"/>
      <c r="HN598" s="130"/>
      <c r="HX598" s="130"/>
      <c r="IH598" s="130"/>
    </row>
    <row xmlns:x14ac="http://schemas.microsoft.com/office/spreadsheetml/2009/9/ac" r="599" s="3" customFormat="true" x14ac:dyDescent="0.25">
      <c r="A599" s="394"/>
      <c r="B599" s="130"/>
      <c r="L599" s="130"/>
      <c r="V599" s="130"/>
      <c r="AF599" s="130"/>
      <c r="AP599" s="130"/>
      <c r="AZ599" s="130"/>
      <c r="BA599" s="130"/>
      <c r="BB599" s="130"/>
      <c r="BC599" s="130"/>
      <c r="BD599" s="130"/>
      <c r="BE599" s="130"/>
      <c r="BF599" s="130"/>
      <c r="BG599" s="130"/>
      <c r="BJ599" s="130"/>
      <c r="BK599" s="130"/>
      <c r="BL599" s="130"/>
      <c r="BM599" s="130"/>
      <c r="BN599" s="130"/>
      <c r="BO599" s="130"/>
      <c r="BP599" s="130"/>
      <c r="BQ599" s="130"/>
      <c r="BT599" s="130"/>
      <c r="CD599" s="441"/>
      <c r="CE599" s="442"/>
      <c r="CF599" s="442"/>
      <c r="CG599" s="442"/>
      <c r="CH599" s="442"/>
      <c r="CI599" s="442"/>
      <c r="CJ599" s="442"/>
      <c r="CK599" s="442"/>
      <c r="CL599" s="442"/>
      <c r="CM599" s="442"/>
      <c r="CN599" s="130"/>
      <c r="CX599" s="130"/>
      <c r="DH599" s="130"/>
      <c r="DR599" s="130"/>
      <c r="EB599" s="130"/>
      <c r="EL599" s="130"/>
      <c r="EV599" s="130"/>
      <c r="FF599" s="130"/>
      <c r="FP599" s="130"/>
      <c r="FZ599" s="130"/>
      <c r="GJ599" s="130"/>
      <c r="GT599" s="130"/>
      <c r="HD599" s="130"/>
      <c r="HN599" s="130"/>
      <c r="HX599" s="130"/>
      <c r="IH599" s="130"/>
    </row>
    <row xmlns:x14ac="http://schemas.microsoft.com/office/spreadsheetml/2009/9/ac" r="600" s="3" customFormat="true" x14ac:dyDescent="0.25">
      <c r="A600" s="394"/>
      <c r="B600" s="130"/>
      <c r="L600" s="130"/>
      <c r="V600" s="130"/>
      <c r="AF600" s="130"/>
      <c r="AP600" s="130"/>
      <c r="AZ600" s="130"/>
      <c r="BA600" s="130"/>
      <c r="BB600" s="130"/>
      <c r="BC600" s="130"/>
      <c r="BD600" s="130"/>
      <c r="BE600" s="130"/>
      <c r="BF600" s="130"/>
      <c r="BG600" s="130"/>
      <c r="BJ600" s="130"/>
      <c r="BK600" s="130"/>
      <c r="BL600" s="130"/>
      <c r="BM600" s="130"/>
      <c r="BN600" s="130"/>
      <c r="BO600" s="130"/>
      <c r="BP600" s="130"/>
      <c r="BQ600" s="130"/>
      <c r="BT600" s="130"/>
      <c r="CD600" s="441"/>
      <c r="CE600" s="442"/>
      <c r="CF600" s="442"/>
      <c r="CG600" s="442"/>
      <c r="CH600" s="442"/>
      <c r="CI600" s="442"/>
      <c r="CJ600" s="442"/>
      <c r="CK600" s="442"/>
      <c r="CL600" s="442"/>
      <c r="CM600" s="442"/>
      <c r="CN600" s="130"/>
      <c r="CX600" s="130"/>
      <c r="DH600" s="130"/>
      <c r="DR600" s="130"/>
      <c r="EB600" s="130"/>
      <c r="EL600" s="130"/>
      <c r="EV600" s="130"/>
      <c r="FF600" s="130"/>
      <c r="FP600" s="130"/>
      <c r="FZ600" s="130"/>
      <c r="GJ600" s="130"/>
      <c r="GT600" s="130"/>
      <c r="HD600" s="130"/>
      <c r="HN600" s="130"/>
      <c r="HX600" s="130"/>
      <c r="IH600" s="130"/>
    </row>
    <row xmlns:x14ac="http://schemas.microsoft.com/office/spreadsheetml/2009/9/ac" r="601" s="3" customFormat="true" x14ac:dyDescent="0.25">
      <c r="A601" s="394"/>
      <c r="B601" s="130"/>
      <c r="L601" s="130"/>
      <c r="V601" s="130"/>
      <c r="AF601" s="130"/>
      <c r="AP601" s="130"/>
      <c r="AZ601" s="130"/>
      <c r="BA601" s="130"/>
      <c r="BB601" s="130"/>
      <c r="BC601" s="130"/>
      <c r="BD601" s="130"/>
      <c r="BE601" s="130"/>
      <c r="BF601" s="130"/>
      <c r="BG601" s="130"/>
      <c r="BJ601" s="130"/>
      <c r="BK601" s="130"/>
      <c r="BL601" s="130"/>
      <c r="BM601" s="130"/>
      <c r="BN601" s="130"/>
      <c r="BO601" s="130"/>
      <c r="BP601" s="130"/>
      <c r="BQ601" s="130"/>
      <c r="BT601" s="130"/>
      <c r="CD601" s="441"/>
      <c r="CE601" s="442"/>
      <c r="CF601" s="442"/>
      <c r="CG601" s="442"/>
      <c r="CH601" s="442"/>
      <c r="CI601" s="442"/>
      <c r="CJ601" s="442"/>
      <c r="CK601" s="442"/>
      <c r="CL601" s="442"/>
      <c r="CM601" s="442"/>
      <c r="CN601" s="130"/>
      <c r="CX601" s="130"/>
      <c r="DH601" s="130"/>
      <c r="DR601" s="130"/>
      <c r="EB601" s="130"/>
      <c r="EL601" s="130"/>
      <c r="EV601" s="130"/>
      <c r="FF601" s="130"/>
      <c r="FP601" s="130"/>
      <c r="FZ601" s="130"/>
      <c r="GJ601" s="130"/>
      <c r="GT601" s="130"/>
      <c r="HD601" s="130"/>
      <c r="HN601" s="130"/>
      <c r="HX601" s="130"/>
      <c r="IH601" s="130"/>
    </row>
    <row xmlns:x14ac="http://schemas.microsoft.com/office/spreadsheetml/2009/9/ac" r="602" s="3" customFormat="true" x14ac:dyDescent="0.25">
      <c r="A602" s="394"/>
      <c r="B602" s="130"/>
      <c r="L602" s="130"/>
      <c r="V602" s="130"/>
      <c r="AF602" s="130"/>
      <c r="AP602" s="130"/>
      <c r="AZ602" s="130"/>
      <c r="BA602" s="130"/>
      <c r="BB602" s="130"/>
      <c r="BC602" s="130"/>
      <c r="BD602" s="130"/>
      <c r="BE602" s="130"/>
      <c r="BF602" s="130"/>
      <c r="BG602" s="130"/>
      <c r="BJ602" s="130"/>
      <c r="BK602" s="130"/>
      <c r="BL602" s="130"/>
      <c r="BM602" s="130"/>
      <c r="BN602" s="130"/>
      <c r="BO602" s="130"/>
      <c r="BP602" s="130"/>
      <c r="BQ602" s="130"/>
      <c r="BT602" s="130"/>
      <c r="CD602" s="441"/>
      <c r="CE602" s="442"/>
      <c r="CF602" s="442"/>
      <c r="CG602" s="442"/>
      <c r="CH602" s="442"/>
      <c r="CI602" s="442"/>
      <c r="CJ602" s="442"/>
      <c r="CK602" s="442"/>
      <c r="CL602" s="442"/>
      <c r="CM602" s="442"/>
      <c r="CN602" s="130"/>
      <c r="CX602" s="130"/>
      <c r="DH602" s="130"/>
      <c r="DR602" s="130"/>
      <c r="EB602" s="130"/>
      <c r="EL602" s="130"/>
      <c r="EV602" s="130"/>
      <c r="FF602" s="130"/>
      <c r="FP602" s="130"/>
      <c r="FZ602" s="130"/>
      <c r="GJ602" s="130"/>
      <c r="GT602" s="130"/>
      <c r="HD602" s="130"/>
      <c r="HN602" s="130"/>
      <c r="HX602" s="130"/>
      <c r="IH602" s="130"/>
    </row>
    <row xmlns:x14ac="http://schemas.microsoft.com/office/spreadsheetml/2009/9/ac" r="603" s="3" customFormat="true" x14ac:dyDescent="0.25">
      <c r="A603" s="394"/>
      <c r="B603" s="130"/>
      <c r="L603" s="130"/>
      <c r="V603" s="130"/>
      <c r="AF603" s="130"/>
      <c r="AP603" s="130"/>
      <c r="AZ603" s="130"/>
      <c r="BA603" s="130"/>
      <c r="BB603" s="130"/>
      <c r="BC603" s="130"/>
      <c r="BD603" s="130"/>
      <c r="BE603" s="130"/>
      <c r="BF603" s="130"/>
      <c r="BG603" s="130"/>
      <c r="BJ603" s="130"/>
      <c r="BK603" s="130"/>
      <c r="BL603" s="130"/>
      <c r="BM603" s="130"/>
      <c r="BN603" s="130"/>
      <c r="BO603" s="130"/>
      <c r="BP603" s="130"/>
      <c r="BQ603" s="130"/>
      <c r="BT603" s="130"/>
      <c r="CD603" s="441"/>
      <c r="CE603" s="442"/>
      <c r="CF603" s="442"/>
      <c r="CG603" s="442"/>
      <c r="CH603" s="442"/>
      <c r="CI603" s="442"/>
      <c r="CJ603" s="442"/>
      <c r="CK603" s="442"/>
      <c r="CL603" s="442"/>
      <c r="CM603" s="442"/>
      <c r="CN603" s="130"/>
      <c r="CX603" s="130"/>
      <c r="DH603" s="130"/>
      <c r="DR603" s="130"/>
      <c r="EB603" s="130"/>
      <c r="EL603" s="130"/>
      <c r="EV603" s="130"/>
      <c r="FF603" s="130"/>
      <c r="FP603" s="130"/>
      <c r="FZ603" s="130"/>
      <c r="GJ603" s="130"/>
      <c r="GT603" s="130"/>
      <c r="HD603" s="130"/>
      <c r="HN603" s="130"/>
      <c r="HX603" s="130"/>
      <c r="IH603" s="130"/>
    </row>
    <row xmlns:x14ac="http://schemas.microsoft.com/office/spreadsheetml/2009/9/ac" r="604" s="3" customFormat="true" x14ac:dyDescent="0.25">
      <c r="A604" s="394"/>
      <c r="B604" s="130"/>
      <c r="L604" s="130"/>
      <c r="V604" s="130"/>
      <c r="AF604" s="130"/>
      <c r="AP604" s="130"/>
      <c r="AZ604" s="130"/>
      <c r="BA604" s="130"/>
      <c r="BB604" s="130"/>
      <c r="BC604" s="130"/>
      <c r="BD604" s="130"/>
      <c r="BE604" s="130"/>
      <c r="BF604" s="130"/>
      <c r="BG604" s="130"/>
      <c r="BJ604" s="130"/>
      <c r="BK604" s="130"/>
      <c r="BL604" s="130"/>
      <c r="BM604" s="130"/>
      <c r="BN604" s="130"/>
      <c r="BO604" s="130"/>
      <c r="BP604" s="130"/>
      <c r="BQ604" s="130"/>
      <c r="BT604" s="130"/>
      <c r="CD604" s="441"/>
      <c r="CE604" s="442"/>
      <c r="CF604" s="442"/>
      <c r="CG604" s="442"/>
      <c r="CH604" s="442"/>
      <c r="CI604" s="442"/>
      <c r="CJ604" s="442"/>
      <c r="CK604" s="442"/>
      <c r="CL604" s="442"/>
      <c r="CM604" s="442"/>
      <c r="CN604" s="130"/>
      <c r="CX604" s="130"/>
      <c r="DH604" s="130"/>
      <c r="DR604" s="130"/>
      <c r="EB604" s="130"/>
      <c r="EL604" s="130"/>
      <c r="EV604" s="130"/>
      <c r="FF604" s="130"/>
      <c r="FP604" s="130"/>
      <c r="FZ604" s="130"/>
      <c r="GJ604" s="130"/>
      <c r="GT604" s="130"/>
      <c r="HD604" s="130"/>
      <c r="HN604" s="130"/>
      <c r="HX604" s="130"/>
      <c r="IH604" s="130"/>
    </row>
    <row xmlns:x14ac="http://schemas.microsoft.com/office/spreadsheetml/2009/9/ac" r="605" s="3" customFormat="true" x14ac:dyDescent="0.25">
      <c r="A605" s="394"/>
      <c r="B605" s="130"/>
      <c r="L605" s="130"/>
      <c r="V605" s="130"/>
      <c r="AF605" s="130"/>
      <c r="AP605" s="130"/>
      <c r="AZ605" s="130"/>
      <c r="BA605" s="130"/>
      <c r="BB605" s="130"/>
      <c r="BC605" s="130"/>
      <c r="BD605" s="130"/>
      <c r="BE605" s="130"/>
      <c r="BF605" s="130"/>
      <c r="BG605" s="130"/>
      <c r="BJ605" s="130"/>
      <c r="BK605" s="130"/>
      <c r="BL605" s="130"/>
      <c r="BM605" s="130"/>
      <c r="BN605" s="130"/>
      <c r="BO605" s="130"/>
      <c r="BP605" s="130"/>
      <c r="BQ605" s="130"/>
      <c r="BT605" s="130"/>
      <c r="CD605" s="441"/>
      <c r="CE605" s="442"/>
      <c r="CF605" s="442"/>
      <c r="CG605" s="442"/>
      <c r="CH605" s="442"/>
      <c r="CI605" s="442"/>
      <c r="CJ605" s="442"/>
      <c r="CK605" s="442"/>
      <c r="CL605" s="442"/>
      <c r="CM605" s="442"/>
      <c r="CN605" s="130"/>
      <c r="CX605" s="130"/>
      <c r="DH605" s="130"/>
      <c r="DR605" s="130"/>
      <c r="EB605" s="130"/>
      <c r="EL605" s="130"/>
      <c r="EV605" s="130"/>
      <c r="FF605" s="130"/>
      <c r="FP605" s="130"/>
      <c r="FZ605" s="130"/>
      <c r="GJ605" s="130"/>
      <c r="GT605" s="130"/>
      <c r="HD605" s="130"/>
      <c r="HN605" s="130"/>
      <c r="HX605" s="130"/>
      <c r="IH605" s="130"/>
    </row>
    <row xmlns:x14ac="http://schemas.microsoft.com/office/spreadsheetml/2009/9/ac" r="606" s="3" customFormat="true" x14ac:dyDescent="0.25">
      <c r="A606" s="394"/>
      <c r="B606" s="130"/>
      <c r="L606" s="130"/>
      <c r="V606" s="130"/>
      <c r="AF606" s="130"/>
      <c r="AP606" s="130"/>
      <c r="AZ606" s="130"/>
      <c r="BA606" s="130"/>
      <c r="BB606" s="130"/>
      <c r="BC606" s="130"/>
      <c r="BD606" s="130"/>
      <c r="BE606" s="130"/>
      <c r="BF606" s="130"/>
      <c r="BG606" s="130"/>
      <c r="BJ606" s="130"/>
      <c r="BK606" s="130"/>
      <c r="BL606" s="130"/>
      <c r="BM606" s="130"/>
      <c r="BN606" s="130"/>
      <c r="BO606" s="130"/>
      <c r="BP606" s="130"/>
      <c r="BQ606" s="130"/>
      <c r="BT606" s="130"/>
      <c r="CD606" s="441"/>
      <c r="CE606" s="442"/>
      <c r="CF606" s="442"/>
      <c r="CG606" s="442"/>
      <c r="CH606" s="442"/>
      <c r="CI606" s="442"/>
      <c r="CJ606" s="442"/>
      <c r="CK606" s="442"/>
      <c r="CL606" s="442"/>
      <c r="CM606" s="442"/>
      <c r="CN606" s="130"/>
      <c r="CX606" s="130"/>
      <c r="DH606" s="130"/>
      <c r="DR606" s="130"/>
      <c r="EB606" s="130"/>
      <c r="EL606" s="130"/>
      <c r="EV606" s="130"/>
      <c r="FF606" s="130"/>
      <c r="FP606" s="130"/>
      <c r="FZ606" s="130"/>
      <c r="GJ606" s="130"/>
      <c r="GT606" s="130"/>
      <c r="HD606" s="130"/>
      <c r="HN606" s="130"/>
      <c r="HX606" s="130"/>
      <c r="IH606" s="130"/>
    </row>
    <row xmlns:x14ac="http://schemas.microsoft.com/office/spreadsheetml/2009/9/ac" r="607" s="3" customFormat="true" x14ac:dyDescent="0.25">
      <c r="A607" s="394"/>
      <c r="B607" s="130"/>
      <c r="L607" s="130"/>
      <c r="V607" s="130"/>
      <c r="AF607" s="130"/>
      <c r="AP607" s="130"/>
      <c r="AZ607" s="130"/>
      <c r="BA607" s="130"/>
      <c r="BB607" s="130"/>
      <c r="BC607" s="130"/>
      <c r="BD607" s="130"/>
      <c r="BE607" s="130"/>
      <c r="BF607" s="130"/>
      <c r="BG607" s="130"/>
      <c r="BJ607" s="130"/>
      <c r="BK607" s="130"/>
      <c r="BL607" s="130"/>
      <c r="BM607" s="130"/>
      <c r="BN607" s="130"/>
      <c r="BO607" s="130"/>
      <c r="BP607" s="130"/>
      <c r="BQ607" s="130"/>
      <c r="BT607" s="130"/>
      <c r="CD607" s="441"/>
      <c r="CE607" s="442"/>
      <c r="CF607" s="442"/>
      <c r="CG607" s="442"/>
      <c r="CH607" s="442"/>
      <c r="CI607" s="442"/>
      <c r="CJ607" s="442"/>
      <c r="CK607" s="442"/>
      <c r="CL607" s="442"/>
      <c r="CM607" s="442"/>
      <c r="CN607" s="130"/>
      <c r="CX607" s="130"/>
      <c r="DH607" s="130"/>
      <c r="DR607" s="130"/>
      <c r="EB607" s="130"/>
      <c r="EL607" s="130"/>
      <c r="EV607" s="130"/>
      <c r="FF607" s="130"/>
      <c r="FP607" s="130"/>
      <c r="FZ607" s="130"/>
      <c r="GJ607" s="130"/>
      <c r="GT607" s="130"/>
      <c r="HD607" s="130"/>
      <c r="HN607" s="130"/>
      <c r="HX607" s="130"/>
      <c r="IH607" s="130"/>
    </row>
    <row xmlns:x14ac="http://schemas.microsoft.com/office/spreadsheetml/2009/9/ac" r="608" s="3" customFormat="true" x14ac:dyDescent="0.25">
      <c r="A608" s="394"/>
      <c r="B608" s="130"/>
      <c r="L608" s="130"/>
      <c r="V608" s="130"/>
      <c r="AF608" s="130"/>
      <c r="AP608" s="130"/>
      <c r="AZ608" s="130"/>
      <c r="BA608" s="130"/>
      <c r="BB608" s="130"/>
      <c r="BC608" s="130"/>
      <c r="BD608" s="130"/>
      <c r="BE608" s="130"/>
      <c r="BF608" s="130"/>
      <c r="BG608" s="130"/>
      <c r="BJ608" s="130"/>
      <c r="BK608" s="130"/>
      <c r="BL608" s="130"/>
      <c r="BM608" s="130"/>
      <c r="BN608" s="130"/>
      <c r="BO608" s="130"/>
      <c r="BP608" s="130"/>
      <c r="BQ608" s="130"/>
      <c r="BT608" s="130"/>
      <c r="CD608" s="441"/>
      <c r="CE608" s="442"/>
      <c r="CF608" s="442"/>
      <c r="CG608" s="442"/>
      <c r="CH608" s="442"/>
      <c r="CI608" s="442"/>
      <c r="CJ608" s="442"/>
      <c r="CK608" s="442"/>
      <c r="CL608" s="442"/>
      <c r="CM608" s="442"/>
      <c r="CN608" s="130"/>
      <c r="CX608" s="130"/>
      <c r="DH608" s="130"/>
      <c r="DR608" s="130"/>
      <c r="EB608" s="130"/>
      <c r="EL608" s="130"/>
      <c r="EV608" s="130"/>
      <c r="FF608" s="130"/>
      <c r="FP608" s="130"/>
      <c r="FZ608" s="130"/>
      <c r="GJ608" s="130"/>
      <c r="GT608" s="130"/>
      <c r="HD608" s="130"/>
      <c r="HN608" s="130"/>
      <c r="HX608" s="130"/>
      <c r="IH608" s="130"/>
    </row>
    <row xmlns:x14ac="http://schemas.microsoft.com/office/spreadsheetml/2009/9/ac" r="609" s="3" customFormat="true" x14ac:dyDescent="0.25">
      <c r="A609" s="394"/>
      <c r="B609" s="130"/>
      <c r="L609" s="130"/>
      <c r="V609" s="130"/>
      <c r="AF609" s="130"/>
      <c r="AP609" s="130"/>
      <c r="AZ609" s="130"/>
      <c r="BA609" s="130"/>
      <c r="BB609" s="130"/>
      <c r="BC609" s="130"/>
      <c r="BD609" s="130"/>
      <c r="BE609" s="130"/>
      <c r="BF609" s="130"/>
      <c r="BG609" s="130"/>
      <c r="BJ609" s="130"/>
      <c r="BK609" s="130"/>
      <c r="BL609" s="130"/>
      <c r="BM609" s="130"/>
      <c r="BN609" s="130"/>
      <c r="BO609" s="130"/>
      <c r="BP609" s="130"/>
      <c r="BQ609" s="130"/>
      <c r="BT609" s="130"/>
      <c r="CD609" s="441"/>
      <c r="CE609" s="442"/>
      <c r="CF609" s="442"/>
      <c r="CG609" s="442"/>
      <c r="CH609" s="442"/>
      <c r="CI609" s="442"/>
      <c r="CJ609" s="442"/>
      <c r="CK609" s="442"/>
      <c r="CL609" s="442"/>
      <c r="CM609" s="442"/>
      <c r="CN609" s="130"/>
      <c r="CX609" s="130"/>
      <c r="DH609" s="130"/>
      <c r="DR609" s="130"/>
      <c r="EB609" s="130"/>
      <c r="EL609" s="130"/>
      <c r="EV609" s="130"/>
      <c r="FF609" s="130"/>
      <c r="FP609" s="130"/>
      <c r="FZ609" s="130"/>
      <c r="GJ609" s="130"/>
      <c r="GT609" s="130"/>
      <c r="HD609" s="130"/>
      <c r="HN609" s="130"/>
      <c r="HX609" s="130"/>
      <c r="IH609" s="130"/>
    </row>
    <row xmlns:x14ac="http://schemas.microsoft.com/office/spreadsheetml/2009/9/ac" r="610" s="3" customFormat="true" x14ac:dyDescent="0.25">
      <c r="A610" s="394"/>
      <c r="B610" s="130"/>
      <c r="L610" s="130"/>
      <c r="V610" s="130"/>
      <c r="AF610" s="130"/>
      <c r="AP610" s="130"/>
      <c r="AZ610" s="130"/>
      <c r="BA610" s="130"/>
      <c r="BB610" s="130"/>
      <c r="BC610" s="130"/>
      <c r="BD610" s="130"/>
      <c r="BE610" s="130"/>
      <c r="BF610" s="130"/>
      <c r="BG610" s="130"/>
      <c r="BJ610" s="130"/>
      <c r="BK610" s="130"/>
      <c r="BL610" s="130"/>
      <c r="BM610" s="130"/>
      <c r="BN610" s="130"/>
      <c r="BO610" s="130"/>
      <c r="BP610" s="130"/>
      <c r="BQ610" s="130"/>
      <c r="BT610" s="130"/>
      <c r="CD610" s="441"/>
      <c r="CE610" s="442"/>
      <c r="CF610" s="442"/>
      <c r="CG610" s="442"/>
      <c r="CH610" s="442"/>
      <c r="CI610" s="442"/>
      <c r="CJ610" s="442"/>
      <c r="CK610" s="442"/>
      <c r="CL610" s="442"/>
      <c r="CM610" s="442"/>
      <c r="CN610" s="130"/>
      <c r="CX610" s="130"/>
      <c r="DH610" s="130"/>
      <c r="DR610" s="130"/>
      <c r="EB610" s="130"/>
      <c r="EL610" s="130"/>
      <c r="EV610" s="130"/>
      <c r="FF610" s="130"/>
      <c r="FP610" s="130"/>
      <c r="FZ610" s="130"/>
      <c r="GJ610" s="130"/>
      <c r="GT610" s="130"/>
      <c r="HD610" s="130"/>
      <c r="HN610" s="130"/>
      <c r="HX610" s="130"/>
      <c r="IH610" s="130"/>
    </row>
    <row xmlns:x14ac="http://schemas.microsoft.com/office/spreadsheetml/2009/9/ac" r="611" s="3" customFormat="true" x14ac:dyDescent="0.25">
      <c r="A611" s="394"/>
      <c r="B611" s="130"/>
      <c r="L611" s="130"/>
      <c r="V611" s="130"/>
      <c r="AF611" s="130"/>
      <c r="AP611" s="130"/>
      <c r="AZ611" s="130"/>
      <c r="BA611" s="130"/>
      <c r="BB611" s="130"/>
      <c r="BC611" s="130"/>
      <c r="BD611" s="130"/>
      <c r="BE611" s="130"/>
      <c r="BF611" s="130"/>
      <c r="BG611" s="130"/>
      <c r="BJ611" s="130"/>
      <c r="BK611" s="130"/>
      <c r="BL611" s="130"/>
      <c r="BM611" s="130"/>
      <c r="BN611" s="130"/>
      <c r="BO611" s="130"/>
      <c r="BP611" s="130"/>
      <c r="BQ611" s="130"/>
      <c r="BT611" s="130"/>
      <c r="CD611" s="441"/>
      <c r="CE611" s="442"/>
      <c r="CF611" s="442"/>
      <c r="CG611" s="442"/>
      <c r="CH611" s="442"/>
      <c r="CI611" s="442"/>
      <c r="CJ611" s="442"/>
      <c r="CK611" s="442"/>
      <c r="CL611" s="442"/>
      <c r="CM611" s="442"/>
      <c r="CN611" s="130"/>
      <c r="CX611" s="130"/>
      <c r="DH611" s="130"/>
      <c r="DR611" s="130"/>
      <c r="EB611" s="130"/>
      <c r="EL611" s="130"/>
      <c r="EV611" s="130"/>
      <c r="FF611" s="130"/>
      <c r="FP611" s="130"/>
      <c r="FZ611" s="130"/>
      <c r="GJ611" s="130"/>
      <c r="GT611" s="130"/>
      <c r="HD611" s="130"/>
      <c r="HN611" s="130"/>
      <c r="HX611" s="130"/>
      <c r="IH611" s="130"/>
    </row>
    <row xmlns:x14ac="http://schemas.microsoft.com/office/spreadsheetml/2009/9/ac" r="612" s="3" customFormat="true" x14ac:dyDescent="0.25">
      <c r="A612" s="394"/>
      <c r="B612" s="130"/>
      <c r="L612" s="130"/>
      <c r="V612" s="130"/>
      <c r="AF612" s="130"/>
      <c r="AP612" s="130"/>
      <c r="AZ612" s="130"/>
      <c r="BA612" s="130"/>
      <c r="BB612" s="130"/>
      <c r="BC612" s="130"/>
      <c r="BD612" s="130"/>
      <c r="BE612" s="130"/>
      <c r="BF612" s="130"/>
      <c r="BG612" s="130"/>
      <c r="BJ612" s="130"/>
      <c r="BK612" s="130"/>
      <c r="BL612" s="130"/>
      <c r="BM612" s="130"/>
      <c r="BN612" s="130"/>
      <c r="BO612" s="130"/>
      <c r="BP612" s="130"/>
      <c r="BQ612" s="130"/>
      <c r="BT612" s="130"/>
      <c r="CD612" s="441"/>
      <c r="CE612" s="442"/>
      <c r="CF612" s="442"/>
      <c r="CG612" s="442"/>
      <c r="CH612" s="442"/>
      <c r="CI612" s="442"/>
      <c r="CJ612" s="442"/>
      <c r="CK612" s="442"/>
      <c r="CL612" s="442"/>
      <c r="CM612" s="442"/>
      <c r="CN612" s="130"/>
      <c r="CX612" s="130"/>
      <c r="DH612" s="130"/>
      <c r="DR612" s="130"/>
      <c r="EB612" s="130"/>
      <c r="EL612" s="130"/>
      <c r="EV612" s="130"/>
      <c r="FF612" s="130"/>
      <c r="FP612" s="130"/>
      <c r="FZ612" s="130"/>
      <c r="GJ612" s="130"/>
      <c r="GT612" s="130"/>
      <c r="HD612" s="130"/>
      <c r="HN612" s="130"/>
      <c r="HX612" s="130"/>
      <c r="IH612" s="130"/>
    </row>
    <row xmlns:x14ac="http://schemas.microsoft.com/office/spreadsheetml/2009/9/ac" r="613" s="3" customFormat="true" x14ac:dyDescent="0.25">
      <c r="A613" s="394"/>
      <c r="B613" s="130"/>
      <c r="L613" s="130"/>
      <c r="V613" s="130"/>
      <c r="AF613" s="130"/>
      <c r="AP613" s="130"/>
      <c r="AZ613" s="130"/>
      <c r="BA613" s="130"/>
      <c r="BB613" s="130"/>
      <c r="BC613" s="130"/>
      <c r="BD613" s="130"/>
      <c r="BE613" s="130"/>
      <c r="BF613" s="130"/>
      <c r="BG613" s="130"/>
      <c r="BJ613" s="130"/>
      <c r="BK613" s="130"/>
      <c r="BL613" s="130"/>
      <c r="BM613" s="130"/>
      <c r="BN613" s="130"/>
      <c r="BO613" s="130"/>
      <c r="BP613" s="130"/>
      <c r="BQ613" s="130"/>
      <c r="BT613" s="130"/>
      <c r="CD613" s="441"/>
      <c r="CE613" s="442"/>
      <c r="CF613" s="442"/>
      <c r="CG613" s="442"/>
      <c r="CH613" s="442"/>
      <c r="CI613" s="442"/>
      <c r="CJ613" s="442"/>
      <c r="CK613" s="442"/>
      <c r="CL613" s="442"/>
      <c r="CM613" s="442"/>
      <c r="CN613" s="130"/>
      <c r="CX613" s="130"/>
      <c r="DH613" s="130"/>
      <c r="DR613" s="130"/>
      <c r="EB613" s="130"/>
      <c r="EL613" s="130"/>
      <c r="EV613" s="130"/>
      <c r="FF613" s="130"/>
      <c r="FP613" s="130"/>
      <c r="FZ613" s="130"/>
      <c r="GJ613" s="130"/>
      <c r="GT613" s="130"/>
      <c r="HD613" s="130"/>
      <c r="HN613" s="130"/>
      <c r="HX613" s="130"/>
      <c r="IH613" s="130"/>
    </row>
    <row xmlns:x14ac="http://schemas.microsoft.com/office/spreadsheetml/2009/9/ac" r="614" s="3" customFormat="true" x14ac:dyDescent="0.25">
      <c r="A614" s="394"/>
      <c r="B614" s="130"/>
      <c r="L614" s="130"/>
      <c r="V614" s="130"/>
      <c r="AF614" s="130"/>
      <c r="AP614" s="130"/>
      <c r="AZ614" s="130"/>
      <c r="BA614" s="130"/>
      <c r="BB614" s="130"/>
      <c r="BC614" s="130"/>
      <c r="BD614" s="130"/>
      <c r="BE614" s="130"/>
      <c r="BF614" s="130"/>
      <c r="BG614" s="130"/>
      <c r="BJ614" s="130"/>
      <c r="BK614" s="130"/>
      <c r="BL614" s="130"/>
      <c r="BM614" s="130"/>
      <c r="BN614" s="130"/>
      <c r="BO614" s="130"/>
      <c r="BP614" s="130"/>
      <c r="BQ614" s="130"/>
      <c r="BT614" s="130"/>
      <c r="CD614" s="441"/>
      <c r="CE614" s="442"/>
      <c r="CF614" s="442"/>
      <c r="CG614" s="442"/>
      <c r="CH614" s="442"/>
      <c r="CI614" s="442"/>
      <c r="CJ614" s="442"/>
      <c r="CK614" s="442"/>
      <c r="CL614" s="442"/>
      <c r="CM614" s="442"/>
      <c r="CN614" s="130"/>
      <c r="CX614" s="130"/>
      <c r="DH614" s="130"/>
      <c r="DR614" s="130"/>
      <c r="EB614" s="130"/>
      <c r="EL614" s="130"/>
      <c r="EV614" s="130"/>
      <c r="FF614" s="130"/>
      <c r="FP614" s="130"/>
      <c r="FZ614" s="130"/>
      <c r="GJ614" s="130"/>
      <c r="GT614" s="130"/>
      <c r="HD614" s="130"/>
      <c r="HN614" s="130"/>
      <c r="HX614" s="130"/>
      <c r="IH614" s="130"/>
    </row>
    <row xmlns:x14ac="http://schemas.microsoft.com/office/spreadsheetml/2009/9/ac" r="615" s="3" customFormat="true" x14ac:dyDescent="0.25">
      <c r="A615" s="394"/>
      <c r="B615" s="130"/>
      <c r="L615" s="130"/>
      <c r="V615" s="130"/>
      <c r="AF615" s="130"/>
      <c r="AP615" s="130"/>
      <c r="AZ615" s="130"/>
      <c r="BA615" s="130"/>
      <c r="BB615" s="130"/>
      <c r="BC615" s="130"/>
      <c r="BD615" s="130"/>
      <c r="BE615" s="130"/>
      <c r="BF615" s="130"/>
      <c r="BG615" s="130"/>
      <c r="BJ615" s="130"/>
      <c r="BK615" s="130"/>
      <c r="BL615" s="130"/>
      <c r="BM615" s="130"/>
      <c r="BN615" s="130"/>
      <c r="BO615" s="130"/>
      <c r="BP615" s="130"/>
      <c r="BQ615" s="130"/>
      <c r="BT615" s="130"/>
      <c r="CD615" s="441"/>
      <c r="CE615" s="442"/>
      <c r="CF615" s="442"/>
      <c r="CG615" s="442"/>
      <c r="CH615" s="442"/>
      <c r="CI615" s="442"/>
      <c r="CJ615" s="442"/>
      <c r="CK615" s="442"/>
      <c r="CL615" s="442"/>
      <c r="CM615" s="442"/>
      <c r="CN615" s="130"/>
      <c r="CX615" s="130"/>
      <c r="DH615" s="130"/>
      <c r="DR615" s="130"/>
      <c r="EB615" s="130"/>
      <c r="EL615" s="130"/>
      <c r="EV615" s="130"/>
      <c r="FF615" s="130"/>
      <c r="FP615" s="130"/>
      <c r="FZ615" s="130"/>
      <c r="GJ615" s="130"/>
      <c r="GT615" s="130"/>
      <c r="HD615" s="130"/>
      <c r="HN615" s="130"/>
      <c r="HX615" s="130"/>
      <c r="IH615" s="130"/>
    </row>
    <row xmlns:x14ac="http://schemas.microsoft.com/office/spreadsheetml/2009/9/ac" r="616" s="3" customFormat="true" x14ac:dyDescent="0.25">
      <c r="A616" s="394"/>
      <c r="B616" s="130"/>
      <c r="L616" s="130"/>
      <c r="V616" s="130"/>
      <c r="AF616" s="130"/>
      <c r="AP616" s="130"/>
      <c r="AZ616" s="130"/>
      <c r="BA616" s="130"/>
      <c r="BB616" s="130"/>
      <c r="BC616" s="130"/>
      <c r="BD616" s="130"/>
      <c r="BE616" s="130"/>
      <c r="BF616" s="130"/>
      <c r="BG616" s="130"/>
      <c r="BJ616" s="130"/>
      <c r="BK616" s="130"/>
      <c r="BL616" s="130"/>
      <c r="BM616" s="130"/>
      <c r="BN616" s="130"/>
      <c r="BO616" s="130"/>
      <c r="BP616" s="130"/>
      <c r="BQ616" s="130"/>
      <c r="BT616" s="130"/>
      <c r="CD616" s="441"/>
      <c r="CE616" s="442"/>
      <c r="CF616" s="442"/>
      <c r="CG616" s="442"/>
      <c r="CH616" s="442"/>
      <c r="CI616" s="442"/>
      <c r="CJ616" s="442"/>
      <c r="CK616" s="442"/>
      <c r="CL616" s="442"/>
      <c r="CM616" s="442"/>
      <c r="CN616" s="130"/>
      <c r="CX616" s="130"/>
      <c r="DH616" s="130"/>
      <c r="DR616" s="130"/>
      <c r="EB616" s="130"/>
      <c r="EL616" s="130"/>
      <c r="EV616" s="130"/>
      <c r="FF616" s="130"/>
      <c r="FP616" s="130"/>
      <c r="FZ616" s="130"/>
      <c r="GJ616" s="130"/>
      <c r="GT616" s="130"/>
      <c r="HD616" s="130"/>
      <c r="HN616" s="130"/>
      <c r="HX616" s="130"/>
      <c r="IH616" s="130"/>
    </row>
    <row xmlns:x14ac="http://schemas.microsoft.com/office/spreadsheetml/2009/9/ac" r="617" s="3" customFormat="true" x14ac:dyDescent="0.25">
      <c r="A617" s="394"/>
      <c r="B617" s="130"/>
      <c r="L617" s="130"/>
      <c r="V617" s="130"/>
      <c r="AF617" s="130"/>
      <c r="AP617" s="130"/>
      <c r="AZ617" s="130"/>
      <c r="BA617" s="130"/>
      <c r="BB617" s="130"/>
      <c r="BC617" s="130"/>
      <c r="BD617" s="130"/>
      <c r="BE617" s="130"/>
      <c r="BF617" s="130"/>
      <c r="BG617" s="130"/>
      <c r="BJ617" s="130"/>
      <c r="BK617" s="130"/>
      <c r="BL617" s="130"/>
      <c r="BM617" s="130"/>
      <c r="BN617" s="130"/>
      <c r="BO617" s="130"/>
      <c r="BP617" s="130"/>
      <c r="BQ617" s="130"/>
      <c r="BT617" s="130"/>
      <c r="CD617" s="441"/>
      <c r="CE617" s="442"/>
      <c r="CF617" s="442"/>
      <c r="CG617" s="442"/>
      <c r="CH617" s="442"/>
      <c r="CI617" s="442"/>
      <c r="CJ617" s="442"/>
      <c r="CK617" s="442"/>
      <c r="CL617" s="442"/>
      <c r="CM617" s="442"/>
      <c r="CN617" s="130"/>
      <c r="CX617" s="130"/>
      <c r="DH617" s="130"/>
      <c r="DR617" s="130"/>
      <c r="EB617" s="130"/>
      <c r="EL617" s="130"/>
      <c r="EV617" s="130"/>
      <c r="FF617" s="130"/>
      <c r="FP617" s="130"/>
      <c r="FZ617" s="130"/>
      <c r="GJ617" s="130"/>
      <c r="GT617" s="130"/>
      <c r="HD617" s="130"/>
      <c r="HN617" s="130"/>
      <c r="HX617" s="130"/>
      <c r="IH617" s="130"/>
    </row>
    <row xmlns:x14ac="http://schemas.microsoft.com/office/spreadsheetml/2009/9/ac" r="618" s="3" customFormat="true" x14ac:dyDescent="0.25">
      <c r="A618" s="394"/>
      <c r="B618" s="130"/>
      <c r="L618" s="130"/>
      <c r="V618" s="130"/>
      <c r="AF618" s="130"/>
      <c r="AP618" s="130"/>
      <c r="AZ618" s="130"/>
      <c r="BA618" s="130"/>
      <c r="BB618" s="130"/>
      <c r="BC618" s="130"/>
      <c r="BD618" s="130"/>
      <c r="BE618" s="130"/>
      <c r="BF618" s="130"/>
      <c r="BG618" s="130"/>
      <c r="BJ618" s="130"/>
      <c r="BK618" s="130"/>
      <c r="BL618" s="130"/>
      <c r="BM618" s="130"/>
      <c r="BN618" s="130"/>
      <c r="BO618" s="130"/>
      <c r="BP618" s="130"/>
      <c r="BQ618" s="130"/>
      <c r="BT618" s="130"/>
      <c r="CD618" s="441"/>
      <c r="CE618" s="442"/>
      <c r="CF618" s="442"/>
      <c r="CG618" s="442"/>
      <c r="CH618" s="442"/>
      <c r="CI618" s="442"/>
      <c r="CJ618" s="442"/>
      <c r="CK618" s="442"/>
      <c r="CL618" s="442"/>
      <c r="CM618" s="442"/>
      <c r="CN618" s="130"/>
      <c r="CX618" s="130"/>
      <c r="DH618" s="130"/>
      <c r="DR618" s="130"/>
      <c r="EB618" s="130"/>
      <c r="EL618" s="130"/>
      <c r="EV618" s="130"/>
      <c r="FF618" s="130"/>
      <c r="FP618" s="130"/>
      <c r="FZ618" s="130"/>
      <c r="GJ618" s="130"/>
      <c r="GT618" s="130"/>
      <c r="HD618" s="130"/>
      <c r="HN618" s="130"/>
      <c r="HX618" s="130"/>
      <c r="IH618" s="130"/>
    </row>
    <row xmlns:x14ac="http://schemas.microsoft.com/office/spreadsheetml/2009/9/ac" r="619" s="3" customFormat="true" x14ac:dyDescent="0.25">
      <c r="A619" s="394"/>
      <c r="B619" s="130"/>
      <c r="L619" s="130"/>
      <c r="V619" s="130"/>
      <c r="AF619" s="130"/>
      <c r="AP619" s="130"/>
      <c r="AZ619" s="130"/>
      <c r="BA619" s="130"/>
      <c r="BB619" s="130"/>
      <c r="BC619" s="130"/>
      <c r="BD619" s="130"/>
      <c r="BE619" s="130"/>
      <c r="BF619" s="130"/>
      <c r="BG619" s="130"/>
      <c r="BJ619" s="130"/>
      <c r="BK619" s="130"/>
      <c r="BL619" s="130"/>
      <c r="BM619" s="130"/>
      <c r="BN619" s="130"/>
      <c r="BO619" s="130"/>
      <c r="BP619" s="130"/>
      <c r="BQ619" s="130"/>
      <c r="BT619" s="130"/>
      <c r="CD619" s="441"/>
      <c r="CE619" s="442"/>
      <c r="CF619" s="442"/>
      <c r="CG619" s="442"/>
      <c r="CH619" s="442"/>
      <c r="CI619" s="442"/>
      <c r="CJ619" s="442"/>
      <c r="CK619" s="442"/>
      <c r="CL619" s="442"/>
      <c r="CM619" s="442"/>
      <c r="CN619" s="130"/>
      <c r="CX619" s="130"/>
      <c r="DH619" s="130"/>
      <c r="DR619" s="130"/>
      <c r="EB619" s="130"/>
      <c r="EL619" s="130"/>
      <c r="EV619" s="130"/>
      <c r="FF619" s="130"/>
      <c r="FP619" s="130"/>
      <c r="FZ619" s="130"/>
      <c r="GJ619" s="130"/>
      <c r="GT619" s="130"/>
      <c r="HD619" s="130"/>
      <c r="HN619" s="130"/>
      <c r="HX619" s="130"/>
      <c r="IH619" s="130"/>
    </row>
    <row xmlns:x14ac="http://schemas.microsoft.com/office/spreadsheetml/2009/9/ac" r="620" s="3" customFormat="true" x14ac:dyDescent="0.25">
      <c r="A620" s="394"/>
      <c r="B620" s="130"/>
      <c r="L620" s="130"/>
      <c r="V620" s="130"/>
      <c r="AF620" s="130"/>
      <c r="AP620" s="130"/>
      <c r="AZ620" s="130"/>
      <c r="BA620" s="130"/>
      <c r="BB620" s="130"/>
      <c r="BC620" s="130"/>
      <c r="BD620" s="130"/>
      <c r="BE620" s="130"/>
      <c r="BF620" s="130"/>
      <c r="BG620" s="130"/>
      <c r="BJ620" s="130"/>
      <c r="BK620" s="130"/>
      <c r="BL620" s="130"/>
      <c r="BM620" s="130"/>
      <c r="BN620" s="130"/>
      <c r="BO620" s="130"/>
      <c r="BP620" s="130"/>
      <c r="BQ620" s="130"/>
      <c r="BT620" s="130"/>
      <c r="CD620" s="441"/>
      <c r="CE620" s="442"/>
      <c r="CF620" s="442"/>
      <c r="CG620" s="442"/>
      <c r="CH620" s="442"/>
      <c r="CI620" s="442"/>
      <c r="CJ620" s="442"/>
      <c r="CK620" s="442"/>
      <c r="CL620" s="442"/>
      <c r="CM620" s="442"/>
      <c r="CN620" s="130"/>
      <c r="CX620" s="130"/>
      <c r="DH620" s="130"/>
      <c r="DR620" s="130"/>
      <c r="EB620" s="130"/>
      <c r="EL620" s="130"/>
      <c r="EV620" s="130"/>
      <c r="FF620" s="130"/>
      <c r="FP620" s="130"/>
      <c r="FZ620" s="130"/>
      <c r="GJ620" s="130"/>
      <c r="GT620" s="130"/>
      <c r="HD620" s="130"/>
      <c r="HN620" s="130"/>
      <c r="HX620" s="130"/>
      <c r="IH620" s="130"/>
    </row>
    <row xmlns:x14ac="http://schemas.microsoft.com/office/spreadsheetml/2009/9/ac" r="621" s="3" customFormat="true" x14ac:dyDescent="0.25">
      <c r="A621" s="394"/>
      <c r="B621" s="130"/>
      <c r="L621" s="130"/>
      <c r="V621" s="130"/>
      <c r="AF621" s="130"/>
      <c r="AP621" s="130"/>
      <c r="AZ621" s="130"/>
      <c r="BA621" s="130"/>
      <c r="BB621" s="130"/>
      <c r="BC621" s="130"/>
      <c r="BD621" s="130"/>
      <c r="BE621" s="130"/>
      <c r="BF621" s="130"/>
      <c r="BG621" s="130"/>
      <c r="BJ621" s="130"/>
      <c r="BK621" s="130"/>
      <c r="BL621" s="130"/>
      <c r="BM621" s="130"/>
      <c r="BN621" s="130"/>
      <c r="BO621" s="130"/>
      <c r="BP621" s="130"/>
      <c r="BQ621" s="130"/>
      <c r="BT621" s="130"/>
      <c r="CD621" s="441"/>
      <c r="CE621" s="442"/>
      <c r="CF621" s="442"/>
      <c r="CG621" s="442"/>
      <c r="CH621" s="442"/>
      <c r="CI621" s="442"/>
      <c r="CJ621" s="442"/>
      <c r="CK621" s="442"/>
      <c r="CL621" s="442"/>
      <c r="CM621" s="442"/>
      <c r="CN621" s="130"/>
      <c r="CX621" s="130"/>
      <c r="DH621" s="130"/>
      <c r="DR621" s="130"/>
      <c r="EB621" s="130"/>
      <c r="EL621" s="130"/>
      <c r="EV621" s="130"/>
      <c r="FF621" s="130"/>
      <c r="FP621" s="130"/>
      <c r="FZ621" s="130"/>
      <c r="GJ621" s="130"/>
      <c r="GT621" s="130"/>
      <c r="HD621" s="130"/>
      <c r="HN621" s="130"/>
      <c r="HX621" s="130"/>
      <c r="IH621" s="130"/>
    </row>
    <row xmlns:x14ac="http://schemas.microsoft.com/office/spreadsheetml/2009/9/ac" r="622" s="3" customFormat="true" x14ac:dyDescent="0.25">
      <c r="A622" s="394"/>
      <c r="B622" s="130"/>
      <c r="L622" s="130"/>
      <c r="V622" s="130"/>
      <c r="AF622" s="130"/>
      <c r="AP622" s="130"/>
      <c r="AZ622" s="130"/>
      <c r="BA622" s="130"/>
      <c r="BB622" s="130"/>
      <c r="BC622" s="130"/>
      <c r="BD622" s="130"/>
      <c r="BE622" s="130"/>
      <c r="BF622" s="130"/>
      <c r="BG622" s="130"/>
      <c r="BJ622" s="130"/>
      <c r="BK622" s="130"/>
      <c r="BL622" s="130"/>
      <c r="BM622" s="130"/>
      <c r="BN622" s="130"/>
      <c r="BO622" s="130"/>
      <c r="BP622" s="130"/>
      <c r="BQ622" s="130"/>
      <c r="BT622" s="130"/>
      <c r="CD622" s="441"/>
      <c r="CE622" s="442"/>
      <c r="CF622" s="442"/>
      <c r="CG622" s="442"/>
      <c r="CH622" s="442"/>
      <c r="CI622" s="442"/>
      <c r="CJ622" s="442"/>
      <c r="CK622" s="442"/>
      <c r="CL622" s="442"/>
      <c r="CM622" s="442"/>
      <c r="CN622" s="130"/>
      <c r="CX622" s="130"/>
      <c r="DH622" s="130"/>
      <c r="DR622" s="130"/>
      <c r="EB622" s="130"/>
      <c r="EL622" s="130"/>
      <c r="EV622" s="130"/>
      <c r="FF622" s="130"/>
      <c r="FP622" s="130"/>
      <c r="FZ622" s="130"/>
      <c r="GJ622" s="130"/>
      <c r="GT622" s="130"/>
      <c r="HD622" s="130"/>
      <c r="HN622" s="130"/>
      <c r="HX622" s="130"/>
      <c r="IH622" s="130"/>
    </row>
  </sheetData>
  <mergeCells count="17">
    <mergeCell ref="CE10:CK10"/>
    <mergeCell ref="EW10:FC10"/>
    <mergeCell ref="A2:A3"/>
    <mergeCell ref="EC10:EI10"/>
    <mergeCell ref="EM10:ES10"/>
    <mergeCell ref="C10:I10"/>
    <mergeCell ref="M10:S10"/>
    <mergeCell ref="W10:AC10"/>
    <mergeCell ref="AG10:AM10"/>
    <mergeCell ref="BA10:BG10"/>
    <mergeCell ref="AQ10:AW10"/>
    <mergeCell ref="DS10:DY10"/>
    <mergeCell ref="CY10:DE10"/>
    <mergeCell ref="DI10:DO10"/>
    <mergeCell ref="CO10:CU10"/>
    <mergeCell ref="BU10:CA10"/>
    <mergeCell ref="BK10:BQ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Namibia</v>
      </c>
      <c r="C2" s="113"/>
      <c r="D2" s="114"/>
      <c r="E2" s="114"/>
      <c r="F2" s="114"/>
      <c r="G2" s="115"/>
    </row>
    <row xmlns:x14ac="http://schemas.microsoft.com/office/spreadsheetml/2009/9/ac" r="3" x14ac:dyDescent="0.2">
      <c r="B3" s="615" t="s">
        <v>195</v>
      </c>
      <c r="C3" s="615"/>
      <c r="D3" s="615"/>
      <c r="E3" s="615"/>
      <c r="F3" s="615"/>
      <c r="G3" s="616"/>
    </row>
    <row xmlns:x14ac="http://schemas.microsoft.com/office/spreadsheetml/2009/9/ac" r="4" ht="13.5" x14ac:dyDescent="0.2">
      <c r="B4" s="117" t="s">
        <v>4</v>
      </c>
      <c r="C4" s="117" t="s">
        <v>60</v>
      </c>
      <c r="D4" s="117" t="s">
        <v>64</v>
      </c>
      <c r="E4" s="117" t="s">
        <v>61</v>
      </c>
      <c r="F4" s="117" t="s">
        <v>62</v>
      </c>
      <c r="G4" s="117" t="s">
        <v>63</v>
      </c>
    </row>
    <row xmlns:x14ac="http://schemas.microsoft.com/office/spreadsheetml/2009/9/ac" r="5" x14ac:dyDescent="0.2">
      <c r="B5" s="822">
        <v>2000</v>
      </c>
      <c r="C5" s="966">
        <v>642489</v>
      </c>
      <c r="D5" s="967">
        <v>32.373001098632813</v>
      </c>
      <c r="E5" s="968">
        <v>106326</v>
      </c>
      <c r="F5" s="969">
        <v>341622</v>
      </c>
      <c r="G5" s="970">
        <v>194541</v>
      </c>
    </row>
    <row xmlns:x14ac="http://schemas.microsoft.com/office/spreadsheetml/2009/9/ac" r="6" x14ac:dyDescent="0.2">
      <c r="B6" s="828">
        <v>2001</v>
      </c>
      <c r="C6" s="971">
        <v>659689</v>
      </c>
      <c r="D6" s="972">
        <v>32.897998809814453</v>
      </c>
      <c r="E6" s="973">
        <v>104720</v>
      </c>
      <c r="F6" s="974">
        <v>353961</v>
      </c>
      <c r="G6" s="975">
        <v>201008</v>
      </c>
    </row>
    <row xmlns:x14ac="http://schemas.microsoft.com/office/spreadsheetml/2009/9/ac" r="7" x14ac:dyDescent="0.2">
      <c r="B7" s="834">
        <v>2002</v>
      </c>
      <c r="C7" s="976">
        <v>673611</v>
      </c>
      <c r="D7" s="977">
        <v>33.766002655029297</v>
      </c>
      <c r="E7" s="978">
        <v>102468</v>
      </c>
      <c r="F7" s="979">
        <v>362689</v>
      </c>
      <c r="G7" s="980">
        <v>208454</v>
      </c>
    </row>
    <row xmlns:x14ac="http://schemas.microsoft.com/office/spreadsheetml/2009/9/ac" r="8" x14ac:dyDescent="0.2">
      <c r="B8" s="840">
        <v>2003</v>
      </c>
      <c r="C8" s="981">
        <v>684032</v>
      </c>
      <c r="D8" s="982">
        <v>34.708999633789063</v>
      </c>
      <c r="E8" s="983">
        <v>101538</v>
      </c>
      <c r="F8" s="984">
        <v>366989</v>
      </c>
      <c r="G8" s="985">
        <v>215505</v>
      </c>
    </row>
    <row xmlns:x14ac="http://schemas.microsoft.com/office/spreadsheetml/2009/9/ac" r="9" x14ac:dyDescent="0.2">
      <c r="B9" s="846">
        <v>2004</v>
      </c>
      <c r="C9" s="986">
        <v>692751</v>
      </c>
      <c r="D9" s="987">
        <v>35.666000366210938</v>
      </c>
      <c r="E9" s="988">
        <v>102455</v>
      </c>
      <c r="F9" s="989">
        <v>367382</v>
      </c>
      <c r="G9" s="990">
        <v>222914</v>
      </c>
    </row>
    <row xmlns:x14ac="http://schemas.microsoft.com/office/spreadsheetml/2009/9/ac" r="10" x14ac:dyDescent="0.2">
      <c r="B10" s="852">
        <v>2005</v>
      </c>
      <c r="C10" s="991">
        <v>700426</v>
      </c>
      <c r="D10" s="992">
        <v>36.631999969482422</v>
      </c>
      <c r="E10" s="993">
        <v>103554</v>
      </c>
      <c r="F10" s="994">
        <v>363535</v>
      </c>
      <c r="G10" s="995">
        <v>233337</v>
      </c>
    </row>
    <row xmlns:x14ac="http://schemas.microsoft.com/office/spreadsheetml/2009/9/ac" r="11" x14ac:dyDescent="0.2">
      <c r="B11" s="858">
        <v>2006</v>
      </c>
      <c r="C11" s="996">
        <v>705962</v>
      </c>
      <c r="D11" s="997">
        <v>37.610000610351563</v>
      </c>
      <c r="E11" s="998">
        <v>103273</v>
      </c>
      <c r="F11" s="999">
        <v>359692</v>
      </c>
      <c r="G11" s="1000">
        <v>242997</v>
      </c>
    </row>
    <row xmlns:x14ac="http://schemas.microsoft.com/office/spreadsheetml/2009/9/ac" r="12" x14ac:dyDescent="0.2">
      <c r="B12" s="864">
        <v>2007</v>
      </c>
      <c r="C12" s="1001">
        <v>708910</v>
      </c>
      <c r="D12" s="1002">
        <v>38.597999572753906</v>
      </c>
      <c r="E12" s="1003">
        <v>101594</v>
      </c>
      <c r="F12" s="1004">
        <v>356378</v>
      </c>
      <c r="G12" s="1005">
        <v>250938</v>
      </c>
    </row>
    <row xmlns:x14ac="http://schemas.microsoft.com/office/spreadsheetml/2009/9/ac" r="13" x14ac:dyDescent="0.2">
      <c r="B13" s="870">
        <v>2008</v>
      </c>
      <c r="C13" s="1006">
        <v>709758</v>
      </c>
      <c r="D13" s="1007">
        <v>39.597000122070313</v>
      </c>
      <c r="E13" s="1008">
        <v>99936</v>
      </c>
      <c r="F13" s="1009">
        <v>352979</v>
      </c>
      <c r="G13" s="1010">
        <v>256843</v>
      </c>
    </row>
    <row xmlns:x14ac="http://schemas.microsoft.com/office/spreadsheetml/2009/9/ac" r="14" x14ac:dyDescent="0.2">
      <c r="B14" s="876">
        <v>2009</v>
      </c>
      <c r="C14" s="1011">
        <v>708679</v>
      </c>
      <c r="D14" s="1012">
        <v>40.601001739501953</v>
      </c>
      <c r="E14" s="1013">
        <v>99169</v>
      </c>
      <c r="F14" s="1014">
        <v>349555</v>
      </c>
      <c r="G14" s="1015">
        <v>259955</v>
      </c>
    </row>
    <row xmlns:x14ac="http://schemas.microsoft.com/office/spreadsheetml/2009/9/ac" r="15" x14ac:dyDescent="0.2">
      <c r="B15" s="882">
        <v>2010</v>
      </c>
      <c r="C15" s="1016">
        <v>703993</v>
      </c>
      <c r="D15" s="1017">
        <v>41.615997314453125</v>
      </c>
      <c r="E15" s="1018">
        <v>99465</v>
      </c>
      <c r="F15" s="1019">
        <v>347059</v>
      </c>
      <c r="G15" s="1020">
        <v>257469</v>
      </c>
    </row>
    <row xmlns:x14ac="http://schemas.microsoft.com/office/spreadsheetml/2009/9/ac" r="16" x14ac:dyDescent="0.2">
      <c r="B16" s="888">
        <v>2011</v>
      </c>
      <c r="C16" s="1021">
        <v>699644</v>
      </c>
      <c r="D16" s="1022">
        <v>42.637001037597656</v>
      </c>
      <c r="E16" s="1023">
        <v>100785</v>
      </c>
      <c r="F16" s="1024">
        <v>345876</v>
      </c>
      <c r="G16" s="1025">
        <v>252983</v>
      </c>
    </row>
    <row xmlns:x14ac="http://schemas.microsoft.com/office/spreadsheetml/2009/9/ac" r="17" x14ac:dyDescent="0.2">
      <c r="B17" s="894">
        <v>2012</v>
      </c>
      <c r="C17" s="1026">
        <v>696383</v>
      </c>
      <c r="D17" s="1027">
        <v>43.693000793457031</v>
      </c>
      <c r="E17" s="1028">
        <v>102549</v>
      </c>
      <c r="F17" s="1029">
        <v>345021</v>
      </c>
      <c r="G17" s="1030">
        <v>248813</v>
      </c>
    </row>
    <row xmlns:x14ac="http://schemas.microsoft.com/office/spreadsheetml/2009/9/ac" r="18" x14ac:dyDescent="0.2">
      <c r="B18" s="900">
        <v>2013</v>
      </c>
      <c r="C18" s="1031">
        <v>695152</v>
      </c>
      <c r="D18" s="1032">
        <v>44.756000518798828</v>
      </c>
      <c r="E18" s="1033">
        <v>104939</v>
      </c>
      <c r="F18" s="1034">
        <v>344349</v>
      </c>
      <c r="G18" s="1035">
        <v>245864</v>
      </c>
    </row>
    <row xmlns:x14ac="http://schemas.microsoft.com/office/spreadsheetml/2009/9/ac" r="19" x14ac:dyDescent="0.2">
      <c r="B19" s="906">
        <v>2014</v>
      </c>
      <c r="C19" s="1036">
        <v>696689</v>
      </c>
      <c r="D19" s="1037">
        <v>45.826000213623047</v>
      </c>
      <c r="E19" s="1038">
        <v>108240</v>
      </c>
      <c r="F19" s="1039">
        <v>344250</v>
      </c>
      <c r="G19" s="1040">
        <v>244199</v>
      </c>
    </row>
    <row xmlns:x14ac="http://schemas.microsoft.com/office/spreadsheetml/2009/9/ac" r="20" x14ac:dyDescent="0.2">
      <c r="B20" s="912">
        <v>2015</v>
      </c>
      <c r="C20" s="1041">
        <v>701414</v>
      </c>
      <c r="D20" s="1042">
        <v>46.900001525878906</v>
      </c>
      <c r="E20" s="1043">
        <v>111779</v>
      </c>
      <c r="F20" s="1044">
        <v>346245</v>
      </c>
      <c r="G20" s="1045">
        <v>243390</v>
      </c>
    </row>
    <row xmlns:x14ac="http://schemas.microsoft.com/office/spreadsheetml/2009/9/ac" r="21" x14ac:dyDescent="0.2">
      <c r="B21" s="918">
        <v>2016</v>
      </c>
      <c r="C21" s="1046">
        <v>709146</v>
      </c>
      <c r="D21" s="1047">
        <v>47.96099853515625</v>
      </c>
      <c r="E21" s="1048">
        <v>115098</v>
      </c>
      <c r="F21" s="1049">
        <v>351055</v>
      </c>
      <c r="G21" s="1050">
        <v>242993</v>
      </c>
    </row>
    <row xmlns:x14ac="http://schemas.microsoft.com/office/spreadsheetml/2009/9/ac" r="22" x14ac:dyDescent="0.2">
      <c r="B22" s="924">
        <v>2017</v>
      </c>
      <c r="C22" s="1051">
        <v>718469</v>
      </c>
      <c r="D22" s="1052">
        <v>49.004997253417969</v>
      </c>
      <c r="E22" s="1053">
        <v>118383</v>
      </c>
      <c r="F22" s="1054">
        <v>358173</v>
      </c>
      <c r="G22" s="1055">
        <v>241913</v>
      </c>
    </row>
    <row xmlns:x14ac="http://schemas.microsoft.com/office/spreadsheetml/2009/9/ac" r="23" x14ac:dyDescent="0.2">
      <c r="B23" s="930">
        <v>2018</v>
      </c>
      <c r="C23" s="1056">
        <v>728725</v>
      </c>
      <c r="D23" s="1057">
        <v>50.032001495361328</v>
      </c>
      <c r="E23" s="1058">
        <v>121698</v>
      </c>
      <c r="F23" s="1059">
        <v>367029</v>
      </c>
      <c r="G23" s="1060">
        <v>239998</v>
      </c>
    </row>
    <row xmlns:x14ac="http://schemas.microsoft.com/office/spreadsheetml/2009/9/ac" r="24" x14ac:dyDescent="0.2">
      <c r="B24" s="936">
        <v>2019</v>
      </c>
      <c r="C24" s="1061">
        <v>739413</v>
      </c>
      <c r="D24" s="1062">
        <v>51.042003631591797</v>
      </c>
      <c r="E24" s="1063">
        <v>124116</v>
      </c>
      <c r="F24" s="1064">
        <v>377110</v>
      </c>
      <c r="G24" s="1065">
        <v>238187</v>
      </c>
    </row>
    <row xmlns:x14ac="http://schemas.microsoft.com/office/spreadsheetml/2009/9/ac" r="25" x14ac:dyDescent="0.2">
      <c r="B25" s="942">
        <v>2020</v>
      </c>
      <c r="C25" s="1066">
        <v>751539</v>
      </c>
      <c r="D25" s="1067">
        <v>52.033000946044922</v>
      </c>
      <c r="E25" s="1068">
        <v>125756</v>
      </c>
      <c r="F25" s="1069">
        <v>387948</v>
      </c>
      <c r="G25" s="1070">
        <v>237835</v>
      </c>
    </row>
    <row xmlns:x14ac="http://schemas.microsoft.com/office/spreadsheetml/2009/9/ac" r="26" x14ac:dyDescent="0.2">
      <c r="B26" s="948">
        <v>2021</v>
      </c>
      <c r="C26" s="1071">
        <v>766596</v>
      </c>
      <c r="D26" s="1072">
        <v>53.004997253417969</v>
      </c>
      <c r="E26" s="1073">
        <v>127489</v>
      </c>
      <c r="F26" s="1074">
        <v>399335</v>
      </c>
      <c r="G26" s="1075">
        <v>239772</v>
      </c>
    </row>
    <row xmlns:x14ac="http://schemas.microsoft.com/office/spreadsheetml/2009/9/ac" r="27" x14ac:dyDescent="0.2">
      <c r="B27" s="954">
        <v>2022</v>
      </c>
      <c r="C27" s="955">
        <v>782727</v>
      </c>
      <c r="D27" s="956">
        <v>53.956001281738281</v>
      </c>
      <c r="E27" s="957">
        <v>128894</v>
      </c>
      <c r="F27" s="958">
        <v>410186</v>
      </c>
      <c r="G27" s="959">
        <v>243647</v>
      </c>
    </row>
    <row xmlns:x14ac="http://schemas.microsoft.com/office/spreadsheetml/2009/9/ac" r="28" x14ac:dyDescent="0.2">
      <c r="B28" s="960">
        <v>2023</v>
      </c>
      <c r="C28" s="1076">
        <v>755426</v>
      </c>
      <c r="D28" s="962">
        <v>54.886001586914063</v>
      </c>
      <c r="E28" s="1077">
        <v>123890</v>
      </c>
      <c r="F28" s="1078">
        <v>376918</v>
      </c>
      <c r="G28" s="1079">
        <v>254618</v>
      </c>
    </row>
    <row xmlns:x14ac="http://schemas.microsoft.com/office/spreadsheetml/2009/9/ac" r="29" x14ac:dyDescent="0.2">
      <c r="B29" s="196">
        <v>2024</v>
      </c>
      <c r="C29" s="367"/>
      <c r="D29" s="368"/>
      <c r="E29" s="369"/>
      <c r="F29" s="370"/>
      <c r="G29" s="371"/>
    </row>
    <row xmlns:x14ac="http://schemas.microsoft.com/office/spreadsheetml/2009/9/ac" r="30" x14ac:dyDescent="0.2">
      <c r="B30" s="195">
        <v>2025</v>
      </c>
      <c r="C30" s="367"/>
      <c r="D30" s="368"/>
      <c r="E30" s="369"/>
      <c r="F30" s="370"/>
      <c r="G30" s="371"/>
    </row>
    <row xmlns:x14ac="http://schemas.microsoft.com/office/spreadsheetml/2009/9/ac" r="31" x14ac:dyDescent="0.2">
      <c r="B31" s="196">
        <v>2026</v>
      </c>
      <c r="C31" s="367"/>
      <c r="D31" s="368"/>
      <c r="E31" s="369"/>
      <c r="F31" s="370"/>
      <c r="G31" s="371"/>
    </row>
    <row xmlns:x14ac="http://schemas.microsoft.com/office/spreadsheetml/2009/9/ac" r="32" x14ac:dyDescent="0.2">
      <c r="B32" s="195">
        <v>2027</v>
      </c>
      <c r="C32" s="367"/>
      <c r="D32" s="368"/>
      <c r="E32" s="369"/>
      <c r="F32" s="370"/>
      <c r="G32" s="371"/>
    </row>
    <row xmlns:x14ac="http://schemas.microsoft.com/office/spreadsheetml/2009/9/ac" r="33" x14ac:dyDescent="0.2">
      <c r="B33" s="196">
        <v>2028</v>
      </c>
      <c r="C33" s="367"/>
      <c r="D33" s="368"/>
      <c r="E33" s="369"/>
      <c r="F33" s="370"/>
      <c r="G33" s="371"/>
    </row>
    <row xmlns:x14ac="http://schemas.microsoft.com/office/spreadsheetml/2009/9/ac" r="34" x14ac:dyDescent="0.2">
      <c r="B34" s="195">
        <v>2029</v>
      </c>
      <c r="C34" s="367"/>
      <c r="D34" s="368"/>
      <c r="E34" s="369"/>
      <c r="F34" s="370"/>
      <c r="G34" s="371"/>
    </row>
    <row xmlns:x14ac="http://schemas.microsoft.com/office/spreadsheetml/2009/9/ac" r="35" x14ac:dyDescent="0.2">
      <c r="B35" s="196">
        <v>2030</v>
      </c>
      <c r="C35" s="200"/>
      <c r="D35" s="197"/>
      <c r="E35" s="201"/>
      <c r="F35" s="198"/>
      <c r="G35" s="199"/>
    </row>
    <row xmlns:x14ac="http://schemas.microsoft.com/office/spreadsheetml/2009/9/ac" r="36" ht="14.25" x14ac:dyDescent="0.2">
      <c r="B36" s="120" t="s">
        <v>200</v>
      </c>
      <c r="G36" s="118"/>
    </row>
    <row xmlns:x14ac="http://schemas.microsoft.com/office/spreadsheetml/2009/9/ac" r="37" ht="14.25" x14ac:dyDescent="0.2">
      <c r="B37" s="120" t="s">
        <v>225</v>
      </c>
    </row>
    <row xmlns:x14ac="http://schemas.microsoft.com/office/spreadsheetml/2009/9/ac" r="38" ht="14.25" x14ac:dyDescent="0.2">
      <c r="B38" s="120" t="s">
        <v>289</v>
      </c>
    </row>
    <row xmlns:x14ac="http://schemas.microsoft.com/office/spreadsheetml/2009/9/ac" r="39" x14ac:dyDescent="0.2">
      <c r="B39" s="1081" t="s">
        <v>239</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E95CA-59B8-41C8-8548-C0C61A43270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83" customWidth="true"/>
  </cols>
  <sheetData>
    <row xmlns:x14ac="http://schemas.microsoft.com/office/spreadsheetml/2009/9/ac" r="2" ht="33" customHeight="true" x14ac:dyDescent="0.25">
      <c r="B2" s="617" t="s">
        <v>262</v>
      </c>
      <c r="C2" s="617"/>
    </row>
    <row xmlns:x14ac="http://schemas.microsoft.com/office/spreadsheetml/2009/9/ac" r="3" ht="6" customHeight="true" x14ac:dyDescent="0.25">
      <c r="B3" s="382"/>
    </row>
    <row xmlns:x14ac="http://schemas.microsoft.com/office/spreadsheetml/2009/9/ac" r="4" ht="30" customHeight="true" x14ac:dyDescent="0.25">
      <c r="B4" s="384" t="s">
        <v>263</v>
      </c>
      <c r="C4" s="385" t="s">
        <v>264</v>
      </c>
    </row>
    <row xmlns:x14ac="http://schemas.microsoft.com/office/spreadsheetml/2009/9/ac" r="5" ht="30" customHeight="true" x14ac:dyDescent="0.25">
      <c r="B5" s="384" t="s">
        <v>48</v>
      </c>
      <c r="C5" s="385" t="s">
        <v>265</v>
      </c>
    </row>
    <row xmlns:x14ac="http://schemas.microsoft.com/office/spreadsheetml/2009/9/ac" r="6" ht="30" customHeight="true" x14ac:dyDescent="0.25">
      <c r="B6" s="384" t="s">
        <v>266</v>
      </c>
      <c r="C6" s="385" t="s">
        <v>267</v>
      </c>
    </row>
    <row xmlns:x14ac="http://schemas.microsoft.com/office/spreadsheetml/2009/9/ac" r="7" ht="30" customHeight="true" x14ac:dyDescent="0.25">
      <c r="B7" s="384" t="s">
        <v>268</v>
      </c>
      <c r="C7" s="385" t="s">
        <v>269</v>
      </c>
    </row>
    <row xmlns:x14ac="http://schemas.microsoft.com/office/spreadsheetml/2009/9/ac" r="8" ht="30" customHeight="true" x14ac:dyDescent="0.25">
      <c r="B8" s="384" t="s">
        <v>146</v>
      </c>
      <c r="C8" s="385" t="s">
        <v>270</v>
      </c>
    </row>
    <row xmlns:x14ac="http://schemas.microsoft.com/office/spreadsheetml/2009/9/ac" r="9" ht="30" customHeight="true" x14ac:dyDescent="0.25">
      <c r="B9" s="384" t="s">
        <v>271</v>
      </c>
      <c r="C9" s="385" t="s">
        <v>272</v>
      </c>
    </row>
    <row xmlns:x14ac="http://schemas.microsoft.com/office/spreadsheetml/2009/9/ac" r="10" ht="30" customHeight="true" x14ac:dyDescent="0.25">
      <c r="B10" s="384" t="s">
        <v>150</v>
      </c>
      <c r="C10" s="385" t="s">
        <v>273</v>
      </c>
    </row>
    <row xmlns:x14ac="http://schemas.microsoft.com/office/spreadsheetml/2009/9/ac" r="11" s="388" customFormat="true" ht="6.75" customHeight="true" x14ac:dyDescent="0.25">
      <c r="B11" s="386"/>
      <c r="C11" s="387"/>
    </row>
    <row xmlns:x14ac="http://schemas.microsoft.com/office/spreadsheetml/2009/9/ac" r="12" s="390" customFormat="true" ht="11.25" x14ac:dyDescent="0.2">
      <c r="B12" s="389" t="s">
        <v>274</v>
      </c>
    </row>
    <row xmlns:x14ac="http://schemas.microsoft.com/office/spreadsheetml/2009/9/ac" r="13" x14ac:dyDescent="0.25">
      <c r="B13" s="389" t="s">
        <v>284</v>
      </c>
    </row>
    <row xmlns:x14ac="http://schemas.microsoft.com/office/spreadsheetml/2009/9/ac" r="14" x14ac:dyDescent="0.25">
      <c r="B14" s="391" t="s">
        <v>275</v>
      </c>
    </row>
    <row xmlns:x14ac="http://schemas.microsoft.com/office/spreadsheetml/2009/9/ac" r="15" ht="76.5" customHeight="true" x14ac:dyDescent="0.25">
      <c r="B15" s="618" t="s">
        <v>276</v>
      </c>
      <c r="C15" s="61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E16B7-446A-4F21-92F5-0F4357738241}">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20" customWidth="true"/>
    <col min="2" max="2" width="12.375" style="620" customWidth="true"/>
    <col min="3" max="8" width="9" style="620" customWidth="true"/>
    <col min="9" max="9" width="12.375" style="620" customWidth="true"/>
    <col min="10" max="15" width="9" style="620" customWidth="true"/>
    <col min="16" max="16" width="12.375" style="620" customWidth="true"/>
    <col min="17" max="22" width="9" style="620" customWidth="true"/>
    <col min="23" max="38" width="9" style="620"/>
    <col min="39" max="16384" width="9" style="628"/>
  </cols>
  <sheetData>
    <row xmlns:x14ac="http://schemas.microsoft.com/office/spreadsheetml/2009/9/ac" r="1" s="620" customFormat="true" x14ac:dyDescent="0.2">
      <c r="A1" s="619" t="s">
        <v>152</v>
      </c>
      <c r="B1" s="619"/>
      <c r="C1" s="619"/>
      <c r="D1" s="619"/>
      <c r="E1" s="619"/>
      <c r="F1" s="619"/>
      <c r="G1" s="619"/>
      <c r="H1" s="619"/>
      <c r="I1" s="619"/>
      <c r="J1" s="619"/>
      <c r="K1" s="619"/>
      <c r="L1" s="619"/>
      <c r="M1" s="619"/>
      <c r="N1" s="619"/>
      <c r="O1" s="619"/>
      <c r="P1" s="619"/>
      <c r="Q1" s="619"/>
      <c r="R1" s="619"/>
      <c r="S1" s="619"/>
      <c r="T1" s="619"/>
      <c r="U1" s="619"/>
      <c r="V1" s="619"/>
    </row>
    <row xmlns:x14ac="http://schemas.microsoft.com/office/spreadsheetml/2009/9/ac" r="2" s="620" customFormat="true" x14ac:dyDescent="0.2">
      <c r="A2" s="619"/>
      <c r="B2" s="619"/>
      <c r="C2" s="619"/>
      <c r="D2" s="619"/>
      <c r="E2" s="619"/>
      <c r="F2" s="619"/>
      <c r="G2" s="619"/>
      <c r="H2" s="619"/>
      <c r="I2" s="619"/>
      <c r="J2" s="619"/>
      <c r="K2" s="619"/>
      <c r="L2" s="619"/>
      <c r="M2" s="619"/>
      <c r="N2" s="619"/>
      <c r="O2" s="619"/>
      <c r="P2" s="619"/>
      <c r="Q2" s="619"/>
      <c r="R2" s="619"/>
      <c r="S2" s="619"/>
      <c r="T2" s="619"/>
      <c r="U2" s="619"/>
      <c r="V2" s="619"/>
    </row>
    <row xmlns:x14ac="http://schemas.microsoft.com/office/spreadsheetml/2009/9/ac" r="3" s="620" customFormat="true" ht="18" x14ac:dyDescent="0.2">
      <c r="A3" s="621"/>
      <c r="B3" s="621"/>
      <c r="C3" s="621"/>
      <c r="D3" s="621"/>
      <c r="E3" s="621"/>
      <c r="F3" s="621"/>
      <c r="G3" s="621"/>
      <c r="H3" s="621"/>
      <c r="I3" s="621"/>
      <c r="J3" s="621"/>
      <c r="K3" s="621"/>
      <c r="L3" s="621"/>
      <c r="M3" s="621"/>
      <c r="N3" s="621"/>
      <c r="O3" s="621"/>
      <c r="P3" s="621"/>
      <c r="Q3" s="621"/>
      <c r="R3" s="621"/>
      <c r="S3" s="621"/>
      <c r="T3" s="621"/>
      <c r="U3" s="621"/>
      <c r="V3" s="621"/>
    </row>
    <row xmlns:x14ac="http://schemas.microsoft.com/office/spreadsheetml/2009/9/ac" r="4" ht="15.75" x14ac:dyDescent="0.25">
      <c r="B4" s="622" t="s">
        <v>13</v>
      </c>
      <c r="E4" s="623"/>
      <c r="I4" s="624" t="s">
        <v>14</v>
      </c>
      <c r="P4" s="625" t="s">
        <v>15</v>
      </c>
    </row>
    <row xmlns:x14ac="http://schemas.microsoft.com/office/spreadsheetml/2009/9/ac" r="6" x14ac:dyDescent="0.2">
      <c r="G6" s="626"/>
      <c r="H6" s="626"/>
      <c r="I6" s="626"/>
      <c r="K6" s="626"/>
      <c r="L6" s="626"/>
    </row>
    <row xmlns:x14ac="http://schemas.microsoft.com/office/spreadsheetml/2009/9/ac" r="7" ht="15.75" x14ac:dyDescent="0.2">
      <c r="G7" s="626"/>
      <c r="H7" s="626"/>
      <c r="I7" s="626"/>
      <c r="K7" s="627"/>
      <c r="L7" s="626"/>
    </row>
    <row xmlns:x14ac="http://schemas.microsoft.com/office/spreadsheetml/2009/9/ac" r="8" x14ac:dyDescent="0.2">
      <c r="G8" s="626"/>
      <c r="H8" s="626"/>
      <c r="I8" s="626"/>
      <c r="K8" s="626"/>
      <c r="L8" s="626"/>
    </row>
    <row xmlns:x14ac="http://schemas.microsoft.com/office/spreadsheetml/2009/9/ac" r="9" x14ac:dyDescent="0.2">
      <c r="G9" s="626"/>
      <c r="H9" s="626"/>
      <c r="I9" s="626"/>
      <c r="K9" s="626"/>
      <c r="L9" s="626"/>
    </row>
    <row xmlns:x14ac="http://schemas.microsoft.com/office/spreadsheetml/2009/9/ac" r="10" x14ac:dyDescent="0.2">
      <c r="G10" s="626"/>
      <c r="H10" s="626"/>
      <c r="I10" s="626"/>
      <c r="K10" s="626"/>
      <c r="L10" s="626"/>
    </row>
    <row xmlns:x14ac="http://schemas.microsoft.com/office/spreadsheetml/2009/9/ac" r="11" x14ac:dyDescent="0.2">
      <c r="G11" s="626"/>
      <c r="H11" s="626"/>
      <c r="I11" s="626"/>
      <c r="K11" s="626"/>
      <c r="L11" s="626"/>
    </row>
    <row xmlns:x14ac="http://schemas.microsoft.com/office/spreadsheetml/2009/9/ac" r="12" x14ac:dyDescent="0.2">
      <c r="G12" s="626"/>
      <c r="H12" s="626"/>
      <c r="I12" s="626"/>
      <c r="K12" s="626"/>
      <c r="L12" s="626"/>
    </row>
    <row xmlns:x14ac="http://schemas.microsoft.com/office/spreadsheetml/2009/9/ac" r="13" x14ac:dyDescent="0.2">
      <c r="G13" s="626"/>
      <c r="H13" s="626"/>
      <c r="I13" s="626"/>
      <c r="K13" s="626"/>
      <c r="L13" s="626"/>
    </row>
    <row xmlns:x14ac="http://schemas.microsoft.com/office/spreadsheetml/2009/9/ac" r="14" x14ac:dyDescent="0.2">
      <c r="G14" s="626"/>
      <c r="H14" s="626"/>
      <c r="I14" s="626"/>
      <c r="K14" s="626"/>
      <c r="L14" s="626"/>
    </row>
    <row xmlns:x14ac="http://schemas.microsoft.com/office/spreadsheetml/2009/9/ac" r="15" x14ac:dyDescent="0.2">
      <c r="G15" s="626"/>
      <c r="H15" s="626"/>
      <c r="I15" s="626"/>
      <c r="K15" s="626"/>
      <c r="L15" s="626"/>
    </row>
    <row xmlns:x14ac="http://schemas.microsoft.com/office/spreadsheetml/2009/9/ac" r="16" x14ac:dyDescent="0.2">
      <c r="G16" s="626"/>
      <c r="H16" s="626"/>
      <c r="I16" s="626"/>
      <c r="K16" s="626"/>
      <c r="L16" s="626"/>
    </row>
    <row xmlns:x14ac="http://schemas.microsoft.com/office/spreadsheetml/2009/9/ac" r="17" x14ac:dyDescent="0.2">
      <c r="G17" s="626"/>
      <c r="H17" s="626"/>
      <c r="I17" s="626"/>
      <c r="K17" s="626"/>
      <c r="L17" s="626"/>
    </row>
    <row xmlns:x14ac="http://schemas.microsoft.com/office/spreadsheetml/2009/9/ac" r="18" x14ac:dyDescent="0.2">
      <c r="G18" s="626"/>
      <c r="H18" s="626"/>
      <c r="I18" s="626"/>
      <c r="K18" s="626"/>
      <c r="L18" s="626"/>
    </row>
    <row xmlns:x14ac="http://schemas.microsoft.com/office/spreadsheetml/2009/9/ac" r="19" x14ac:dyDescent="0.2">
      <c r="G19" s="626"/>
      <c r="H19" s="626"/>
      <c r="I19" s="626"/>
      <c r="K19" s="626"/>
      <c r="L19" s="626"/>
    </row>
    <row xmlns:x14ac="http://schemas.microsoft.com/office/spreadsheetml/2009/9/ac" r="20" x14ac:dyDescent="0.2">
      <c r="G20" s="626"/>
      <c r="H20" s="626"/>
      <c r="I20" s="626"/>
      <c r="K20" s="626"/>
      <c r="L20" s="626"/>
    </row>
    <row xmlns:x14ac="http://schemas.microsoft.com/office/spreadsheetml/2009/9/ac" r="21" x14ac:dyDescent="0.2">
      <c r="G21" s="626"/>
      <c r="H21" s="626"/>
      <c r="I21" s="626"/>
      <c r="K21" s="626"/>
      <c r="L21" s="626"/>
    </row>
    <row xmlns:x14ac="http://schemas.microsoft.com/office/spreadsheetml/2009/9/ac" r="23" x14ac:dyDescent="0.2">
      <c r="B23" s="629"/>
    </row>
    <row xmlns:x14ac="http://schemas.microsoft.com/office/spreadsheetml/2009/9/ac" r="25" x14ac:dyDescent="0.2">
      <c r="B25" s="630"/>
      <c r="C25" s="630" t="str">
        <f>+IF(OR((C28="National*"),(D28="Urban*"),(E28="Rural*"),(F28="Pre-primary*"),(G28="Primary*"),(H28="Secondary^"),(C28="National*^"),(D28="Urban*^"),(E28="Rural*^"),(F28="Pre-primary*^"),(G28="Primary*^"),(H28="Secondary*^")),"*No basic service estimate available","")</f>
        <v>*No basic service estimate available</v>
      </c>
      <c r="J25" s="630" t="str">
        <f>+IF(OR((J28="National*"),(K28="Urban*"),(L28="Rural*"),(M28="Pre-primary*"),(N28="Primary*"),(O28="Secondary^"),(J28="National*^"),(K28="Urban*^"),(L28="Rural*^"),(M28="Pre-primary*^"),(N28="Primary*^"),(O28="Secondary*^")),"*No basic service estimate available","")</f>
        <v>*No basic service estimate available</v>
      </c>
      <c r="Q25" s="63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29"/>
      <c r="C26" s="630" t="str">
        <f>+IF(OR((C28="National*^"),(D28="Urban*^"),(E28="Rural*^"),(F28="Pre-primary*^"),(G28="Primary*^"),(H28="Secondary*^")),"^Facilities that cannot be classified as improved or unimproved are treated as limited","")</f>
        <v/>
      </c>
      <c r="J26" s="630" t="str">
        <f>+IF(OR((J28="National*^"),(K28="Urban*^"),(L28="Rural*^"),(M28="Pre-primary*^"),(N28="Primary*^"),(O28="Secondary*^")),"^Facilities that cannot be classified as improved or unimproved are treated as limited","")</f>
        <v/>
      </c>
      <c r="Q26" s="630" t="str">
        <f>+IF(OR((Q28="National*^"),(R28="Urban*^"),(S28="Rural*^"),(T28="Pre-primary*^"),(U28="Primary*^"),(V28="Secondary*^")),"^Facilities that cannot be classified as having water or not are treated as limited","")</f>
        <v/>
      </c>
    </row>
    <row xmlns:x14ac="http://schemas.microsoft.com/office/spreadsheetml/2009/9/ac" r="27" x14ac:dyDescent="0.2">
      <c r="B27" s="631" t="str">
        <f>+Introduction!C7</f>
        <v>Namibia</v>
      </c>
      <c r="C27" s="632" t="s">
        <v>219</v>
      </c>
      <c r="D27" s="632"/>
      <c r="E27" s="632"/>
      <c r="F27" s="632"/>
      <c r="G27" s="632"/>
      <c r="H27" s="632"/>
      <c r="I27" s="633" t="str">
        <f>+B27</f>
        <v>Namibia</v>
      </c>
      <c r="J27" s="634" t="s">
        <v>14</v>
      </c>
      <c r="K27" s="635"/>
      <c r="L27" s="635"/>
      <c r="M27" s="635"/>
      <c r="N27" s="635"/>
      <c r="O27" s="635"/>
      <c r="P27" s="636" t="str">
        <f>+B27</f>
        <v>Namibia</v>
      </c>
      <c r="Q27" s="637" t="s">
        <v>15</v>
      </c>
      <c r="R27" s="637"/>
      <c r="S27" s="637"/>
      <c r="T27" s="637"/>
      <c r="U27" s="637"/>
      <c r="V27" s="638"/>
      <c r="AM27" s="620"/>
      <c r="AN27" s="620"/>
      <c r="AO27" s="620"/>
      <c r="AP27" s="620"/>
      <c r="AQ27" s="620"/>
      <c r="AR27" s="620"/>
      <c r="AS27" s="620"/>
      <c r="AT27" s="620"/>
      <c r="AU27" s="620"/>
    </row>
    <row xmlns:x14ac="http://schemas.microsoft.com/office/spreadsheetml/2009/9/ac" r="28" x14ac:dyDescent="0.2">
      <c r="B28" s="639"/>
      <c r="C28" s="640" t="str">
        <f>IF(AND(C30=0.0000000001,C31=0.0000000001,C32=0.0000000001), "National*",IF(AND(C30=0.0000000001,ISNUMBER(C32)),"National*", "National"))</f>
        <v>National</v>
      </c>
      <c r="D28" s="641" t="str">
        <f>IF(AND(D30=0.0000000001,D31=0.0000000001,D32=0.0000000001), "Urban*",IF(AND(D30=0.0000000001,ISNUMBER(D32)),"Urban*", "Urban"))</f>
        <v>Urban*</v>
      </c>
      <c r="E28" s="641" t="str">
        <f>IF(AND(E30=0.0000000001,E31=0.0000000001,E32=0.0000000001), "Rural*",IF(AND(E30=0.0000000001,ISNUMBER(E32)),"Rural*", "Rural"))</f>
        <v>Rural*</v>
      </c>
      <c r="F28" s="641" t="str">
        <f>IF(AND(F30=0.0000000001,F31=0.0000000001,F32=0.0000000001), "Pre-primary*",IF(AND(F30=0.0000000001,ISNUMBER(F32)),"Pre-primary*", "Pre-primary"))</f>
        <v>Pre-primary*</v>
      </c>
      <c r="G28" s="641" t="str">
        <f>IF(AND(G30=0.0000000001,G31=0.0000000001,G32=0.0000000001), "Primary*",IF(AND(G30=0.0000000001,ISNUMBER(G32)),"Primary*", "Primary"))</f>
        <v>Primary*</v>
      </c>
      <c r="H28" s="641" t="str">
        <f>IF(AND(H30=0.0000000001,H31=0.0000000001,H32=0.0000000001), "Secondary*",IF(AND(H30=0.0000000001,ISNUMBER(H32)),"Secondary*", "Secondary"))</f>
        <v>Secondary*</v>
      </c>
      <c r="I28" s="639"/>
      <c r="J28" s="642" t="str">
        <f>IF(AND(J30=0.0000000001,J31=0.0000000001,J32=0.0000000001), "National*",IF(AND(J30=0.0000000001,ISNUMBER(J32)),"National*", "National"))</f>
        <v>National</v>
      </c>
      <c r="K28" s="641" t="str">
        <f>IF(AND(K30=0.0000000001,K31=0.0000000001,K32=0.0000000001), "Urban*",IF(AND(K30=0.0000000001,ISNUMBER(K32)),"Urban*", "Urban"))</f>
        <v>Urban*</v>
      </c>
      <c r="L28" s="641" t="str">
        <f>IF(AND(L30=0.0000000001,L31=0.0000000001,L32=0.0000000001), "Rural*",IF(AND(L30=0.0000000001,ISNUMBER(L32)),"Rural*", "Rural"))</f>
        <v>Rural*</v>
      </c>
      <c r="M28" s="641" t="str">
        <f>IF(AND(M30=0.0000000001,M31=0.0000000001,M32=0.0000000001), "Pre-primary*",IF(AND(M30=0.0000000001,ISNUMBER(M32)),"Pre-primary*", "Pre-primary"))</f>
        <v>Pre-primary*</v>
      </c>
      <c r="N28" s="641" t="str">
        <f>IF(AND(N30=0.0000000001,N31=0.0000000001,N32=0.0000000001), "Primary*",IF(AND(N30=0.0000000001,ISNUMBER(N32)),"Primary*", "Primary"))</f>
        <v>Primary*</v>
      </c>
      <c r="O28" s="641" t="str">
        <f>IF(AND(O30=0.0000000001,O31=0.0000000001,O32=0.0000000001), "Secondary*",IF(AND(O30=0.0000000001,ISNUMBER(O32)),"Secondary*", "Secondary"))</f>
        <v>Secondary*</v>
      </c>
      <c r="P28" s="643"/>
      <c r="Q28" s="644" t="str">
        <f>IF(AND(Q30=0.0000000001,Q31=0.0000000001,Q32=0.0000000001), "National*",IF(AND(Q30=0.0000000001,ISNUMBER(Q32)),"National*", "National"))</f>
        <v>National</v>
      </c>
      <c r="R28" s="641" t="str">
        <f>IF(AND(R30=0.0000000001,R31=0.0000000001,R32=0.0000000001), "Urban*",IF(AND(R30=0.0000000001,ISNUMBER(R32)),"Urban*", "Urban"))</f>
        <v>Urban*</v>
      </c>
      <c r="S28" s="641" t="str">
        <f>IF(AND(S30=0.0000000001,S31=0.0000000001,S32=0.0000000001), "Rural*",IF(AND(S30=0.0000000001,ISNUMBER(S32)),"Rural*", "Rural"))</f>
        <v>Rural*</v>
      </c>
      <c r="T28" s="641" t="str">
        <f>IF(AND(T30=0.0000000001,T31=0.0000000001,T32=0.0000000001), "Pre-primary*",IF(AND(T30=0.0000000001,ISNUMBER(T32)),"Pre-primary*", "Pre-primary"))</f>
        <v>Pre-primary*</v>
      </c>
      <c r="U28" s="641" t="str">
        <f>IF(AND(U30=0.0000000001,U31=0.0000000001,U32=0.0000000001), "Primary*",IF(AND(U30=0.0000000001,ISNUMBER(U32)),"Primary*", "Primary"))</f>
        <v>Primary*</v>
      </c>
      <c r="V28" s="645" t="str">
        <f>IF(AND(V30=0.0000000001,V31=0.0000000001,V32=0.0000000001), "Secondary*",IF(AND(V30=0.0000000001,ISNUMBER(V32)),"Secondary*", "Secondary"))</f>
        <v>Secondary*</v>
      </c>
      <c r="AM28" s="620"/>
      <c r="AN28" s="620"/>
      <c r="AO28" s="620"/>
      <c r="AP28" s="620"/>
      <c r="AQ28" s="620"/>
      <c r="AR28" s="620"/>
      <c r="AS28" s="620"/>
      <c r="AT28" s="620"/>
      <c r="AU28" s="620"/>
    </row>
    <row xmlns:x14ac="http://schemas.microsoft.com/office/spreadsheetml/2009/9/ac" r="29" ht="15.75" thickBot="true" x14ac:dyDescent="0.25">
      <c r="B29" s="639"/>
      <c r="C29" s="646">
        <f>IF(ISNUMBER(Regressions!B4), Regressions!B4, "-")</f>
        <v>2017</v>
      </c>
      <c r="D29" s="647">
        <f>C29</f>
        <v>2017</v>
      </c>
      <c r="E29" s="647">
        <f>D29</f>
        <v>2017</v>
      </c>
      <c r="F29" s="647">
        <f>E29</f>
        <v>2017</v>
      </c>
      <c r="G29" s="647">
        <f>F29</f>
        <v>2017</v>
      </c>
      <c r="H29" s="647">
        <f>F29</f>
        <v>2017</v>
      </c>
      <c r="I29" s="639"/>
      <c r="J29" s="648">
        <f>IF(ISNUMBER(Regressions!K4), Regressions!K4, "-")</f>
        <v>2017</v>
      </c>
      <c r="K29" s="649">
        <f>J29</f>
        <v>2017</v>
      </c>
      <c r="L29" s="649">
        <f>K29</f>
        <v>2017</v>
      </c>
      <c r="M29" s="649">
        <f>L29</f>
        <v>2017</v>
      </c>
      <c r="N29" s="649">
        <f>M29</f>
        <v>2017</v>
      </c>
      <c r="O29" s="649">
        <f>M29</f>
        <v>2017</v>
      </c>
      <c r="P29" s="643"/>
      <c r="Q29" s="650">
        <f>IF(ISNUMBER(Regressions!T4), Regressions!T4, "-")</f>
        <v>2017</v>
      </c>
      <c r="R29" s="651">
        <f>Q29</f>
        <v>2017</v>
      </c>
      <c r="S29" s="651">
        <f>R29</f>
        <v>2017</v>
      </c>
      <c r="T29" s="651">
        <f>S29</f>
        <v>2017</v>
      </c>
      <c r="U29" s="651">
        <f>T29</f>
        <v>2017</v>
      </c>
      <c r="V29" s="652">
        <f>T29</f>
        <v>2017</v>
      </c>
      <c r="AM29" s="620"/>
      <c r="AN29" s="620"/>
      <c r="AO29" s="620"/>
      <c r="AP29" s="620"/>
      <c r="AQ29" s="620"/>
      <c r="AR29" s="620"/>
      <c r="AS29" s="620"/>
      <c r="AT29" s="620"/>
      <c r="AU29" s="620"/>
    </row>
    <row xmlns:x14ac="http://schemas.microsoft.com/office/spreadsheetml/2009/9/ac" r="30" x14ac:dyDescent="0.2">
      <c r="B30" s="653" t="s">
        <v>155</v>
      </c>
      <c r="C30" s="654">
        <f>IF(ISNUMBER(Regressions!C4), Regressions!C4, 0.0000000001)</f>
        <v>77.864457830000006</v>
      </c>
      <c r="D30" s="654">
        <f>IF(ISNUMBER(Regressions!D4), Regressions!D4, 0.0000000001)</f>
        <v>1E-10</v>
      </c>
      <c r="E30" s="654">
        <f>IF(ISNUMBER(Regressions!E4), Regressions!E4, 0.0000000001)</f>
        <v>1E-10</v>
      </c>
      <c r="F30" s="654">
        <f>IF(ISNUMBER(Regressions!F4), Regressions!F4, 0.0000000001)</f>
        <v>1E-10</v>
      </c>
      <c r="G30" s="654">
        <f>IF(ISNUMBER(Regressions!G4), Regressions!G4, 0.0000000001)</f>
        <v>1E-10</v>
      </c>
      <c r="H30" s="654">
        <f>IF(ISNUMBER(Regressions!H4), Regressions!H4, 0.0000000001)</f>
        <v>1E-10</v>
      </c>
      <c r="I30" s="655" t="s">
        <v>155</v>
      </c>
      <c r="J30" s="654">
        <f>IF(ISNUMBER(Regressions!L4), Regressions!L4,0.0000000001)</f>
        <v>46.061091470000001</v>
      </c>
      <c r="K30" s="654">
        <f>IF(ISNUMBER(Regressions!M4), Regressions!M4,0.0000000001)</f>
        <v>1E-10</v>
      </c>
      <c r="L30" s="654">
        <f>IF(ISNUMBER(Regressions!N4), Regressions!N4,0.0000000001)</f>
        <v>1E-10</v>
      </c>
      <c r="M30" s="654">
        <f>IF(ISNUMBER(Regressions!O4), Regressions!O4,0.0000000001)</f>
        <v>1E-10</v>
      </c>
      <c r="N30" s="654">
        <f>IF(ISNUMBER(Regressions!P4), Regressions!P4,0.0000000001)</f>
        <v>1E-10</v>
      </c>
      <c r="O30" s="654">
        <f>IF(ISNUMBER(Regressions!Q4), Regressions!Q4,0.0000000001)</f>
        <v>1E-10</v>
      </c>
      <c r="P30" s="656" t="s">
        <v>155</v>
      </c>
      <c r="Q30" s="654">
        <f>IF(ISNUMBER(Regressions!U4), Regressions!U4,0.0000000001)</f>
        <v>20</v>
      </c>
      <c r="R30" s="654">
        <f>IF(ISNUMBER(Regressions!V4), Regressions!V4,0.0000000001)</f>
        <v>1E-10</v>
      </c>
      <c r="S30" s="654">
        <f>IF(ISNUMBER(Regressions!W4), Regressions!W4,0.0000000001)</f>
        <v>1E-10</v>
      </c>
      <c r="T30" s="654">
        <f>IF(ISNUMBER(Regressions!X4), Regressions!X4,0.0000000001)</f>
        <v>1E-10</v>
      </c>
      <c r="U30" s="654">
        <f>IF(ISNUMBER(Regressions!Y4), Regressions!Y4,0.0000000001)</f>
        <v>1E-10</v>
      </c>
      <c r="V30" s="657">
        <f>IF(ISNUMBER(Regressions!Z4), Regressions!Z4,0.0000000001)</f>
        <v>1E-10</v>
      </c>
      <c r="AM30" s="620"/>
      <c r="AN30" s="620"/>
      <c r="AO30" s="620"/>
      <c r="AP30" s="620"/>
      <c r="AQ30" s="620"/>
      <c r="AR30" s="620"/>
      <c r="AS30" s="620"/>
      <c r="AT30" s="620"/>
      <c r="AU30" s="620"/>
    </row>
    <row xmlns:x14ac="http://schemas.microsoft.com/office/spreadsheetml/2009/9/ac" r="31" x14ac:dyDescent="0.2">
      <c r="B31" s="658" t="s">
        <v>156</v>
      </c>
      <c r="C31" s="654">
        <f>IF(ISNUMBER(Regressions!C5), Regressions!C5, 0.0000000001)</f>
        <v>12.22761189</v>
      </c>
      <c r="D31" s="654">
        <f>IF(ISNUMBER(Regressions!D5), Regressions!D5, 0.0000000001)</f>
        <v>1E-10</v>
      </c>
      <c r="E31" s="654">
        <f>IF(ISNUMBER(Regressions!E5), Regressions!E5, 0.0000000001)</f>
        <v>1E-10</v>
      </c>
      <c r="F31" s="654">
        <f>IF(ISNUMBER(Regressions!F5), Regressions!F5, 0.0000000001)</f>
        <v>1E-10</v>
      </c>
      <c r="G31" s="654">
        <f>IF(ISNUMBER(Regressions!G5), Regressions!G5, 0.0000000001)</f>
        <v>1E-10</v>
      </c>
      <c r="H31" s="654">
        <f>IF(ISNUMBER(Regressions!H5), Regressions!H5, 0.0000000001)</f>
        <v>1E-10</v>
      </c>
      <c r="I31" s="659" t="s">
        <v>156</v>
      </c>
      <c r="J31" s="654">
        <f>IF(ISNUMBER(Regressions!L5), Regressions!L5,0.0000000001)</f>
        <v>27.806704450000002</v>
      </c>
      <c r="K31" s="654">
        <f>IF(ISNUMBER(Regressions!M5), Regressions!M5,0.0000000001)</f>
        <v>1E-10</v>
      </c>
      <c r="L31" s="654">
        <f>IF(ISNUMBER(Regressions!N5), Regressions!N5,0.0000000001)</f>
        <v>1E-10</v>
      </c>
      <c r="M31" s="654">
        <f>IF(ISNUMBER(Regressions!O5), Regressions!O5,0.0000000001)</f>
        <v>1E-10</v>
      </c>
      <c r="N31" s="654">
        <f>IF(ISNUMBER(Regressions!P5), Regressions!P5,0.0000000001)</f>
        <v>1E-10</v>
      </c>
      <c r="O31" s="654">
        <f>IF(ISNUMBER(Regressions!Q5), Regressions!Q5,0.0000000001)</f>
        <v>1E-10</v>
      </c>
      <c r="P31" s="660" t="s">
        <v>156</v>
      </c>
      <c r="Q31" s="654">
        <f>IF(ISNUMBER(Regressions!U5), Regressions!U5,0.0000000001)</f>
        <v>15.60830861</v>
      </c>
      <c r="R31" s="654">
        <f>IF(ISNUMBER(Regressions!V5), Regressions!V5,0.0000000001)</f>
        <v>1E-10</v>
      </c>
      <c r="S31" s="654">
        <f>IF(ISNUMBER(Regressions!W5), Regressions!W5,0.0000000001)</f>
        <v>1E-10</v>
      </c>
      <c r="T31" s="654">
        <f>IF(ISNUMBER(Regressions!X5), Regressions!X5,0.0000000001)</f>
        <v>1E-10</v>
      </c>
      <c r="U31" s="654">
        <f>IF(ISNUMBER(Regressions!Y5), Regressions!Y5,0.0000000001)</f>
        <v>1E-10</v>
      </c>
      <c r="V31" s="657">
        <f>IF(ISNUMBER(Regressions!Z5), Regressions!Z5,0.0000000001)</f>
        <v>1E-10</v>
      </c>
      <c r="AM31" s="620"/>
      <c r="AN31" s="620"/>
      <c r="AO31" s="620"/>
      <c r="AP31" s="620"/>
      <c r="AQ31" s="620"/>
      <c r="AR31" s="620"/>
      <c r="AS31" s="620"/>
      <c r="AT31" s="620"/>
      <c r="AU31" s="620"/>
    </row>
    <row xmlns:x14ac="http://schemas.microsoft.com/office/spreadsheetml/2009/9/ac" r="32" x14ac:dyDescent="0.2">
      <c r="B32" s="658" t="s">
        <v>154</v>
      </c>
      <c r="C32" s="654">
        <f>IF(ISNUMBER(Regressions!C6), Regressions!C6, 0.0000000001)</f>
        <v>9.9079302790000003</v>
      </c>
      <c r="D32" s="654">
        <f>IF(ISNUMBER(Regressions!D6), Regressions!D6, 0.0000000001)</f>
        <v>1E-10</v>
      </c>
      <c r="E32" s="654">
        <f>IF(ISNUMBER(Regressions!E6), Regressions!E6, 0.0000000001)</f>
        <v>1E-10</v>
      </c>
      <c r="F32" s="654">
        <f>IF(ISNUMBER(Regressions!F6), Regressions!F6, 0.0000000001)</f>
        <v>1E-10</v>
      </c>
      <c r="G32" s="654">
        <f>IF(ISNUMBER(Regressions!G6), Regressions!G6, 0.0000000001)</f>
        <v>7.3</v>
      </c>
      <c r="H32" s="654">
        <f>IF(ISNUMBER(Regressions!H6), Regressions!H6, 0.0000000001)</f>
        <v>1E-10</v>
      </c>
      <c r="I32" s="661" t="s">
        <v>154</v>
      </c>
      <c r="J32" s="654">
        <f>IF(ISNUMBER(Regressions!L6), Regressions!L6,0.0000000001)</f>
        <v>26.132204080000001</v>
      </c>
      <c r="K32" s="654">
        <f>IF(ISNUMBER(Regressions!M6), Regressions!M6,0.0000000001)</f>
        <v>1E-10</v>
      </c>
      <c r="L32" s="654">
        <f>IF(ISNUMBER(Regressions!N6), Regressions!N6,0.0000000001)</f>
        <v>1E-10</v>
      </c>
      <c r="M32" s="654">
        <f>IF(ISNUMBER(Regressions!O6), Regressions!O6,0.0000000001)</f>
        <v>1E-10</v>
      </c>
      <c r="N32" s="654">
        <f>IF(ISNUMBER(Regressions!P6), Regressions!P6,0.0000000001)</f>
        <v>1E-10</v>
      </c>
      <c r="O32" s="654">
        <f>IF(ISNUMBER(Regressions!Q6), Regressions!Q6,0.0000000001)</f>
        <v>1E-10</v>
      </c>
      <c r="P32" s="662" t="s">
        <v>154</v>
      </c>
      <c r="Q32" s="654">
        <f>IF(ISNUMBER(Regressions!U6), Regressions!U6,0.0000000001)</f>
        <v>64.391691390000005</v>
      </c>
      <c r="R32" s="654">
        <f>IF(ISNUMBER(Regressions!V6), Regressions!V6,0.0000000001)</f>
        <v>1E-10</v>
      </c>
      <c r="S32" s="654">
        <f>IF(ISNUMBER(Regressions!W6), Regressions!W6,0.0000000001)</f>
        <v>1E-10</v>
      </c>
      <c r="T32" s="654">
        <f>IF(ISNUMBER(Regressions!X6), Regressions!X6,0.0000000001)</f>
        <v>1E-10</v>
      </c>
      <c r="U32" s="654">
        <f>IF(ISNUMBER(Regressions!Y6), Regressions!Y6,0.0000000001)</f>
        <v>1E-10</v>
      </c>
      <c r="V32" s="657">
        <f>IF(ISNUMBER(Regressions!Z6), Regressions!Z6,0.0000000001)</f>
        <v>1E-10</v>
      </c>
      <c r="AM32" s="620"/>
      <c r="AN32" s="620"/>
      <c r="AO32" s="620"/>
      <c r="AP32" s="620"/>
      <c r="AQ32" s="620"/>
      <c r="AR32" s="620"/>
      <c r="AS32" s="620"/>
      <c r="AT32" s="620"/>
      <c r="AU32" s="620"/>
    </row>
    <row xmlns:x14ac="http://schemas.microsoft.com/office/spreadsheetml/2009/9/ac" r="33" ht="15.75" thickBot="true" x14ac:dyDescent="0.25">
      <c r="B33" s="663" t="s">
        <v>220</v>
      </c>
      <c r="C33" s="664">
        <f>IF(ISNUMBER(Regressions!C7), Regressions!C7, 0.0000000001)</f>
        <v>0</v>
      </c>
      <c r="D33" s="664">
        <f>IF(ISNUMBER(Regressions!D7), Regressions!D7, 0.0000000001)</f>
        <v>100</v>
      </c>
      <c r="E33" s="664">
        <f>IF(ISNUMBER(Regressions!E7), Regressions!E7, 0.0000000001)</f>
        <v>100</v>
      </c>
      <c r="F33" s="664">
        <f>IF(ISNUMBER(Regressions!F7), Regressions!F7, 0.0000000001)</f>
        <v>100</v>
      </c>
      <c r="G33" s="664">
        <f>IF(ISNUMBER(Regressions!G7), Regressions!G7, 0.0000000001)</f>
        <v>92.7</v>
      </c>
      <c r="H33" s="664">
        <f>IF(ISNUMBER(Regressions!H7), Regressions!H7, 0.0000000001)</f>
        <v>100</v>
      </c>
      <c r="I33" s="665" t="s">
        <v>220</v>
      </c>
      <c r="J33" s="666">
        <f>IF(ISNUMBER(Regressions!L7), Regressions!L7,0.0000000001)</f>
        <v>0</v>
      </c>
      <c r="K33" s="664">
        <f>IF(ISNUMBER(Regressions!M7), Regressions!M7,0.0000000001)</f>
        <v>100</v>
      </c>
      <c r="L33" s="664">
        <f>IF(ISNUMBER(Regressions!N7), Regressions!N7,0.0000000001)</f>
        <v>100</v>
      </c>
      <c r="M33" s="664">
        <f>IF(ISNUMBER(Regressions!O7), Regressions!O7,0.0000000001)</f>
        <v>100</v>
      </c>
      <c r="N33" s="664">
        <f>IF(ISNUMBER(Regressions!P7), Regressions!P7,0.0000000001)</f>
        <v>100</v>
      </c>
      <c r="O33" s="664">
        <f>IF(ISNUMBER(Regressions!Q7), Regressions!Q7,0.0000000001)</f>
        <v>100</v>
      </c>
      <c r="P33" s="667" t="s">
        <v>220</v>
      </c>
      <c r="Q33" s="666">
        <f>IF(ISNUMBER(Regressions!U7), Regressions!U7,0.0000000001)</f>
        <v>0</v>
      </c>
      <c r="R33" s="666">
        <f>IF(ISNUMBER(Regressions!V7), Regressions!V7,0.0000000001)</f>
        <v>100</v>
      </c>
      <c r="S33" s="664">
        <f>IF(ISNUMBER(Regressions!W7), Regressions!W7,0.0000000001)</f>
        <v>100</v>
      </c>
      <c r="T33" s="664">
        <f>IF(ISNUMBER(Regressions!X7), Regressions!X7,0.0000000001)</f>
        <v>100</v>
      </c>
      <c r="U33" s="664">
        <f>IF(ISNUMBER(Regressions!Y7), Regressions!Y7,0.0000000001)</f>
        <v>100</v>
      </c>
      <c r="V33" s="668">
        <f>IF(ISNUMBER(Regressions!Z7), Regressions!Z7,0.0000000001)</f>
        <v>100</v>
      </c>
    </row>
    <row xmlns:x14ac="http://schemas.microsoft.com/office/spreadsheetml/2009/9/ac" r="34" x14ac:dyDescent="0.2">
      <c r="B34" s="669" t="s">
        <v>287</v>
      </c>
    </row>
    <row xmlns:x14ac="http://schemas.microsoft.com/office/spreadsheetml/2009/9/ac" r="35" ht="6" customHeight="true" x14ac:dyDescent="0.2"/>
    <row xmlns:x14ac="http://schemas.microsoft.com/office/spreadsheetml/2009/9/ac" r="36" s="620" customFormat="true" ht="50.1" customHeight="true" x14ac:dyDescent="0.2">
      <c r="B36" s="670" t="s">
        <v>34</v>
      </c>
      <c r="C36" s="671" t="s">
        <v>329</v>
      </c>
      <c r="D36" s="671"/>
      <c r="E36" s="671"/>
      <c r="F36" s="671"/>
      <c r="G36" s="671"/>
      <c r="H36" s="671"/>
      <c r="I36" s="670" t="s">
        <v>34</v>
      </c>
      <c r="J36" s="672" t="s">
        <v>330</v>
      </c>
      <c r="K36" s="673"/>
      <c r="L36" s="673"/>
      <c r="M36" s="673"/>
      <c r="N36" s="673"/>
      <c r="O36" s="673"/>
      <c r="P36" s="670" t="s">
        <v>34</v>
      </c>
      <c r="Q36" s="674" t="s">
        <v>331</v>
      </c>
      <c r="R36" s="674"/>
      <c r="S36" s="674"/>
      <c r="T36" s="674"/>
      <c r="U36" s="674"/>
      <c r="V36" s="674"/>
    </row>
    <row xmlns:x14ac="http://schemas.microsoft.com/office/spreadsheetml/2009/9/ac" r="37" ht="50.1" customHeight="true" x14ac:dyDescent="0.2">
      <c r="B37" s="670" t="s">
        <v>35</v>
      </c>
      <c r="C37" s="675" t="s">
        <v>332</v>
      </c>
      <c r="D37" s="675"/>
      <c r="E37" s="675"/>
      <c r="F37" s="675"/>
      <c r="G37" s="675"/>
      <c r="H37" s="675"/>
      <c r="I37" s="670" t="s">
        <v>35</v>
      </c>
      <c r="J37" s="675" t="s">
        <v>333</v>
      </c>
      <c r="K37" s="675"/>
      <c r="L37" s="675"/>
      <c r="M37" s="675"/>
      <c r="N37" s="675"/>
      <c r="O37" s="675"/>
      <c r="P37" s="670" t="s">
        <v>35</v>
      </c>
      <c r="Q37" s="675" t="s">
        <v>334</v>
      </c>
      <c r="R37" s="675"/>
      <c r="S37" s="675"/>
      <c r="T37" s="675"/>
      <c r="U37" s="675"/>
      <c r="V37" s="675"/>
    </row>
    <row xmlns:x14ac="http://schemas.microsoft.com/office/spreadsheetml/2009/9/ac" r="38" ht="50.1" customHeight="true" x14ac:dyDescent="0.2">
      <c r="B38" s="670" t="s">
        <v>36</v>
      </c>
      <c r="C38" s="676" t="s">
        <v>335</v>
      </c>
      <c r="D38" s="676"/>
      <c r="E38" s="676"/>
      <c r="F38" s="676"/>
      <c r="G38" s="676"/>
      <c r="H38" s="676"/>
      <c r="I38" s="670" t="s">
        <v>36</v>
      </c>
      <c r="J38" s="676" t="s">
        <v>336</v>
      </c>
      <c r="K38" s="676"/>
      <c r="L38" s="676"/>
      <c r="M38" s="676"/>
      <c r="N38" s="676"/>
      <c r="O38" s="676"/>
      <c r="P38" s="670" t="s">
        <v>36</v>
      </c>
      <c r="Q38" s="676" t="s">
        <v>337</v>
      </c>
      <c r="R38" s="676"/>
      <c r="S38" s="676"/>
      <c r="T38" s="676"/>
      <c r="U38" s="676"/>
      <c r="V38" s="676"/>
    </row>
    <row xmlns:x14ac="http://schemas.microsoft.com/office/spreadsheetml/2009/9/ac" r="39" ht="50.1" customHeight="true" x14ac:dyDescent="0.2">
      <c r="B39" s="670" t="s">
        <v>220</v>
      </c>
      <c r="C39" s="677" t="s">
        <v>338</v>
      </c>
      <c r="D39" s="677"/>
      <c r="E39" s="677"/>
      <c r="F39" s="677"/>
      <c r="G39" s="677"/>
      <c r="H39" s="677"/>
      <c r="I39" s="670" t="s">
        <v>220</v>
      </c>
      <c r="J39" s="677" t="s">
        <v>338</v>
      </c>
      <c r="K39" s="677"/>
      <c r="L39" s="677"/>
      <c r="M39" s="677"/>
      <c r="N39" s="677"/>
      <c r="O39" s="677"/>
      <c r="P39" s="670" t="s">
        <v>220</v>
      </c>
      <c r="Q39" s="677" t="s">
        <v>338</v>
      </c>
      <c r="R39" s="677"/>
      <c r="S39" s="677"/>
      <c r="T39" s="677"/>
      <c r="U39" s="677"/>
      <c r="V39" s="67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287</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287</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287</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40" t="s">
        <v>25</v>
      </c>
      <c r="E4" s="141" t="s">
        <v>19</v>
      </c>
      <c r="F4" s="142" t="s">
        <v>121</v>
      </c>
      <c r="G4" s="140" t="s">
        <v>25</v>
      </c>
      <c r="H4" s="141" t="s">
        <v>19</v>
      </c>
      <c r="I4" s="142" t="s">
        <v>121</v>
      </c>
      <c r="J4" s="140" t="s">
        <v>25</v>
      </c>
      <c r="K4" s="141" t="s">
        <v>19</v>
      </c>
      <c r="L4" s="142" t="s">
        <v>121</v>
      </c>
      <c r="M4" s="140" t="s">
        <v>25</v>
      </c>
      <c r="N4" s="141" t="s">
        <v>19</v>
      </c>
      <c r="O4" s="142" t="s">
        <v>121</v>
      </c>
      <c r="P4" s="140" t="s">
        <v>25</v>
      </c>
      <c r="Q4" s="141" t="s">
        <v>19</v>
      </c>
      <c r="R4" s="142" t="s">
        <v>121</v>
      </c>
      <c r="S4" s="140" t="s">
        <v>25</v>
      </c>
      <c r="T4" s="141" t="s">
        <v>19</v>
      </c>
      <c r="U4" s="143" t="s">
        <v>121</v>
      </c>
      <c r="V4" s="144" t="s">
        <v>25</v>
      </c>
      <c r="W4" s="145" t="s">
        <v>19</v>
      </c>
      <c r="X4" s="145" t="s">
        <v>21</v>
      </c>
      <c r="Y4" s="145" t="s">
        <v>29</v>
      </c>
      <c r="Z4" s="147" t="s">
        <v>122</v>
      </c>
      <c r="AA4" s="144" t="s">
        <v>25</v>
      </c>
      <c r="AB4" s="145" t="s">
        <v>19</v>
      </c>
      <c r="AC4" s="145" t="s">
        <v>21</v>
      </c>
      <c r="AD4" s="145" t="s">
        <v>29</v>
      </c>
      <c r="AE4" s="147" t="s">
        <v>122</v>
      </c>
      <c r="AF4" s="144" t="s">
        <v>25</v>
      </c>
      <c r="AG4" s="145" t="s">
        <v>19</v>
      </c>
      <c r="AH4" s="145" t="s">
        <v>21</v>
      </c>
      <c r="AI4" s="145" t="s">
        <v>29</v>
      </c>
      <c r="AJ4" s="147" t="s">
        <v>122</v>
      </c>
      <c r="AK4" s="144" t="s">
        <v>25</v>
      </c>
      <c r="AL4" s="145" t="s">
        <v>19</v>
      </c>
      <c r="AM4" s="145" t="s">
        <v>21</v>
      </c>
      <c r="AN4" s="145" t="s">
        <v>29</v>
      </c>
      <c r="AO4" s="147" t="s">
        <v>122</v>
      </c>
      <c r="AP4" s="144" t="s">
        <v>25</v>
      </c>
      <c r="AQ4" s="145" t="s">
        <v>19</v>
      </c>
      <c r="AR4" s="145" t="s">
        <v>21</v>
      </c>
      <c r="AS4" s="145" t="s">
        <v>29</v>
      </c>
      <c r="AT4" s="147" t="s">
        <v>122</v>
      </c>
      <c r="AU4" s="144" t="s">
        <v>25</v>
      </c>
      <c r="AV4" s="145" t="s">
        <v>19</v>
      </c>
      <c r="AW4" s="145" t="s">
        <v>21</v>
      </c>
      <c r="AX4" s="145" t="s">
        <v>29</v>
      </c>
      <c r="AY4" s="148" t="s">
        <v>122</v>
      </c>
      <c r="AZ4" s="149" t="s">
        <v>25</v>
      </c>
      <c r="BA4" s="150" t="s">
        <v>141</v>
      </c>
      <c r="BB4" s="151" t="s">
        <v>143</v>
      </c>
      <c r="BC4" s="149" t="s">
        <v>25</v>
      </c>
      <c r="BD4" s="150" t="s">
        <v>141</v>
      </c>
      <c r="BE4" s="151" t="s">
        <v>143</v>
      </c>
      <c r="BF4" s="149" t="s">
        <v>25</v>
      </c>
      <c r="BG4" s="150" t="s">
        <v>141</v>
      </c>
      <c r="BH4" s="151" t="s">
        <v>143</v>
      </c>
      <c r="BI4" s="149" t="s">
        <v>25</v>
      </c>
      <c r="BJ4" s="150" t="s">
        <v>141</v>
      </c>
      <c r="BK4" s="151" t="s">
        <v>143</v>
      </c>
      <c r="BL4" s="149" t="s">
        <v>25</v>
      </c>
      <c r="BM4" s="150" t="s">
        <v>141</v>
      </c>
      <c r="BN4" s="151" t="s">
        <v>143</v>
      </c>
      <c r="BO4" s="149" t="s">
        <v>25</v>
      </c>
      <c r="BP4" s="150" t="s">
        <v>141</v>
      </c>
      <c r="BQ4" s="151" t="s">
        <v>143</v>
      </c>
    </row>
    <row xmlns:x14ac="http://schemas.microsoft.com/office/spreadsheetml/2009/9/ac" r="5" ht="48" hidden="true" x14ac:dyDescent="0.2">
      <c r="A5" s="43" t="s">
        <v>39</v>
      </c>
      <c r="B5" s="43" t="s">
        <v>40</v>
      </c>
      <c r="C5" s="43" t="s">
        <v>41</v>
      </c>
      <c r="D5" s="140" t="s">
        <v>135</v>
      </c>
      <c r="E5" s="141" t="s">
        <v>42</v>
      </c>
      <c r="F5" s="142" t="s">
        <v>201</v>
      </c>
      <c r="G5" s="140" t="s">
        <v>136</v>
      </c>
      <c r="H5" s="141" t="s">
        <v>43</v>
      </c>
      <c r="I5" s="142" t="s">
        <v>202</v>
      </c>
      <c r="J5" s="140" t="s">
        <v>137</v>
      </c>
      <c r="K5" s="141" t="s">
        <v>44</v>
      </c>
      <c r="L5" s="142" t="s">
        <v>203</v>
      </c>
      <c r="M5" s="140" t="s">
        <v>138</v>
      </c>
      <c r="N5" s="141" t="s">
        <v>86</v>
      </c>
      <c r="O5" s="142" t="s">
        <v>204</v>
      </c>
      <c r="P5" s="140" t="s">
        <v>139</v>
      </c>
      <c r="Q5" s="141" t="s">
        <v>87</v>
      </c>
      <c r="R5" s="142" t="s">
        <v>205</v>
      </c>
      <c r="S5" s="140" t="s">
        <v>140</v>
      </c>
      <c r="T5" s="141" t="s">
        <v>88</v>
      </c>
      <c r="U5" s="143" t="s">
        <v>206</v>
      </c>
      <c r="V5" s="144" t="s">
        <v>129</v>
      </c>
      <c r="W5" s="145" t="s">
        <v>45</v>
      </c>
      <c r="X5" s="146" t="s">
        <v>65</v>
      </c>
      <c r="Y5" s="146" t="s">
        <v>66</v>
      </c>
      <c r="Z5" s="147" t="s">
        <v>207</v>
      </c>
      <c r="AA5" s="144" t="s">
        <v>130</v>
      </c>
      <c r="AB5" s="145" t="s">
        <v>46</v>
      </c>
      <c r="AC5" s="146" t="s">
        <v>67</v>
      </c>
      <c r="AD5" s="146" t="s">
        <v>68</v>
      </c>
      <c r="AE5" s="147" t="s">
        <v>208</v>
      </c>
      <c r="AF5" s="144" t="s">
        <v>131</v>
      </c>
      <c r="AG5" s="145" t="s">
        <v>47</v>
      </c>
      <c r="AH5" s="146" t="s">
        <v>69</v>
      </c>
      <c r="AI5" s="146" t="s">
        <v>70</v>
      </c>
      <c r="AJ5" s="147" t="s">
        <v>209</v>
      </c>
      <c r="AK5" s="144" t="s">
        <v>132</v>
      </c>
      <c r="AL5" s="145" t="s">
        <v>71</v>
      </c>
      <c r="AM5" s="146" t="s">
        <v>72</v>
      </c>
      <c r="AN5" s="146" t="s">
        <v>73</v>
      </c>
      <c r="AO5" s="147" t="s">
        <v>210</v>
      </c>
      <c r="AP5" s="144" t="s">
        <v>133</v>
      </c>
      <c r="AQ5" s="145" t="s">
        <v>74</v>
      </c>
      <c r="AR5" s="146" t="s">
        <v>75</v>
      </c>
      <c r="AS5" s="146" t="s">
        <v>76</v>
      </c>
      <c r="AT5" s="147" t="s">
        <v>211</v>
      </c>
      <c r="AU5" s="144" t="s">
        <v>134</v>
      </c>
      <c r="AV5" s="145" t="s">
        <v>77</v>
      </c>
      <c r="AW5" s="146" t="s">
        <v>78</v>
      </c>
      <c r="AX5" s="146" t="s">
        <v>79</v>
      </c>
      <c r="AY5" s="148" t="s">
        <v>212</v>
      </c>
      <c r="AZ5" s="149" t="s">
        <v>80</v>
      </c>
      <c r="BA5" s="150" t="s">
        <v>114</v>
      </c>
      <c r="BB5" s="151" t="s">
        <v>213</v>
      </c>
      <c r="BC5" s="149" t="s">
        <v>85</v>
      </c>
      <c r="BD5" s="150" t="s">
        <v>115</v>
      </c>
      <c r="BE5" s="151" t="s">
        <v>214</v>
      </c>
      <c r="BF5" s="149" t="s">
        <v>84</v>
      </c>
      <c r="BG5" s="150" t="s">
        <v>116</v>
      </c>
      <c r="BH5" s="151" t="s">
        <v>215</v>
      </c>
      <c r="BI5" s="149" t="s">
        <v>83</v>
      </c>
      <c r="BJ5" s="150" t="s">
        <v>117</v>
      </c>
      <c r="BK5" s="151" t="s">
        <v>216</v>
      </c>
      <c r="BL5" s="149" t="s">
        <v>82</v>
      </c>
      <c r="BM5" s="150" t="s">
        <v>118</v>
      </c>
      <c r="BN5" s="151" t="s">
        <v>217</v>
      </c>
      <c r="BO5" s="149" t="s">
        <v>81</v>
      </c>
      <c r="BP5" s="150" t="s">
        <v>119</v>
      </c>
      <c r="BQ5" s="151" t="s">
        <v>218</v>
      </c>
    </row>
    <row xmlns:x14ac="http://schemas.microsoft.com/office/spreadsheetml/2009/9/ac" r="6" x14ac:dyDescent="0.2">
      <c r="A6" s="347" t="str">
        <f>+RIGHT('Data Summary'!A6,LEN('Data Summary'!A6)-9)</f>
        <v>EMIS</v>
      </c>
      <c r="B6" s="36" t="str">
        <f>+IF(ISTEXT('Data Summary'!B6),'Data Summary'!B6,"")</f>
        <v>EMIS</v>
      </c>
      <c r="C6" s="346">
        <f>+VALUE('Data Summary'!C6)</f>
        <v>2007</v>
      </c>
      <c r="D6" s="96">
        <f>+IF(AND(ISNUMBER('Water Data'!D4),'Data Summary'!BS6="Yes"),100-'Water Data'!D4,NA())</f>
        <v>81</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78</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7" t="str">
        <f ca="true">+RIGHT('Data Summary'!A7,LEN('Data Summary'!A7)-9)</f>
        <v>EMIS</v>
      </c>
      <c r="B7" s="36" t="str">
        <f ca="true">+IF(ISTEXT('Data Summary'!B7),'Data Summary'!B7,"")</f>
        <v>EMIS</v>
      </c>
      <c r="C7" s="346">
        <f ca="true">+VALUE('Data Summary'!C7)</f>
        <v>2010</v>
      </c>
      <c r="D7" s="96">
        <f ca="true">+IF(AND(ISNUMBER(OFFSET('Water Data'!$D$4,0,10*ROW('Water Data'!D1))),'Data Summary'!BS7="Yes"),100-OFFSET('Water Data'!$D$4,0,10*ROW('Water Data'!D1)),NA())</f>
        <v>77</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77</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7" t="str">
        <f ca="true">+RIGHT('Data Summary'!A8,LEN('Data Summary'!A8)-9)</f>
        <v>UIS</v>
      </c>
      <c r="B8" s="36" t="str">
        <f ca="true">+IF(ISTEXT('Data Summary'!B8),'Data Summary'!B8,"")</f>
        <v>Other</v>
      </c>
      <c r="C8" s="346">
        <f ca="true">+VALUE('Data Summary'!C8)</f>
        <v>2010</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7" t="str">
        <f ca="true">+RIGHT('Data Summary'!A9,LEN('Data Summary'!A9)-9)</f>
        <v>EMIS</v>
      </c>
      <c r="B9" s="36" t="str">
        <f ca="true">+IF(ISTEXT('Data Summary'!B9),'Data Summary'!B9,"")</f>
        <v>EMIS</v>
      </c>
      <c r="C9" s="346">
        <f ca="true">+VALUE('Data Summary'!C9)</f>
        <v>2011</v>
      </c>
      <c r="D9" s="96">
        <f ca="true">+IF(AND(ISNUMBER(OFFSET('Water Data'!$D$4,0,10*ROW('Water Data'!D3))),'Data Summary'!BS9="Yes"),100-OFFSET('Water Data'!$D$4,0,10*ROW('Water Data'!D3)),NA())</f>
        <v>93</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91.8</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7" t="str">
        <f ca="true">+RIGHT('Data Summary'!A10,LEN('Data Summary'!A10)-9)</f>
        <v>UIS</v>
      </c>
      <c r="B10" s="36" t="str">
        <f ca="true">+IF(ISTEXT('Data Summary'!B10),'Data Summary'!B10,"")</f>
        <v>Other</v>
      </c>
      <c r="C10" s="346">
        <f ca="true">+VALUE('Data Summary'!C10)</f>
        <v>2012</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7" t="str">
        <f ca="true">+RIGHT('Data Summary'!A11,LEN('Data Summary'!A11)-9)</f>
        <v>EMIS</v>
      </c>
      <c r="B11" s="36" t="str">
        <f ca="true">+IF(ISTEXT('Data Summary'!B11),'Data Summary'!B11,"")</f>
        <v>EMIS</v>
      </c>
      <c r="C11" s="346">
        <f ca="true">+VALUE('Data Summary'!C11)</f>
        <v>2012</v>
      </c>
      <c r="D11" s="96">
        <f ca="true">+IF(AND(ISNUMBER(OFFSET('Water Data'!$D$4,0,10*ROW('Water Data'!D5))),'Data Summary'!BS11="Yes"),100-OFFSET('Water Data'!$D$4,0,10*ROW('Water Data'!D5)),NA())</f>
        <v>97.4</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90.8</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47" t="str">
        <f ca="true">+RIGHT('Data Summary'!A12,LEN('Data Summary'!A12)-9)</f>
        <v>SACMEQ</v>
      </c>
      <c r="B12" s="36" t="str">
        <f ca="true">+IF(ISTEXT('Data Summary'!B12),'Data Summary'!B12,"")</f>
        <v>Survey</v>
      </c>
      <c r="C12" s="346">
        <f ca="true">+VALUE('Data Summary'!C12)</f>
        <v>2013</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92.7</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47" t="str">
        <f ca="true">+RIGHT('Data Summary'!A13,LEN('Data Summary'!A13)-9)</f>
        <v>CEN</v>
      </c>
      <c r="B13" s="36" t="str">
        <f ca="true">+IF(ISTEXT('Data Summary'!B13),'Data Summary'!B13,"")</f>
        <v>Census</v>
      </c>
      <c r="C13" s="346">
        <f ca="true">+VALUE('Data Summary'!C13)</f>
        <v>2013</v>
      </c>
      <c r="D13" s="96">
        <f ca="true">+IF(AND(ISNUMBER(OFFSET('Water Data'!$D$4,0,10*ROW('Water Data'!D7))),'Data Summary'!BS13="Yes"),100-OFFSET('Water Data'!$D$4,0,10*ROW('Water Data'!D7)),NA())</f>
        <v>97.138554216867476</v>
      </c>
      <c r="E13" s="96">
        <f ca="true">+IF(AND(ISNUMBER(OFFSET('Water Data'!$D$6,0,10*ROW('Water Data'!D7))),'Data Summary'!BT13="Yes"),OFFSET('Water Data'!$D$6,0,10*ROW('Water Data'!D7)),NA())</f>
        <v>92.695783132530124</v>
      </c>
      <c r="F13" s="96">
        <f ca="true">+IF(AND(ISNUMBER(OFFSET('Water Data'!$D$9,0,10*ROW('Water Data'!D7))),'Data Summary'!BU13="Yes"),OFFSET('Water Data'!$D$9,0,10*ROW('Water Data'!D7)),NA())</f>
        <v>77.864457831325296</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f ca="true">+IF(AND(ISNUMBER(OFFSET('Sanitation Data'!$D$4,0,10*ROW('Sanitation Data'!D7))),'Data Summary'!CK13="Yes"),100-OFFSET('Sanitation Data'!$D$4,0,10*ROW('Sanitation Data'!D7)),NA())</f>
        <v>87.388724035608305</v>
      </c>
      <c r="W13" s="97">
        <f ca="true">+IF(AND(ISNUMBER(OFFSET('Sanitation Data'!$D$6,0,10*ROW('Sanitation Data'!D7))),'Data Summary'!CL13="Yes"),OFFSET('Sanitation Data'!$D$6,0,10*ROW('Sanitation Data'!D7)),NA())</f>
        <v>76.564314282028121</v>
      </c>
      <c r="X13" s="97">
        <f ca="true">+IF(AND(ISNUMBER(OFFSET('Sanitation Data'!$D$10,0,10*ROW('Sanitation Data'!D7))),'Data Summary'!CM13="Yes"),OFFSET('Sanitation Data'!$D$10,0,10*ROW('Sanitation Data'!D7)),NA())</f>
        <v>49.001161140497999</v>
      </c>
      <c r="Y13" s="97">
        <f ca="true">+IF(AND(ISNUMBER(OFFSET('Sanitation Data'!$D$11,0,10*ROW('Sanitation Data'!D7))),'Data Summary'!CN13="Yes"),OFFSET('Sanitation Data'!$D$11,0,10*ROW('Sanitation Data'!D7)),NA())</f>
        <v>71.970455425106437</v>
      </c>
      <c r="Z13" s="97">
        <f ca="true">+IF(AND(ISNUMBER(OFFSET('Sanitation Data'!$D$12,0,10*ROW('Sanitation Data'!D7))),'Data Summary'!CO13="Yes"),OFFSET('Sanitation Data'!$D$12,0,10*ROW('Sanitation Data'!D7)),NA())</f>
        <v>46.061091472068121</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f ca="true">+IF(AND(ISNUMBER(OFFSET('Hygiene Data'!$D$5,0,10*ROW('Hygiene Data'!D7))),'Data Summary'!DO13="Yes"),OFFSET('Hygiene Data'!$D$5,0,10*ROW('Hygiene Data'!D7)),NA())</f>
        <v>43</v>
      </c>
      <c r="BA13" s="98">
        <f ca="true">+IF(AND(ISNUMBER(OFFSET('Hygiene Data'!$D$7,0,10*ROW('Hygiene Data'!D7))),'Data Summary'!DP13="Yes"),OFFSET('Hygiene Data'!$D$7,0,10*ROW('Hygiene Data'!D7)),NA())</f>
        <v>35.60830860534125</v>
      </c>
      <c r="BB13" s="98">
        <f ca="true">+IF(AND(ISNUMBER(OFFSET('Hygiene Data'!$D$9,0,10*ROW('Hygiene Data'!D7))),'Data Summary'!DQ13="Yes"),OFFSET('Hygiene Data'!$D$9,0,10*ROW('Hygiene Data'!D7)),NA())</f>
        <v>20</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47" t="str">
        <f ca="true">+RIGHT('Data Summary'!A14,LEN('Data Summary'!A14)-9)</f>
        <v>EMIS</v>
      </c>
      <c r="B14" s="36" t="str">
        <f ca="true">+IF(ISTEXT('Data Summary'!B14),'Data Summary'!B14,"")</f>
        <v>EMIS</v>
      </c>
      <c r="C14" s="346">
        <f ca="true">+VALUE('Data Summary'!C14)</f>
        <v>2013</v>
      </c>
      <c r="D14" s="96">
        <f ca="true">+IF(AND(ISNUMBER(OFFSET('Water Data'!$D$4,0,10*ROW('Water Data'!D8))),'Data Summary'!BS14="Yes"),100-OFFSET('Water Data'!$D$4,0,10*ROW('Water Data'!D8)),NA())</f>
        <v>96.8</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90.5</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7" t="str">
        <f ca="true">+RIGHT('Data Summary'!A15,LEN('Data Summary'!A15)-9)</f>
        <v>EMIS</v>
      </c>
      <c r="B15" s="36" t="str">
        <f ca="true">+IF(ISTEXT('Data Summary'!B15),'Data Summary'!B15,"")</f>
        <v>EMIS</v>
      </c>
      <c r="C15" s="346">
        <f ca="true">+VALUE('Data Summary'!C15)</f>
        <v>2014</v>
      </c>
      <c r="D15" s="96">
        <f ca="true">+IF(AND(ISNUMBER(OFFSET('Water Data'!$D$4,0,10*ROW('Water Data'!D9))),'Data Summary'!BS15="Yes"),100-OFFSET('Water Data'!$D$4,0,10*ROW('Water Data'!D9)),NA())</f>
        <v>81.3</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79.5</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47" t="str">
        <f ca="true">+RIGHT('Data Summary'!A16,LEN('Data Summary'!A16)-9)</f>
        <v>EMIS</v>
      </c>
      <c r="B16" s="36" t="str">
        <f ca="true">+IF(ISTEXT('Data Summary'!B16),'Data Summary'!B16,"")</f>
        <v>EMIS</v>
      </c>
      <c r="C16" s="346">
        <f ca="true">+VALUE('Data Summary'!C16)</f>
        <v>2015</v>
      </c>
      <c r="D16" s="96">
        <f ca="true">+IF(AND(ISNUMBER(OFFSET('Water Data'!$D$4,0,10*ROW('Water Data'!D10))),'Data Summary'!BS16="Yes"),100-OFFSET('Water Data'!$D$4,0,10*ROW('Water Data'!D10)),NA())</f>
        <v>86.6</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f ca="true">+IF(AND(ISNUMBER(OFFSET('Sanitation Data'!$D$4,0,10*ROW('Sanitation Data'!D10))),'Data Summary'!CK16="Yes"),100-OFFSET('Sanitation Data'!$D$4,0,10*ROW('Sanitation Data'!D10)),NA())</f>
        <v>82.4</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47" t="str">
        <f ca="true">+RIGHT('Data Summary'!A17,LEN('Data Summary'!A17)-9)</f>
        <v>EMIS</v>
      </c>
      <c r="B17" s="36" t="str">
        <f ca="true">+IF(ISTEXT('Data Summary'!B17),'Data Summary'!B17,"")</f>
        <v>EMIS</v>
      </c>
      <c r="C17" s="346">
        <f ca="true">+VALUE('Data Summary'!C17)</f>
        <v>2016</v>
      </c>
      <c r="D17" s="96">
        <f ca="true">+IF(AND(ISNUMBER(OFFSET('Water Data'!$D$4,0,10*ROW('Water Data'!D11))),'Data Summary'!BS17="Yes"),100-OFFSET('Water Data'!$D$4,0,10*ROW('Water Data'!D11)),NA())</f>
        <v>86.8</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f ca="true">+IF(AND(ISNUMBER(OFFSET('Sanitation Data'!$D$4,0,10*ROW('Sanitation Data'!D11))),'Data Summary'!CK17="Yes"),100-OFFSET('Sanitation Data'!$D$4,0,10*ROW('Sanitation Data'!D11)),NA())</f>
        <v>83.5</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47" t="str">
        <f ca="true">+RIGHT('Data Summary'!A18,LEN('Data Summary'!A18)-9)</f>
        <v>EMIS</v>
      </c>
      <c r="B18" s="36" t="str">
        <f ca="true">+IF(ISTEXT('Data Summary'!B18),'Data Summary'!B18,"")</f>
        <v>EMIS</v>
      </c>
      <c r="C18" s="346">
        <f ca="true">+VALUE('Data Summary'!C18)</f>
        <v>2017</v>
      </c>
      <c r="D18" s="96">
        <f ca="true">+IF(AND(ISNUMBER(OFFSET('Water Data'!$D$4,0,10*ROW('Water Data'!D12))),'Data Summary'!BS18="Yes"),100-OFFSET('Water Data'!$D$4,0,10*ROW('Water Data'!D12)),NA())</f>
        <v>88.6</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f ca="true">+IF(AND(ISNUMBER(OFFSET('Sanitation Data'!$D$4,0,10*ROW('Sanitation Data'!D12))),'Data Summary'!CK18="Yes"),100-OFFSET('Sanitation Data'!$D$4,0,10*ROW('Sanitation Data'!D12)),NA())</f>
        <v>86.7</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7" t="str">
        <f ca="true">+RIGHT('Data Summary'!A19,LEN('Data Summary'!A19)-9)</f>
        <v>EMIS</v>
      </c>
      <c r="B19" s="36" t="str">
        <f ca="true">+IF(ISTEXT('Data Summary'!B19),'Data Summary'!B19,"")</f>
        <v>EMIS</v>
      </c>
      <c r="C19" s="346">
        <f ca="true">+VALUE('Data Summary'!C19)</f>
        <v>2018</v>
      </c>
      <c r="D19" s="96">
        <f ca="true">+IF(AND(ISNUMBER(OFFSET('Water Data'!$D$4,0,10*ROW('Water Data'!D13))),'Data Summary'!BS19="Yes"),100-OFFSET('Water Data'!$D$4,0,10*ROW('Water Data'!D13)),NA())</f>
        <v>89.389920424403186</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f ca="true">+IF(AND(ISNUMBER(OFFSET('Sanitation Data'!$D$4,0,10*ROW('Sanitation Data'!D13))),'Data Summary'!CK19="Yes"),100-OFFSET('Sanitation Data'!$D$4,0,10*ROW('Sanitation Data'!D13)),NA())</f>
        <v>87.2</v>
      </c>
      <c r="W19" s="97">
        <f ca="true">+IF(AND(ISNUMBER(OFFSET('Sanitation Data'!$D$6,0,10*ROW('Sanitation Data'!D13))),'Data Summary'!CL19="Yes"),OFFSET('Sanitation Data'!$D$6,0,10*ROW('Sanitation Data'!D13)),NA())</f>
        <v>75.650000000000006</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7" t="str">
        <f ca="true">+RIGHT('Data Summary'!A20,LEN('Data Summary'!A20)-9)</f>
        <v>EMIS</v>
      </c>
      <c r="B20" s="36" t="str">
        <f ca="true">+IF(ISTEXT('Data Summary'!B20),'Data Summary'!B20,"")</f>
        <v>EMIS</v>
      </c>
      <c r="C20" s="346">
        <f ca="true">+VALUE('Data Summary'!C20)</f>
        <v>2019</v>
      </c>
      <c r="D20" s="96">
        <f ca="true">+IF(AND(ISNUMBER(OFFSET('Water Data'!$D$4,0,10*ROW('Water Data'!D14))),'Data Summary'!BS20="Yes"),100-OFFSET('Water Data'!$D$4,0,10*ROW('Water Data'!D14)),NA())</f>
        <v>89.8</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f ca="true">+IF(AND(ISNUMBER(OFFSET('Sanitation Data'!$D$4,0,10*ROW('Sanitation Data'!D14))),'Data Summary'!CK20="Yes"),100-OFFSET('Sanitation Data'!$D$4,0,10*ROW('Sanitation Data'!D14)),NA())</f>
        <v>87.8</v>
      </c>
      <c r="W20" s="97">
        <f ca="true">+IF(AND(ISNUMBER(OFFSET('Sanitation Data'!$D$6,0,10*ROW('Sanitation Data'!D14))),'Data Summary'!CL20="Yes"),OFFSET('Sanitation Data'!$D$6,0,10*ROW('Sanitation Data'!D14)),NA())</f>
        <v>76.3</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7" t="str">
        <f ca="true">+RIGHT('Data Summary'!A21,LEN('Data Summary'!A21)-9)</f>
        <v>UIS</v>
      </c>
      <c r="B21" s="36" t="str">
        <f ca="true">+IF(ISTEXT('Data Summary'!B21),'Data Summary'!B21,"")</f>
        <v>Other</v>
      </c>
      <c r="C21" s="346">
        <f ca="true">+VALUE('Data Summary'!C21)</f>
        <v>2022</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f ca="true">+IF(AND(ISNUMBER(OFFSET('Sanitation Data'!$D$6,0,10*ROW('Sanitation Data'!D15))),'Data Summary'!CL21="Yes"),OFFSET('Sanitation Data'!$D$6,0,10*ROW('Sanitation Data'!D15)),NA())</f>
        <v>61.003931884286388</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f ca="true">+IF(AND(ISNUMBER(OFFSET('Sanitation Data'!$H$6,0,10*ROW('Sanitation Data'!H15))),'Data Summary'!DF21="Yes"),OFFSET('Sanitation Data'!$H$6,0,10*ROW('Sanitation Data'!H15)),NA())</f>
        <v>54.81</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f ca="true">+IF(AND(ISNUMBER(OFFSET('Sanitation Data'!$I$6,0,10*ROW('Sanitation Data'!I15))),'Data Summary'!DK21="Yes"),OFFSET('Sanitation Data'!$I$6,0,10*ROW('Sanitation Data'!I15)),NA())</f>
        <v>71.25</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7" t="e">
        <f ca="true">+RIGHT('Data Summary'!A22,LEN('Data Summary'!A22)-9)</f>
        <v>#VALUE!</v>
      </c>
      <c r="B22" s="36" t="str">
        <f ca="true">+IF(ISTEXT('Data Summary'!B22),'Data Summary'!B22,"")</f>
        <v/>
      </c>
      <c r="C22" s="346"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7" t="e">
        <f ca="true">+RIGHT('Data Summary'!A23,LEN('Data Summary'!A23)-9)</f>
        <v>#VALUE!</v>
      </c>
      <c r="B23" s="36" t="str">
        <f ca="true">+IF(ISTEXT('Data Summary'!B23),'Data Summary'!B23,"")</f>
        <v/>
      </c>
      <c r="C23" s="346"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7" t="e">
        <f ca="true">+RIGHT('Data Summary'!A24,LEN('Data Summary'!A24)-9)</f>
        <v>#VALUE!</v>
      </c>
      <c r="B24" s="36" t="str">
        <f ca="true">+IF(ISTEXT('Data Summary'!B24),'Data Summary'!B24,"")</f>
        <v/>
      </c>
      <c r="C24" s="346"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7" t="e">
        <f ca="true">+RIGHT('Data Summary'!A25,LEN('Data Summary'!A25)-9)</f>
        <v>#VALUE!</v>
      </c>
      <c r="B25" s="36" t="str">
        <f ca="true">+IF(ISTEXT('Data Summary'!B25),'Data Summary'!B25,"")</f>
        <v/>
      </c>
      <c r="C25" s="346"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7" t="e">
        <f ca="true">+RIGHT('Data Summary'!A26,LEN('Data Summary'!A26)-9)</f>
        <v>#VALUE!</v>
      </c>
      <c r="B26" s="36" t="str">
        <f ca="true">+IF(ISTEXT('Data Summary'!B26),'Data Summary'!B26,"")</f>
        <v/>
      </c>
      <c r="C26" s="346"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7" t="e">
        <f ca="true">+RIGHT('Data Summary'!A27,LEN('Data Summary'!A27)-9)</f>
        <v>#VALUE!</v>
      </c>
      <c r="B27" s="36" t="str">
        <f ca="true">+IF(ISTEXT('Data Summary'!B27),'Data Summary'!B27,"")</f>
        <v/>
      </c>
      <c r="C27" s="346"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7" t="e">
        <f ca="true">+RIGHT('Data Summary'!A28,LEN('Data Summary'!A28)-9)</f>
        <v>#VALUE!</v>
      </c>
      <c r="B28" s="36" t="str">
        <f ca="true">+IF(ISTEXT('Data Summary'!B28),'Data Summary'!B28,"")</f>
        <v/>
      </c>
      <c r="C28" s="346"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7" t="e">
        <f ca="true">+RIGHT('Data Summary'!A29,LEN('Data Summary'!A29)-9)</f>
        <v>#VALUE!</v>
      </c>
      <c r="B29" s="36" t="str">
        <f ca="true">+IF(ISTEXT('Data Summary'!B29),'Data Summary'!B29,"")</f>
        <v/>
      </c>
      <c r="C29" s="346"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7" t="e">
        <f ca="true">+RIGHT('Data Summary'!A30,LEN('Data Summary'!A30)-9)</f>
        <v>#VALUE!</v>
      </c>
      <c r="B30" s="36" t="str">
        <f ca="true">+IF(ISTEXT('Data Summary'!B30),'Data Summary'!B30,"")</f>
        <v/>
      </c>
      <c r="C30" s="346"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7" t="e">
        <f ca="true">+RIGHT('Data Summary'!A31,LEN('Data Summary'!A31)-9)</f>
        <v>#VALUE!</v>
      </c>
      <c r="B31" s="36" t="str">
        <f ca="true">+IF(ISTEXT('Data Summary'!B31),'Data Summary'!B31,"")</f>
        <v/>
      </c>
      <c r="C31" s="346"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7" t="e">
        <f ca="true">+RIGHT('Data Summary'!A32,LEN('Data Summary'!A32)-9)</f>
        <v>#VALUE!</v>
      </c>
      <c r="B32" s="36" t="str">
        <f ca="true">+IF(ISTEXT('Data Summary'!B32),'Data Summary'!B32,"")</f>
        <v/>
      </c>
      <c r="C32" s="346"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7" t="e">
        <f ca="true">+RIGHT('Data Summary'!A33,LEN('Data Summary'!A33)-9)</f>
        <v>#VALUE!</v>
      </c>
      <c r="B33" s="36" t="str">
        <f ca="true">+IF(ISTEXT('Data Summary'!B33),'Data Summary'!B33,"")</f>
        <v/>
      </c>
      <c r="C33" s="346"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7" t="e">
        <f ca="true">+RIGHT('Data Summary'!A34,LEN('Data Summary'!A34)-9)</f>
        <v>#VALUE!</v>
      </c>
      <c r="B34" s="36" t="str">
        <f ca="true">+IF(ISTEXT('Data Summary'!B34),'Data Summary'!B34,"")</f>
        <v/>
      </c>
      <c r="C34" s="346"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7" t="e">
        <f ca="true">+RIGHT('Data Summary'!A35,LEN('Data Summary'!A35)-9)</f>
        <v>#VALUE!</v>
      </c>
      <c r="B35" s="36" t="str">
        <f ca="true">+IF(ISTEXT('Data Summary'!B35),'Data Summary'!B35,"")</f>
        <v/>
      </c>
      <c r="C35" s="346"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7" t="e">
        <f ca="true">+RIGHT('Data Summary'!A36,LEN('Data Summary'!A36)-9)</f>
        <v>#VALUE!</v>
      </c>
      <c r="B36" s="36" t="str">
        <f ca="true">+IF(ISTEXT('Data Summary'!B36),'Data Summary'!B36,"")</f>
        <v/>
      </c>
      <c r="C36" s="346"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7" t="e">
        <f ca="true">+RIGHT('Data Summary'!A37,LEN('Data Summary'!A37)-9)</f>
        <v>#VALUE!</v>
      </c>
      <c r="B37" s="36" t="str">
        <f ca="true">+IF(ISTEXT('Data Summary'!B37),'Data Summary'!B37,"")</f>
        <v/>
      </c>
      <c r="C37" s="346"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7" t="e">
        <f ca="true">+RIGHT('Data Summary'!A38,LEN('Data Summary'!A38)-9)</f>
        <v>#VALUE!</v>
      </c>
      <c r="B38" s="36" t="str">
        <f ca="true">+IF(ISTEXT('Data Summary'!B38),'Data Summary'!B38,"")</f>
        <v/>
      </c>
      <c r="C38" s="346"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7" t="e">
        <f ca="true">+RIGHT('Data Summary'!A39,LEN('Data Summary'!A39)-9)</f>
        <v>#VALUE!</v>
      </c>
      <c r="B39" s="36" t="str">
        <f ca="true">+IF(ISTEXT('Data Summary'!B39),'Data Summary'!B39,"")</f>
        <v/>
      </c>
      <c r="C39" s="346"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7" t="e">
        <f ca="true">+RIGHT('Data Summary'!A40,LEN('Data Summary'!A40)-9)</f>
        <v>#VALUE!</v>
      </c>
      <c r="B40" s="36" t="str">
        <f ca="true">+IF(ISTEXT('Data Summary'!B40),'Data Summary'!B40,"")</f>
        <v/>
      </c>
      <c r="C40" s="346"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7" t="e">
        <f ca="true">+RIGHT('Data Summary'!A41,LEN('Data Summary'!A41)-9)</f>
        <v>#VALUE!</v>
      </c>
      <c r="B41" s="36" t="str">
        <f ca="true">+IF(ISTEXT('Data Summary'!B41),'Data Summary'!B41,"")</f>
        <v/>
      </c>
      <c r="C41" s="346"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7" t="e">
        <f ca="true">+RIGHT('Data Summary'!A42,LEN('Data Summary'!A42)-9)</f>
        <v>#VALUE!</v>
      </c>
      <c r="B42" s="36" t="str">
        <f ca="true">+IF(ISTEXT('Data Summary'!B42),'Data Summary'!B42,"")</f>
        <v/>
      </c>
      <c r="C42" s="346"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7" t="e">
        <f ca="true">+RIGHT('Data Summary'!A43,LEN('Data Summary'!A43)-9)</f>
        <v>#VALUE!</v>
      </c>
      <c r="B43" s="36" t="str">
        <f ca="true">+IF(ISTEXT('Data Summary'!B43),'Data Summary'!B43,"")</f>
        <v/>
      </c>
      <c r="C43" s="346"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7" t="e">
        <f ca="true">+RIGHT('Data Summary'!A44,LEN('Data Summary'!A44)-9)</f>
        <v>#VALUE!</v>
      </c>
      <c r="B44" s="36" t="str">
        <f ca="true">+IF(ISTEXT('Data Summary'!B44),'Data Summary'!B44,"")</f>
        <v/>
      </c>
      <c r="C44" s="346"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7" t="e">
        <f ca="true">+RIGHT('Data Summary'!A45,LEN('Data Summary'!A45)-9)</f>
        <v>#VALUE!</v>
      </c>
      <c r="B45" s="36" t="str">
        <f ca="true">+IF(ISTEXT('Data Summary'!B45),'Data Summary'!B45,"")</f>
        <v/>
      </c>
      <c r="C45" s="346"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7" t="e">
        <f ca="true">+RIGHT('Data Summary'!A46,LEN('Data Summary'!A46)-9)</f>
        <v>#VALUE!</v>
      </c>
      <c r="B46" s="36" t="str">
        <f ca="true">+IF(ISTEXT('Data Summary'!B46),'Data Summary'!B46,"")</f>
        <v/>
      </c>
      <c r="C46" s="346"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7" t="e">
        <f ca="true">+RIGHT('Data Summary'!A47,LEN('Data Summary'!A47)-9)</f>
        <v>#VALUE!</v>
      </c>
      <c r="B47" s="36" t="str">
        <f ca="true">+IF(ISTEXT('Data Summary'!B47),'Data Summary'!B47,"")</f>
        <v/>
      </c>
      <c r="C47" s="346"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7" t="e">
        <f ca="true">+RIGHT('Data Summary'!A48,LEN('Data Summary'!A48)-9)</f>
        <v>#VALUE!</v>
      </c>
      <c r="B48" s="36" t="str">
        <f ca="true">+IF(ISTEXT('Data Summary'!B48),'Data Summary'!B48,"")</f>
        <v/>
      </c>
      <c r="C48" s="346"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7" t="e">
        <f ca="true">+RIGHT('Data Summary'!A49,LEN('Data Summary'!A49)-9)</f>
        <v>#VALUE!</v>
      </c>
      <c r="B49" s="36" t="str">
        <f ca="true">+IF(ISTEXT('Data Summary'!B49),'Data Summary'!B49,"")</f>
        <v/>
      </c>
      <c r="C49" s="346"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7" t="e">
        <f ca="true">+RIGHT('Data Summary'!A50,LEN('Data Summary'!A50)-9)</f>
        <v>#VALUE!</v>
      </c>
      <c r="B50" s="36" t="str">
        <f ca="true">+IF(ISTEXT('Data Summary'!B50),'Data Summary'!B50,"")</f>
        <v/>
      </c>
      <c r="C50" s="346"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7" t="e">
        <f ca="true">+RIGHT('Data Summary'!A51,LEN('Data Summary'!A51)-9)</f>
        <v>#VALUE!</v>
      </c>
      <c r="B51" s="36" t="str">
        <f ca="true">+IF(ISTEXT('Data Summary'!B51),'Data Summary'!B51,"")</f>
        <v/>
      </c>
      <c r="C51" s="346"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7" t="e">
        <f ca="true">+RIGHT('Data Summary'!A52,LEN('Data Summary'!A52)-9)</f>
        <v>#VALUE!</v>
      </c>
      <c r="B52" s="36" t="str">
        <f ca="true">+IF(ISTEXT('Data Summary'!B52),'Data Summary'!B52,"")</f>
        <v/>
      </c>
      <c r="C52" s="346"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7" t="e">
        <f ca="true">+RIGHT('Data Summary'!A53,LEN('Data Summary'!A53)-9)</f>
        <v>#VALUE!</v>
      </c>
      <c r="B53" s="36" t="str">
        <f ca="true">+IF(ISTEXT('Data Summary'!B53),'Data Summary'!B53,"")</f>
        <v/>
      </c>
      <c r="C53" s="346"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7" t="e">
        <f ca="true">+RIGHT('Data Summary'!A54,LEN('Data Summary'!A54)-9)</f>
        <v>#VALUE!</v>
      </c>
      <c r="B54" s="36" t="str">
        <f ca="true">+IF(ISTEXT('Data Summary'!B54),'Data Summary'!B54,"")</f>
        <v/>
      </c>
      <c r="C54" s="346"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7" t="e">
        <f ca="true">+RIGHT('Data Summary'!A55,LEN('Data Summary'!A55)-9)</f>
        <v>#VALUE!</v>
      </c>
      <c r="B55" s="36" t="str">
        <f ca="true">+IF(ISTEXT('Data Summary'!B55),'Data Summary'!B55,"")</f>
        <v/>
      </c>
      <c r="C55" s="346"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7" t="e">
        <f ca="true">+RIGHT('Data Summary'!A56,LEN('Data Summary'!A56)-9)</f>
        <v>#VALUE!</v>
      </c>
      <c r="B56" s="36" t="str">
        <f ca="true">+IF(ISTEXT('Data Summary'!B56),'Data Summary'!B56,"")</f>
        <v/>
      </c>
      <c r="C56" s="346"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7" t="e">
        <f ca="true">+RIGHT('Data Summary'!A57,LEN('Data Summary'!A57)-9)</f>
        <v>#VALUE!</v>
      </c>
      <c r="B57" s="36" t="str">
        <f ca="true">+IF(ISTEXT('Data Summary'!B57),'Data Summary'!B57,"")</f>
        <v/>
      </c>
      <c r="C57" s="346"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7" t="e">
        <f ca="true">+RIGHT('Data Summary'!A58,LEN('Data Summary'!A58)-9)</f>
        <v>#VALUE!</v>
      </c>
      <c r="B58" s="36" t="str">
        <f ca="true">+IF(ISTEXT('Data Summary'!B58),'Data Summary'!B58,"")</f>
        <v/>
      </c>
      <c r="C58" s="346"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7" t="e">
        <f ca="true">+RIGHT('Data Summary'!A59,LEN('Data Summary'!A59)-9)</f>
        <v>#VALUE!</v>
      </c>
      <c r="B59" s="36" t="str">
        <f ca="true">+IF(ISTEXT('Data Summary'!B59),'Data Summary'!B59,"")</f>
        <v/>
      </c>
      <c r="C59" s="346"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7" t="e">
        <f ca="true">+RIGHT('Data Summary'!A60,LEN('Data Summary'!A60)-9)</f>
        <v>#VALUE!</v>
      </c>
      <c r="B60" s="36" t="str">
        <f ca="true">+IF(ISTEXT('Data Summary'!B60),'Data Summary'!B60,"")</f>
        <v/>
      </c>
      <c r="C60" s="346"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7" t="e">
        <f ca="true">+RIGHT('Data Summary'!A61,LEN('Data Summary'!A61)-9)</f>
        <v>#VALUE!</v>
      </c>
      <c r="B61" s="36" t="str">
        <f ca="true">+IF(ISTEXT('Data Summary'!B61),'Data Summary'!B61,"")</f>
        <v/>
      </c>
      <c r="C61" s="346"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7" t="e">
        <f ca="true">+RIGHT('Data Summary'!A62,LEN('Data Summary'!A62)-9)</f>
        <v>#VALUE!</v>
      </c>
      <c r="B62" s="36" t="str">
        <f ca="true">+IF(ISTEXT('Data Summary'!B62),'Data Summary'!B62,"")</f>
        <v/>
      </c>
      <c r="C62" s="346"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7" t="e">
        <f ca="true">+RIGHT('Data Summary'!A63,LEN('Data Summary'!A63)-9)</f>
        <v>#VALUE!</v>
      </c>
      <c r="B63" s="36" t="str">
        <f ca="true">+IF(ISTEXT('Data Summary'!B63),'Data Summary'!B63,"")</f>
        <v/>
      </c>
      <c r="C63" s="346"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7" t="e">
        <f ca="true">+RIGHT('Data Summary'!A64,LEN('Data Summary'!A64)-9)</f>
        <v>#VALUE!</v>
      </c>
      <c r="B64" s="36" t="str">
        <f ca="true">+IF(ISTEXT('Data Summary'!B64),'Data Summary'!B64,"")</f>
        <v/>
      </c>
      <c r="C64" s="346"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7" t="e">
        <f ca="true">+RIGHT('Data Summary'!A65,LEN('Data Summary'!A65)-9)</f>
        <v>#VALUE!</v>
      </c>
      <c r="B65" s="36" t="str">
        <f ca="true">+IF(ISTEXT('Data Summary'!B65),'Data Summary'!B65,"")</f>
        <v/>
      </c>
      <c r="C65" s="346"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7" t="e">
        <f ca="true">+RIGHT('Data Summary'!A66,LEN('Data Summary'!A66)-9)</f>
        <v>#VALUE!</v>
      </c>
      <c r="B66" s="36" t="str">
        <f ca="true">+IF(ISTEXT('Data Summary'!B66),'Data Summary'!B66,"")</f>
        <v/>
      </c>
      <c r="C66" s="346"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7" t="e">
        <f ca="true">+RIGHT('Data Summary'!A67,LEN('Data Summary'!A67)-9)</f>
        <v>#VALUE!</v>
      </c>
      <c r="B67" s="36" t="str">
        <f ca="true">+IF(ISTEXT('Data Summary'!B67),'Data Summary'!B67,"")</f>
        <v/>
      </c>
      <c r="C67" s="346"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7" t="e">
        <f ca="true">+RIGHT('Data Summary'!A68,LEN('Data Summary'!A68)-9)</f>
        <v>#VALUE!</v>
      </c>
      <c r="B68" s="36" t="str">
        <f ca="true">+IF(ISTEXT('Data Summary'!B68),'Data Summary'!B68,"")</f>
        <v/>
      </c>
      <c r="C68" s="346"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7" t="e">
        <f ca="true">+RIGHT('Data Summary'!A69,LEN('Data Summary'!A69)-9)</f>
        <v>#VALUE!</v>
      </c>
      <c r="B69" s="36" t="str">
        <f ca="true">+IF(ISTEXT('Data Summary'!B69),'Data Summary'!B69,"")</f>
        <v/>
      </c>
      <c r="C69" s="346"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7" t="e">
        <f ca="true">+RIGHT('Data Summary'!A70,LEN('Data Summary'!A70)-9)</f>
        <v>#VALUE!</v>
      </c>
      <c r="B70" s="36" t="str">
        <f ca="true">+IF(ISTEXT('Data Summary'!B70),'Data Summary'!B70,"")</f>
        <v/>
      </c>
      <c r="C70" s="346"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7" t="e">
        <f ca="true">+RIGHT('Data Summary'!A71,LEN('Data Summary'!A71)-9)</f>
        <v>#VALUE!</v>
      </c>
      <c r="B71" s="36" t="str">
        <f ca="true">+IF(ISTEXT('Data Summary'!B71),'Data Summary'!B71,"")</f>
        <v/>
      </c>
      <c r="C71" s="346"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7" t="e">
        <f ca="true">+RIGHT('Data Summary'!A72,LEN('Data Summary'!A72)-9)</f>
        <v>#VALUE!</v>
      </c>
      <c r="B72" s="36" t="str">
        <f ca="true">+IF(ISTEXT('Data Summary'!B72),'Data Summary'!B72,"")</f>
        <v/>
      </c>
      <c r="C72" s="346"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7" t="e">
        <f ca="true">+RIGHT('Data Summary'!A73,LEN('Data Summary'!A73)-9)</f>
        <v>#VALUE!</v>
      </c>
      <c r="B73" s="36" t="str">
        <f ca="true">+IF(ISTEXT('Data Summary'!B73),'Data Summary'!B73,"")</f>
        <v/>
      </c>
      <c r="C73" s="346"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7" t="e">
        <f ca="true">+RIGHT('Data Summary'!A74,LEN('Data Summary'!A74)-9)</f>
        <v>#VALUE!</v>
      </c>
      <c r="B74" s="36" t="str">
        <f ca="true">+IF(ISTEXT('Data Summary'!B74),'Data Summary'!B74,"")</f>
        <v/>
      </c>
      <c r="C74" s="346"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7" t="e">
        <f ca="true">+RIGHT('Data Summary'!A75,LEN('Data Summary'!A75)-9)</f>
        <v>#VALUE!</v>
      </c>
      <c r="B75" s="36" t="str">
        <f ca="true">+IF(ISTEXT('Data Summary'!B75),'Data Summary'!B75,"")</f>
        <v/>
      </c>
      <c r="C75" s="346"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7" t="e">
        <f ca="true">+RIGHT('Data Summary'!A76,LEN('Data Summary'!A76)-9)</f>
        <v>#VALUE!</v>
      </c>
      <c r="B76" s="36" t="str">
        <f ca="true">+IF(ISTEXT('Data Summary'!B76),'Data Summary'!B76,"")</f>
        <v/>
      </c>
      <c r="C76" s="346"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7" t="e">
        <f ca="true">+RIGHT('Data Summary'!A77,LEN('Data Summary'!A77)-9)</f>
        <v>#VALUE!</v>
      </c>
      <c r="B77" s="36" t="str">
        <f ca="true">+IF(ISTEXT('Data Summary'!B77),'Data Summary'!B77,"")</f>
        <v/>
      </c>
      <c r="C77" s="346"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7" t="e">
        <f ca="true">+RIGHT('Data Summary'!A78,LEN('Data Summary'!A78)-9)</f>
        <v>#VALUE!</v>
      </c>
      <c r="B78" s="36" t="str">
        <f ca="true">+IF(ISTEXT('Data Summary'!B78),'Data Summary'!B78,"")</f>
        <v/>
      </c>
      <c r="C78" s="346"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7" t="e">
        <f ca="true">+RIGHT('Data Summary'!A79,LEN('Data Summary'!A79)-9)</f>
        <v>#VALUE!</v>
      </c>
      <c r="B79" s="36" t="str">
        <f ca="true">+IF(ISTEXT('Data Summary'!B79),'Data Summary'!B79,"")</f>
        <v/>
      </c>
      <c r="C79" s="346"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7" t="e">
        <f ca="true">+RIGHT('Data Summary'!A80,LEN('Data Summary'!A80)-9)</f>
        <v>#VALUE!</v>
      </c>
      <c r="B80" s="36" t="str">
        <f ca="true">+IF(ISTEXT('Data Summary'!B80),'Data Summary'!B80,"")</f>
        <v/>
      </c>
      <c r="C80" s="346"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7" t="e">
        <f ca="true">+RIGHT('Data Summary'!A81,LEN('Data Summary'!A81)-9)</f>
        <v>#VALUE!</v>
      </c>
      <c r="B81" s="36" t="str">
        <f ca="true">+IF(ISTEXT('Data Summary'!B81),'Data Summary'!B81,"")</f>
        <v/>
      </c>
      <c r="C81" s="346"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7" t="e">
        <f ca="true">+RIGHT('Data Summary'!A82,LEN('Data Summary'!A82)-9)</f>
        <v>#VALUE!</v>
      </c>
      <c r="B82" s="36" t="str">
        <f ca="true">+IF(ISTEXT('Data Summary'!B82),'Data Summary'!B82,"")</f>
        <v/>
      </c>
      <c r="C82" s="346"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7" t="e">
        <f ca="true">+RIGHT('Data Summary'!A83,LEN('Data Summary'!A83)-9)</f>
        <v>#VALUE!</v>
      </c>
      <c r="B83" s="36" t="str">
        <f ca="true">+IF(ISTEXT('Data Summary'!B83),'Data Summary'!B83,"")</f>
        <v/>
      </c>
      <c r="C83" s="346"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7" t="e">
        <f ca="true">+RIGHT('Data Summary'!A84,LEN('Data Summary'!A84)-9)</f>
        <v>#VALUE!</v>
      </c>
      <c r="B84" s="36" t="str">
        <f ca="true">+IF(ISTEXT('Data Summary'!B84),'Data Summary'!B84,"")</f>
        <v/>
      </c>
      <c r="C84" s="346"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7" t="e">
        <f ca="true">+RIGHT('Data Summary'!A85,LEN('Data Summary'!A85)-9)</f>
        <v>#VALUE!</v>
      </c>
      <c r="B85" s="36" t="str">
        <f ca="true">+IF(ISTEXT('Data Summary'!B85),'Data Summary'!B85,"")</f>
        <v/>
      </c>
      <c r="C85" s="346"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7" t="e">
        <f ca="true">+RIGHT('Data Summary'!A86,LEN('Data Summary'!A86)-9)</f>
        <v>#VALUE!</v>
      </c>
      <c r="B86" s="36" t="str">
        <f ca="true">+IF(ISTEXT('Data Summary'!B86),'Data Summary'!B86,"")</f>
        <v/>
      </c>
      <c r="C86" s="346"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7" t="e">
        <f ca="true">+RIGHT('Data Summary'!A87,LEN('Data Summary'!A87)-9)</f>
        <v>#VALUE!</v>
      </c>
      <c r="B87" s="36" t="str">
        <f ca="true">+IF(ISTEXT('Data Summary'!B87),'Data Summary'!B87,"")</f>
        <v/>
      </c>
      <c r="C87" s="346"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7" t="e">
        <f ca="true">+RIGHT('Data Summary'!A88,LEN('Data Summary'!A88)-9)</f>
        <v>#VALUE!</v>
      </c>
      <c r="B88" s="36" t="str">
        <f ca="true">+IF(ISTEXT('Data Summary'!B88),'Data Summary'!B88,"")</f>
        <v/>
      </c>
      <c r="C88" s="346"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7" t="e">
        <f ca="true">+RIGHT('Data Summary'!A89,LEN('Data Summary'!A89)-9)</f>
        <v>#VALUE!</v>
      </c>
      <c r="B89" s="36" t="str">
        <f ca="true">+IF(ISTEXT('Data Summary'!B89),'Data Summary'!B89,"")</f>
        <v/>
      </c>
      <c r="C89" s="346"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7" t="e">
        <f ca="true">+RIGHT('Data Summary'!A90,LEN('Data Summary'!A90)-9)</f>
        <v>#VALUE!</v>
      </c>
      <c r="B90" s="36" t="str">
        <f ca="true">+IF(ISTEXT('Data Summary'!B90),'Data Summary'!B90,"")</f>
        <v/>
      </c>
      <c r="C90" s="346"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7" t="e">
        <f ca="true">+RIGHT('Data Summary'!A91,LEN('Data Summary'!A91)-9)</f>
        <v>#VALUE!</v>
      </c>
      <c r="B91" s="36" t="str">
        <f ca="true">+IF(ISTEXT('Data Summary'!B91),'Data Summary'!B91,"")</f>
        <v/>
      </c>
      <c r="C91" s="346"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7" t="e">
        <f ca="true">+RIGHT('Data Summary'!A92,LEN('Data Summary'!A92)-9)</f>
        <v>#VALUE!</v>
      </c>
      <c r="B92" s="36" t="str">
        <f ca="true">+IF(ISTEXT('Data Summary'!B92),'Data Summary'!B92,"")</f>
        <v/>
      </c>
      <c r="C92" s="346"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7" t="e">
        <f ca="true">+RIGHT('Data Summary'!A93,LEN('Data Summary'!A93)-9)</f>
        <v>#VALUE!</v>
      </c>
      <c r="B93" s="36" t="str">
        <f ca="true">+IF(ISTEXT('Data Summary'!B93),'Data Summary'!B93,"")</f>
        <v/>
      </c>
      <c r="C93" s="346"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7" t="e">
        <f ca="true">+RIGHT('Data Summary'!A94,LEN('Data Summary'!A94)-9)</f>
        <v>#VALUE!</v>
      </c>
      <c r="B94" s="36" t="str">
        <f ca="true">+IF(ISTEXT('Data Summary'!B94),'Data Summary'!B94,"")</f>
        <v/>
      </c>
      <c r="C94" s="346"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7" t="e">
        <f ca="true">+RIGHT('Data Summary'!A95,LEN('Data Summary'!A95)-9)</f>
        <v>#VALUE!</v>
      </c>
      <c r="B95" s="36" t="str">
        <f ca="true">+IF(ISTEXT('Data Summary'!B95),'Data Summary'!B95,"")</f>
        <v/>
      </c>
      <c r="C95" s="346"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7" t="e">
        <f ca="true">+RIGHT('Data Summary'!A96,LEN('Data Summary'!A96)-9)</f>
        <v>#VALUE!</v>
      </c>
      <c r="B96" s="36" t="str">
        <f ca="true">+IF(ISTEXT('Data Summary'!B96),'Data Summary'!B96,"")</f>
        <v/>
      </c>
      <c r="C96" s="346"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7" t="e">
        <f ca="true">+RIGHT('Data Summary'!A97,LEN('Data Summary'!A97)-9)</f>
        <v>#VALUE!</v>
      </c>
      <c r="B97" s="36" t="str">
        <f ca="true">+IF(ISTEXT('Data Summary'!B97),'Data Summary'!B97,"")</f>
        <v/>
      </c>
      <c r="C97" s="346"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7" t="e">
        <f ca="true">+RIGHT('Data Summary'!A98,LEN('Data Summary'!A98)-9)</f>
        <v>#VALUE!</v>
      </c>
      <c r="B98" s="36" t="str">
        <f ca="true">+IF(ISTEXT('Data Summary'!B98),'Data Summary'!B98,"")</f>
        <v/>
      </c>
      <c r="C98" s="346"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7" t="e">
        <f ca="true">+RIGHT('Data Summary'!A99,LEN('Data Summary'!A99)-9)</f>
        <v>#VALUE!</v>
      </c>
      <c r="B99" s="36" t="str">
        <f ca="true">+IF(ISTEXT('Data Summary'!B99),'Data Summary'!B99,"")</f>
        <v/>
      </c>
      <c r="C99" s="346"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7" t="e">
        <f ca="true">+RIGHT('Data Summary'!A100,LEN('Data Summary'!A100)-9)</f>
        <v>#VALUE!</v>
      </c>
      <c r="B100" s="36" t="str">
        <f ca="true">+IF(ISTEXT('Data Summary'!B100),'Data Summary'!B100,"")</f>
        <v/>
      </c>
      <c r="C100" s="346"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7" t="e">
        <f ca="true">+RIGHT('Data Summary'!A101,LEN('Data Summary'!A101)-9)</f>
        <v>#VALUE!</v>
      </c>
      <c r="B101" s="36" t="str">
        <f ca="true">+IF(ISTEXT('Data Summary'!B101),'Data Summary'!B101,"")</f>
        <v/>
      </c>
      <c r="C101" s="346"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7" t="e">
        <f ca="true">+RIGHT('Data Summary'!A102,LEN('Data Summary'!A102)-9)</f>
        <v>#VALUE!</v>
      </c>
      <c r="B102" s="36" t="str">
        <f ca="true">+IF(ISTEXT('Data Summary'!B102),'Data Summary'!B102,"")</f>
        <v/>
      </c>
      <c r="C102" s="346"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7" t="e">
        <f ca="true">+RIGHT('Data Summary'!A103,LEN('Data Summary'!A103)-9)</f>
        <v>#VALUE!</v>
      </c>
      <c r="B103" s="36" t="str">
        <f ca="true">+IF(ISTEXT('Data Summary'!B103),'Data Summary'!B103,"")</f>
        <v/>
      </c>
      <c r="C103" s="346"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7" t="e">
        <f ca="true">+RIGHT('Data Summary'!A104,LEN('Data Summary'!A104)-9)</f>
        <v>#VALUE!</v>
      </c>
      <c r="B104" s="36" t="str">
        <f ca="true">+IF(ISTEXT('Data Summary'!B104),'Data Summary'!B104,"")</f>
        <v/>
      </c>
      <c r="C104" s="346"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7" t="e">
        <f ca="true">+RIGHT('Data Summary'!A105,LEN('Data Summary'!A105)-9)</f>
        <v>#VALUE!</v>
      </c>
      <c r="B105" s="36" t="str">
        <f ca="true">+IF(ISTEXT('Data Summary'!B105),'Data Summary'!B105,"")</f>
        <v/>
      </c>
      <c r="C105" s="346"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7" t="e">
        <f ca="true">+RIGHT('Data Summary'!A106,LEN('Data Summary'!A106)-9)</f>
        <v>#VALUE!</v>
      </c>
      <c r="B106" s="36" t="str">
        <f ca="true">+IF(ISTEXT('Data Summary'!B106),'Data Summary'!B106,"")</f>
        <v/>
      </c>
      <c r="C106" s="346"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7" t="e">
        <f ca="true">+RIGHT('Data Summary'!A107,LEN('Data Summary'!A107)-9)</f>
        <v>#VALUE!</v>
      </c>
      <c r="B107" s="36" t="str">
        <f ca="true">+IF(ISTEXT('Data Summary'!B107),'Data Summary'!B107,"")</f>
        <v/>
      </c>
      <c r="C107" s="346"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7" t="e">
        <f ca="true">+RIGHT('Data Summary'!A108,LEN('Data Summary'!A108)-9)</f>
        <v>#VALUE!</v>
      </c>
      <c r="B108" s="36" t="str">
        <f ca="true">+IF(ISTEXT('Data Summary'!B108),'Data Summary'!B108,"")</f>
        <v/>
      </c>
      <c r="C108" s="346"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7" t="e">
        <f ca="true">+RIGHT('Data Summary'!A109,LEN('Data Summary'!A109)-9)</f>
        <v>#VALUE!</v>
      </c>
      <c r="B109" s="36" t="str">
        <f ca="true">+IF(ISTEXT('Data Summary'!B109),'Data Summary'!B109,"")</f>
        <v/>
      </c>
      <c r="C109" s="346"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7" t="e">
        <f ca="true">+RIGHT('Data Summary'!A110,LEN('Data Summary'!A110)-9)</f>
        <v>#VALUE!</v>
      </c>
      <c r="B110" s="36" t="str">
        <f ca="true">+IF(ISTEXT('Data Summary'!B110),'Data Summary'!B110,"")</f>
        <v/>
      </c>
      <c r="C110" s="346"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7" t="e">
        <f ca="true">+RIGHT('Data Summary'!A111,LEN('Data Summary'!A111)-9)</f>
        <v>#VALUE!</v>
      </c>
      <c r="B111" s="36" t="str">
        <f ca="true">+IF(ISTEXT('Data Summary'!B111),'Data Summary'!B111,"")</f>
        <v/>
      </c>
      <c r="C111" s="346"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7" t="e">
        <f ca="true">+RIGHT('Data Summary'!A112,LEN('Data Summary'!A112)-9)</f>
        <v>#VALUE!</v>
      </c>
      <c r="B112" s="36" t="str">
        <f ca="true">+IF(ISTEXT('Data Summary'!B112),'Data Summary'!B112,"")</f>
        <v/>
      </c>
      <c r="C112" s="346"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7" t="e">
        <f ca="true">+RIGHT('Data Summary'!A113,LEN('Data Summary'!A113)-9)</f>
        <v>#VALUE!</v>
      </c>
      <c r="B113" s="36" t="str">
        <f ca="true">+IF(ISTEXT('Data Summary'!B113),'Data Summary'!B113,"")</f>
        <v/>
      </c>
      <c r="C113" s="346"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7" t="e">
        <f ca="true">+RIGHT('Data Summary'!A114,LEN('Data Summary'!A114)-9)</f>
        <v>#VALUE!</v>
      </c>
      <c r="B114" s="36" t="str">
        <f ca="true">+IF(ISTEXT('Data Summary'!B114),'Data Summary'!B114,"")</f>
        <v/>
      </c>
      <c r="C114" s="346"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7" t="e">
        <f ca="true">+RIGHT('Data Summary'!A115,LEN('Data Summary'!A115)-9)</f>
        <v>#VALUE!</v>
      </c>
      <c r="B115" s="36" t="str">
        <f ca="true">+IF(ISTEXT('Data Summary'!B115),'Data Summary'!B115,"")</f>
        <v/>
      </c>
      <c r="C115" s="346"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7" t="e">
        <f ca="true">+RIGHT('Data Summary'!A116,LEN('Data Summary'!A116)-9)</f>
        <v>#VALUE!</v>
      </c>
      <c r="B116" s="36" t="str">
        <f ca="true">+IF(ISTEXT('Data Summary'!B116),'Data Summary'!B116,"")</f>
        <v/>
      </c>
      <c r="C116" s="346"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7" t="e">
        <f ca="true">+RIGHT('Data Summary'!A117,LEN('Data Summary'!A117)-9)</f>
        <v>#VALUE!</v>
      </c>
      <c r="B117" s="36" t="str">
        <f ca="true">+IF(ISTEXT('Data Summary'!B117),'Data Summary'!B117,"")</f>
        <v/>
      </c>
      <c r="C117" s="346"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7" t="e">
        <f ca="true">+RIGHT('Data Summary'!A118,LEN('Data Summary'!A118)-9)</f>
        <v>#VALUE!</v>
      </c>
      <c r="B118" s="36" t="str">
        <f ca="true">+IF(ISTEXT('Data Summary'!B118),'Data Summary'!B118,"")</f>
        <v/>
      </c>
      <c r="C118" s="346"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7" t="e">
        <f ca="true">+RIGHT('Data Summary'!A119,LEN('Data Summary'!A119)-9)</f>
        <v>#VALUE!</v>
      </c>
      <c r="B119" s="36" t="str">
        <f ca="true">+IF(ISTEXT('Data Summary'!B119),'Data Summary'!B119,"")</f>
        <v/>
      </c>
      <c r="C119" s="346"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7" t="e">
        <f ca="true">+RIGHT('Data Summary'!A120,LEN('Data Summary'!A120)-9)</f>
        <v>#VALUE!</v>
      </c>
      <c r="B120" s="36" t="str">
        <f ca="true">+IF(ISTEXT('Data Summary'!B120),'Data Summary'!B120,"")</f>
        <v/>
      </c>
      <c r="C120" s="346"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7" t="e">
        <f ca="true">+RIGHT('Data Summary'!A121,LEN('Data Summary'!A121)-9)</f>
        <v>#VALUE!</v>
      </c>
      <c r="B121" s="36" t="str">
        <f ca="true">+IF(ISTEXT('Data Summary'!B121),'Data Summary'!B121,"")</f>
        <v/>
      </c>
      <c r="C121" s="346"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7" t="e">
        <f ca="true">+RIGHT('Data Summary'!A122,LEN('Data Summary'!A122)-9)</f>
        <v>#VALUE!</v>
      </c>
      <c r="B122" s="36" t="str">
        <f ca="true">+IF(ISTEXT('Data Summary'!B122),'Data Summary'!B122,"")</f>
        <v/>
      </c>
      <c r="C122" s="346"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7" t="e">
        <f ca="true">+RIGHT('Data Summary'!A123,LEN('Data Summary'!A123)-9)</f>
        <v>#VALUE!</v>
      </c>
      <c r="B123" s="36" t="str">
        <f ca="true">+IF(ISTEXT('Data Summary'!B123),'Data Summary'!B123,"")</f>
        <v/>
      </c>
      <c r="C123" s="346"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7" t="e">
        <f ca="true">+RIGHT('Data Summary'!A124,LEN('Data Summary'!A124)-9)</f>
        <v>#VALUE!</v>
      </c>
      <c r="B124" s="36" t="str">
        <f ca="true">+IF(ISTEXT('Data Summary'!B124),'Data Summary'!B124,"")</f>
        <v/>
      </c>
      <c r="C124" s="346"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7" t="e">
        <f ca="true">+RIGHT('Data Summary'!A125,LEN('Data Summary'!A125)-9)</f>
        <v>#VALUE!</v>
      </c>
      <c r="B125" s="36" t="str">
        <f ca="true">+IF(ISTEXT('Data Summary'!B125),'Data Summary'!B125,"")</f>
        <v/>
      </c>
      <c r="C125" s="346"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7" t="e">
        <f ca="true">+RIGHT('Data Summary'!A126,LEN('Data Summary'!A126)-9)</f>
        <v>#VALUE!</v>
      </c>
      <c r="B126" s="36" t="str">
        <f ca="true">+IF(ISTEXT('Data Summary'!B126),'Data Summary'!B126,"")</f>
        <v/>
      </c>
      <c r="C126" s="346"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7" t="e">
        <f ca="true">+RIGHT('Data Summary'!A127,LEN('Data Summary'!A127)-9)</f>
        <v>#VALUE!</v>
      </c>
      <c r="B127" s="36" t="str">
        <f ca="true">+IF(ISTEXT('Data Summary'!B127),'Data Summary'!B127,"")</f>
        <v/>
      </c>
      <c r="C127" s="346"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7" t="e">
        <f ca="true">+RIGHT('Data Summary'!A128,LEN('Data Summary'!A128)-9)</f>
        <v>#VALUE!</v>
      </c>
      <c r="B128" s="36" t="str">
        <f ca="true">+IF(ISTEXT('Data Summary'!B128),'Data Summary'!B128,"")</f>
        <v/>
      </c>
      <c r="C128" s="346"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7" t="e">
        <f ca="true">+RIGHT('Data Summary'!A129,LEN('Data Summary'!A129)-9)</f>
        <v>#VALUE!</v>
      </c>
      <c r="B129" s="36" t="str">
        <f ca="true">+IF(ISTEXT('Data Summary'!B129),'Data Summary'!B129,"")</f>
        <v/>
      </c>
      <c r="C129" s="346"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7" t="e">
        <f ca="true">+RIGHT('Data Summary'!A130,LEN('Data Summary'!A130)-9)</f>
        <v>#VALUE!</v>
      </c>
      <c r="B130" s="36" t="str">
        <f ca="true">+IF(ISTEXT('Data Summary'!B130),'Data Summary'!B130,"")</f>
        <v/>
      </c>
      <c r="C130" s="346"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7" t="e">
        <f ca="true">+RIGHT('Data Summary'!A131,LEN('Data Summary'!A131)-9)</f>
        <v>#VALUE!</v>
      </c>
      <c r="B131" s="36" t="str">
        <f ca="true">+IF(ISTEXT('Data Summary'!B131),'Data Summary'!B131,"")</f>
        <v/>
      </c>
      <c r="C131" s="346"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7" t="e">
        <f ca="true">+RIGHT('Data Summary'!A132,LEN('Data Summary'!A132)-9)</f>
        <v>#VALUE!</v>
      </c>
      <c r="B132" s="36" t="str">
        <f ca="true">+IF(ISTEXT('Data Summary'!B132),'Data Summary'!B132,"")</f>
        <v/>
      </c>
      <c r="C132" s="346"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7" t="e">
        <f ca="true">+RIGHT('Data Summary'!A133,LEN('Data Summary'!A133)-9)</f>
        <v>#VALUE!</v>
      </c>
      <c r="B133" s="36" t="str">
        <f ca="true">+IF(ISTEXT('Data Summary'!B133),'Data Summary'!B133,"")</f>
        <v/>
      </c>
      <c r="C133" s="346"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7" t="e">
        <f ca="true">+RIGHT('Data Summary'!A134,LEN('Data Summary'!A134)-9)</f>
        <v>#VALUE!</v>
      </c>
      <c r="B134" s="36" t="str">
        <f ca="true">+IF(ISTEXT('Data Summary'!B134),'Data Summary'!B134,"")</f>
        <v/>
      </c>
      <c r="C134" s="346"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7" t="e">
        <f ca="true">+RIGHT('Data Summary'!A135,LEN('Data Summary'!A135)-9)</f>
        <v>#VALUE!</v>
      </c>
      <c r="B135" s="36" t="str">
        <f ca="true">+IF(ISTEXT('Data Summary'!B135),'Data Summary'!B135,"")</f>
        <v/>
      </c>
      <c r="C135" s="346"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7" t="e">
        <f ca="true">+RIGHT('Data Summary'!A136,LEN('Data Summary'!A136)-9)</f>
        <v>#VALUE!</v>
      </c>
      <c r="B136" s="36" t="str">
        <f ca="true">+IF(ISTEXT('Data Summary'!B136),'Data Summary'!B136,"")</f>
        <v/>
      </c>
      <c r="C136" s="346"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7" t="e">
        <f ca="true">+RIGHT('Data Summary'!A137,LEN('Data Summary'!A137)-9)</f>
        <v>#VALUE!</v>
      </c>
      <c r="B137" s="36" t="str">
        <f ca="true">+IF(ISTEXT('Data Summary'!B137),'Data Summary'!B137,"")</f>
        <v/>
      </c>
      <c r="C137" s="346"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7" t="e">
        <f ca="true">+RIGHT('Data Summary'!A138,LEN('Data Summary'!A138)-9)</f>
        <v>#VALUE!</v>
      </c>
      <c r="B138" s="36" t="str">
        <f ca="true">+IF(ISTEXT('Data Summary'!B138),'Data Summary'!B138,"")</f>
        <v/>
      </c>
      <c r="C138" s="346"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7" t="e">
        <f ca="true">+RIGHT('Data Summary'!A139,LEN('Data Summary'!A139)-9)</f>
        <v>#VALUE!</v>
      </c>
      <c r="B139" s="36" t="str">
        <f ca="true">+IF(ISTEXT('Data Summary'!B139),'Data Summary'!B139,"")</f>
        <v/>
      </c>
      <c r="C139" s="346"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7" t="e">
        <f ca="true">+RIGHT('Data Summary'!A140,LEN('Data Summary'!A140)-9)</f>
        <v>#VALUE!</v>
      </c>
      <c r="B140" s="36" t="str">
        <f ca="true">+IF(ISTEXT('Data Summary'!B140),'Data Summary'!B140,"")</f>
        <v/>
      </c>
      <c r="C140" s="346"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7" t="e">
        <f ca="true">+RIGHT('Data Summary'!A141,LEN('Data Summary'!A141)-9)</f>
        <v>#VALUE!</v>
      </c>
      <c r="B141" s="36" t="str">
        <f ca="true">+IF(ISTEXT('Data Summary'!B141),'Data Summary'!B141,"")</f>
        <v/>
      </c>
      <c r="C141" s="346"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7" t="e">
        <f ca="true">+RIGHT('Data Summary'!A142,LEN('Data Summary'!A142)-9)</f>
        <v>#VALUE!</v>
      </c>
      <c r="B142" s="36" t="str">
        <f ca="true">+IF(ISTEXT('Data Summary'!B142),'Data Summary'!B142,"")</f>
        <v/>
      </c>
      <c r="C142" s="346"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7" t="e">
        <f ca="true">+RIGHT('Data Summary'!A143,LEN('Data Summary'!A143)-9)</f>
        <v>#VALUE!</v>
      </c>
      <c r="B143" s="36" t="str">
        <f ca="true">+IF(ISTEXT('Data Summary'!B143),'Data Summary'!B143,"")</f>
        <v/>
      </c>
      <c r="C143" s="346"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7" t="e">
        <f ca="true">+RIGHT('Data Summary'!A144,LEN('Data Summary'!A144)-9)</f>
        <v>#VALUE!</v>
      </c>
      <c r="B144" s="36" t="str">
        <f ca="true">+IF(ISTEXT('Data Summary'!B144),'Data Summary'!B144,"")</f>
        <v/>
      </c>
      <c r="C144" s="346"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7" t="e">
        <f ca="true">+RIGHT('Data Summary'!A145,LEN('Data Summary'!A145)-9)</f>
        <v>#VALUE!</v>
      </c>
      <c r="B145" s="36" t="str">
        <f ca="true">+IF(ISTEXT('Data Summary'!B145),'Data Summary'!B145,"")</f>
        <v/>
      </c>
      <c r="C145" s="346"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7" t="e">
        <f ca="true">+RIGHT('Data Summary'!A146,LEN('Data Summary'!A146)-9)</f>
        <v>#VALUE!</v>
      </c>
      <c r="B146" s="36" t="str">
        <f ca="true">+IF(ISTEXT('Data Summary'!B146),'Data Summary'!B146,"")</f>
        <v/>
      </c>
      <c r="C146" s="346"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7" t="e">
        <f ca="true">+RIGHT('Data Summary'!A147,LEN('Data Summary'!A147)-9)</f>
        <v>#VALUE!</v>
      </c>
      <c r="B147" s="36" t="str">
        <f ca="true">+IF(ISTEXT('Data Summary'!B147),'Data Summary'!B147,"")</f>
        <v/>
      </c>
      <c r="C147" s="346"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7" t="e">
        <f ca="true">+RIGHT('Data Summary'!A148,LEN('Data Summary'!A148)-9)</f>
        <v>#VALUE!</v>
      </c>
      <c r="B148" s="36" t="str">
        <f ca="true">+IF(ISTEXT('Data Summary'!B148),'Data Summary'!B148,"")</f>
        <v/>
      </c>
      <c r="C148" s="346"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7" t="e">
        <f ca="true">+RIGHT('Data Summary'!A149,LEN('Data Summary'!A149)-9)</f>
        <v>#VALUE!</v>
      </c>
      <c r="B149" s="36" t="str">
        <f ca="true">+IF(ISTEXT('Data Summary'!B149),'Data Summary'!B149,"")</f>
        <v/>
      </c>
      <c r="C149" s="346"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7" t="e">
        <f ca="true">+RIGHT('Data Summary'!A150,LEN('Data Summary'!A150)-9)</f>
        <v>#VALUE!</v>
      </c>
      <c r="B150" s="36" t="str">
        <f ca="true">+IF(ISTEXT('Data Summary'!B150),'Data Summary'!B150,"")</f>
        <v/>
      </c>
      <c r="C150" s="346"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7" t="e">
        <f ca="true">+RIGHT('Data Summary'!A151,LEN('Data Summary'!A151)-9)</f>
        <v>#VALUE!</v>
      </c>
      <c r="B151" s="36" t="str">
        <f ca="true">+IF(ISTEXT('Data Summary'!B151),'Data Summary'!B151,"")</f>
        <v/>
      </c>
      <c r="C151" s="346"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7" t="e">
        <f ca="true">+RIGHT('Data Summary'!A152,LEN('Data Summary'!A152)-9)</f>
        <v>#VALUE!</v>
      </c>
      <c r="B152" s="36" t="str">
        <f ca="true">+IF(ISTEXT('Data Summary'!B152),'Data Summary'!B152,"")</f>
        <v/>
      </c>
      <c r="C152" s="346"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7" t="e">
        <f ca="true">+RIGHT('Data Summary'!A153,LEN('Data Summary'!A153)-9)</f>
        <v>#VALUE!</v>
      </c>
      <c r="B153" s="36" t="str">
        <f ca="true">+IF(ISTEXT('Data Summary'!B153),'Data Summary'!B153,"")</f>
        <v/>
      </c>
      <c r="C153" s="346"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7" t="e">
        <f ca="true">+RIGHT('Data Summary'!A154,LEN('Data Summary'!A154)-9)</f>
        <v>#VALUE!</v>
      </c>
      <c r="B154" s="36" t="str">
        <f ca="true">+IF(ISTEXT('Data Summary'!B154),'Data Summary'!B154,"")</f>
        <v/>
      </c>
      <c r="C154" s="346"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7" t="e">
        <f ca="true">+RIGHT('Data Summary'!A155,LEN('Data Summary'!A155)-9)</f>
        <v>#VALUE!</v>
      </c>
      <c r="B155" s="36" t="str">
        <f ca="true">+IF(ISTEXT('Data Summary'!B155),'Data Summary'!B155,"")</f>
        <v/>
      </c>
      <c r="C155" s="346"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7" t="e">
        <f ca="true">+RIGHT('Data Summary'!A156,LEN('Data Summary'!A156)-9)</f>
        <v>#VALUE!</v>
      </c>
      <c r="B156" s="36" t="str">
        <f ca="true">+IF(ISTEXT('Data Summary'!B156),'Data Summary'!B156,"")</f>
        <v/>
      </c>
      <c r="C156" s="346"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7" t="e">
        <f ca="true">+RIGHT('Data Summary'!A157,LEN('Data Summary'!A157)-9)</f>
        <v>#VALUE!</v>
      </c>
      <c r="B157" s="36" t="str">
        <f ca="true">+IF(ISTEXT('Data Summary'!B157),'Data Summary'!B157,"")</f>
        <v/>
      </c>
      <c r="C157" s="346"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7" t="e">
        <f ca="true">+RIGHT('Data Summary'!A158,LEN('Data Summary'!A158)-9)</f>
        <v>#VALUE!</v>
      </c>
      <c r="B158" s="36" t="str">
        <f ca="true">+IF(ISTEXT('Data Summary'!B158),'Data Summary'!B158,"")</f>
        <v/>
      </c>
      <c r="C158" s="346"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7" t="e">
        <f ca="true">+RIGHT('Data Summary'!A159,LEN('Data Summary'!A159)-9)</f>
        <v>#VALUE!</v>
      </c>
      <c r="B159" s="36" t="str">
        <f ca="true">+IF(ISTEXT('Data Summary'!B159),'Data Summary'!B159,"")</f>
        <v/>
      </c>
      <c r="C159" s="346"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7" t="e">
        <f ca="true">+RIGHT('Data Summary'!A160,LEN('Data Summary'!A160)-9)</f>
        <v>#VALUE!</v>
      </c>
      <c r="B160" s="36" t="str">
        <f ca="true">+IF(ISTEXT('Data Summary'!B160),'Data Summary'!B160,"")</f>
        <v/>
      </c>
      <c r="C160" s="346"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7" t="e">
        <f ca="true">+RIGHT('Data Summary'!A161,LEN('Data Summary'!A161)-9)</f>
        <v>#VALUE!</v>
      </c>
      <c r="B161" s="36" t="str">
        <f ca="true">+IF(ISTEXT('Data Summary'!B161),'Data Summary'!B161,"")</f>
        <v/>
      </c>
      <c r="C161" s="346"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7" t="e">
        <f ca="true">+RIGHT('Data Summary'!A162,LEN('Data Summary'!A162)-9)</f>
        <v>#VALUE!</v>
      </c>
      <c r="B162" s="36" t="str">
        <f ca="true">+IF(ISTEXT('Data Summary'!B162),'Data Summary'!B162,"")</f>
        <v/>
      </c>
      <c r="C162" s="346"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7" t="e">
        <f ca="true">+RIGHT('Data Summary'!A163,LEN('Data Summary'!A163)-9)</f>
        <v>#VALUE!</v>
      </c>
      <c r="B163" s="36" t="str">
        <f ca="true">+IF(ISTEXT('Data Summary'!B163),'Data Summary'!B163,"")</f>
        <v/>
      </c>
      <c r="C163" s="346"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7" t="e">
        <f ca="true">+RIGHT('Data Summary'!A164,LEN('Data Summary'!A164)-9)</f>
        <v>#VALUE!</v>
      </c>
      <c r="B164" s="36" t="str">
        <f ca="true">+IF(ISTEXT('Data Summary'!B164),'Data Summary'!B164,"")</f>
        <v/>
      </c>
      <c r="C164" s="346"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7" t="e">
        <f ca="true">+RIGHT('Data Summary'!A165,LEN('Data Summary'!A165)-9)</f>
        <v>#VALUE!</v>
      </c>
      <c r="B165" s="36" t="str">
        <f ca="true">+IF(ISTEXT('Data Summary'!B165),'Data Summary'!B165,"")</f>
        <v/>
      </c>
      <c r="C165" s="346"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7" t="e">
        <f ca="true">+RIGHT('Data Summary'!A166,LEN('Data Summary'!A166)-9)</f>
        <v>#VALUE!</v>
      </c>
      <c r="B166" s="36" t="str">
        <f ca="true">+IF(ISTEXT('Data Summary'!B166),'Data Summary'!B166,"")</f>
        <v/>
      </c>
      <c r="C166" s="346"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7" t="e">
        <f ca="true">+RIGHT('Data Summary'!A167,LEN('Data Summary'!A167)-9)</f>
        <v>#VALUE!</v>
      </c>
      <c r="B167" s="36" t="str">
        <f ca="true">+IF(ISTEXT('Data Summary'!B167),'Data Summary'!B167,"")</f>
        <v/>
      </c>
      <c r="C167" s="346"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7" t="e">
        <f ca="true">+RIGHT('Data Summary'!A168,LEN('Data Summary'!A168)-9)</f>
        <v>#VALUE!</v>
      </c>
      <c r="B168" s="36" t="str">
        <f ca="true">+IF(ISTEXT('Data Summary'!B168),'Data Summary'!B168,"")</f>
        <v/>
      </c>
      <c r="C168" s="346"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7" t="e">
        <f ca="true">+RIGHT('Data Summary'!A169,LEN('Data Summary'!A169)-9)</f>
        <v>#VALUE!</v>
      </c>
      <c r="B169" s="36" t="str">
        <f ca="true">+IF(ISTEXT('Data Summary'!B169),'Data Summary'!B169,"")</f>
        <v/>
      </c>
      <c r="C169" s="346"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7" t="e">
        <f ca="true">+RIGHT('Data Summary'!A170,LEN('Data Summary'!A170)-9)</f>
        <v>#VALUE!</v>
      </c>
      <c r="B170" s="36" t="str">
        <f ca="true">+IF(ISTEXT('Data Summary'!B170),'Data Summary'!B170,"")</f>
        <v/>
      </c>
      <c r="C170" s="346"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7" t="e">
        <f ca="true">+RIGHT('Data Summary'!A171,LEN('Data Summary'!A171)-9)</f>
        <v>#VALUE!</v>
      </c>
      <c r="B171" s="36" t="str">
        <f ca="true">+IF(ISTEXT('Data Summary'!B171),'Data Summary'!B171,"")</f>
        <v/>
      </c>
      <c r="C171" s="346"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7" t="e">
        <f ca="true">+RIGHT('Data Summary'!A172,LEN('Data Summary'!A172)-9)</f>
        <v>#VALUE!</v>
      </c>
      <c r="B172" s="36" t="str">
        <f ca="true">+IF(ISTEXT('Data Summary'!B172),'Data Summary'!B172,"")</f>
        <v/>
      </c>
      <c r="C172" s="346"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7" t="e">
        <f ca="true">+RIGHT('Data Summary'!A173,LEN('Data Summary'!A173)-9)</f>
        <v>#VALUE!</v>
      </c>
      <c r="B173" s="36" t="str">
        <f ca="true">+IF(ISTEXT('Data Summary'!B173),'Data Summary'!B173,"")</f>
        <v/>
      </c>
      <c r="C173" s="346"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7" t="e">
        <f ca="true">+RIGHT('Data Summary'!A174,LEN('Data Summary'!A174)-9)</f>
        <v>#VALUE!</v>
      </c>
      <c r="B174" s="36" t="str">
        <f ca="true">+IF(ISTEXT('Data Summary'!B174),'Data Summary'!B174,"")</f>
        <v/>
      </c>
      <c r="C174" s="346"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7" t="e">
        <f ca="true">+RIGHT('Data Summary'!A175,LEN('Data Summary'!A175)-9)</f>
        <v>#VALUE!</v>
      </c>
      <c r="B175" s="36" t="str">
        <f ca="true">+IF(ISTEXT('Data Summary'!B175),'Data Summary'!B175,"")</f>
        <v/>
      </c>
      <c r="C175" s="346"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7" t="e">
        <f ca="true">+RIGHT('Data Summary'!A176,LEN('Data Summary'!A176)-9)</f>
        <v>#VALUE!</v>
      </c>
      <c r="B176" s="36" t="str">
        <f ca="true">+IF(ISTEXT('Data Summary'!B176),'Data Summary'!B176,"")</f>
        <v/>
      </c>
      <c r="C176" s="346"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7" t="e">
        <f ca="true">+RIGHT('Data Summary'!A177,LEN('Data Summary'!A177)-9)</f>
        <v>#VALUE!</v>
      </c>
      <c r="B177" s="36" t="str">
        <f ca="true">+IF(ISTEXT('Data Summary'!B177),'Data Summary'!B177,"")</f>
        <v/>
      </c>
      <c r="C177" s="346"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7" t="e">
        <f ca="true">+RIGHT('Data Summary'!A178,LEN('Data Summary'!A178)-9)</f>
        <v>#VALUE!</v>
      </c>
      <c r="B178" s="36" t="str">
        <f ca="true">+IF(ISTEXT('Data Summary'!B178),'Data Summary'!B178,"")</f>
        <v/>
      </c>
      <c r="C178" s="346"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7" t="e">
        <f ca="true">+RIGHT('Data Summary'!A179,LEN('Data Summary'!A179)-9)</f>
        <v>#VALUE!</v>
      </c>
      <c r="B179" s="36" t="str">
        <f ca="true">+IF(ISTEXT('Data Summary'!B179),'Data Summary'!B179,"")</f>
        <v/>
      </c>
      <c r="C179" s="346"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7" t="e">
        <f ca="true">+RIGHT('Data Summary'!A180,LEN('Data Summary'!A180)-9)</f>
        <v>#VALUE!</v>
      </c>
      <c r="B180" s="36" t="str">
        <f ca="true">+IF(ISTEXT('Data Summary'!B180),'Data Summary'!B180,"")</f>
        <v/>
      </c>
      <c r="C180" s="346"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7" t="e">
        <f ca="true">+RIGHT('Data Summary'!A181,LEN('Data Summary'!A181)-9)</f>
        <v>#VALUE!</v>
      </c>
      <c r="B181" s="36" t="str">
        <f ca="true">+IF(ISTEXT('Data Summary'!B181),'Data Summary'!B181,"")</f>
        <v/>
      </c>
      <c r="C181" s="346"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7" t="e">
        <f ca="true">+RIGHT('Data Summary'!A182,LEN('Data Summary'!A182)-9)</f>
        <v>#VALUE!</v>
      </c>
      <c r="B182" s="36" t="str">
        <f ca="true">+IF(ISTEXT('Data Summary'!B182),'Data Summary'!B182,"")</f>
        <v/>
      </c>
      <c r="C182" s="346"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7" t="e">
        <f ca="true">+RIGHT('Data Summary'!A183,LEN('Data Summary'!A183)-9)</f>
        <v>#VALUE!</v>
      </c>
      <c r="B183" s="36" t="str">
        <f ca="true">+IF(ISTEXT('Data Summary'!B183),'Data Summary'!B183,"")</f>
        <v/>
      </c>
      <c r="C183" s="346"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7" t="e">
        <f ca="true">+RIGHT('Data Summary'!A184,LEN('Data Summary'!A184)-9)</f>
        <v>#VALUE!</v>
      </c>
      <c r="B184" s="36" t="str">
        <f ca="true">+IF(ISTEXT('Data Summary'!B184),'Data Summary'!B184,"")</f>
        <v/>
      </c>
      <c r="C184" s="346"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7" t="e">
        <f ca="true">+RIGHT('Data Summary'!A185,LEN('Data Summary'!A185)-9)</f>
        <v>#VALUE!</v>
      </c>
      <c r="B185" s="36" t="str">
        <f ca="true">+IF(ISTEXT('Data Summary'!B185),'Data Summary'!B185,"")</f>
        <v/>
      </c>
      <c r="C185" s="346"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7" t="e">
        <f ca="true">+RIGHT('Data Summary'!A186,LEN('Data Summary'!A186)-9)</f>
        <v>#VALUE!</v>
      </c>
      <c r="B186" s="36" t="str">
        <f ca="true">+IF(ISTEXT('Data Summary'!B186),'Data Summary'!B186,"")</f>
        <v/>
      </c>
      <c r="C186" s="346"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7" t="e">
        <f ca="true">+RIGHT('Data Summary'!A187,LEN('Data Summary'!A187)-9)</f>
        <v>#VALUE!</v>
      </c>
      <c r="B187" s="36" t="str">
        <f ca="true">+IF(ISTEXT('Data Summary'!B187),'Data Summary'!B187,"")</f>
        <v/>
      </c>
      <c r="C187" s="346"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7" t="e">
        <f ca="true">+RIGHT('Data Summary'!A188,LEN('Data Summary'!A188)-9)</f>
        <v>#VALUE!</v>
      </c>
      <c r="B188" s="36" t="str">
        <f ca="true">+IF(ISTEXT('Data Summary'!B188),'Data Summary'!B188,"")</f>
        <v/>
      </c>
      <c r="C188" s="346"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7" t="e">
        <f ca="true">+RIGHT('Data Summary'!A189,LEN('Data Summary'!A189)-9)</f>
        <v>#VALUE!</v>
      </c>
      <c r="B189" s="36" t="str">
        <f ca="true">+IF(ISTEXT('Data Summary'!B189),'Data Summary'!B189,"")</f>
        <v/>
      </c>
      <c r="C189" s="346"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7" t="e">
        <f ca="true">+RIGHT('Data Summary'!A190,LEN('Data Summary'!A190)-9)</f>
        <v>#VALUE!</v>
      </c>
      <c r="B190" s="36" t="str">
        <f ca="true">+IF(ISTEXT('Data Summary'!B190),'Data Summary'!B190,"")</f>
        <v/>
      </c>
      <c r="C190" s="346"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7" t="e">
        <f ca="true">+RIGHT('Data Summary'!A191,LEN('Data Summary'!A191)-9)</f>
        <v>#VALUE!</v>
      </c>
      <c r="B191" s="36" t="str">
        <f ca="true">+IF(ISTEXT('Data Summary'!B191),'Data Summary'!B191,"")</f>
        <v/>
      </c>
      <c r="C191" s="346"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7" t="e">
        <f ca="true">+RIGHT('Data Summary'!A192,LEN('Data Summary'!A192)-9)</f>
        <v>#VALUE!</v>
      </c>
      <c r="B192" s="36" t="str">
        <f ca="true">+IF(ISTEXT('Data Summary'!B192),'Data Summary'!B192,"")</f>
        <v/>
      </c>
      <c r="C192" s="346"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7" t="e">
        <f ca="true">+RIGHT('Data Summary'!A193,LEN('Data Summary'!A193)-9)</f>
        <v>#VALUE!</v>
      </c>
      <c r="B193" s="36" t="str">
        <f ca="true">+IF(ISTEXT('Data Summary'!B193),'Data Summary'!B193,"")</f>
        <v/>
      </c>
      <c r="C193" s="346"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7" t="e">
        <f ca="true">+RIGHT('Data Summary'!A194,LEN('Data Summary'!A194)-9)</f>
        <v>#VALUE!</v>
      </c>
      <c r="B194" s="36" t="str">
        <f ca="true">+IF(ISTEXT('Data Summary'!B194),'Data Summary'!B194,"")</f>
        <v/>
      </c>
      <c r="C194" s="346"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7" t="e">
        <f ca="true">+RIGHT('Data Summary'!A195,LEN('Data Summary'!A195)-9)</f>
        <v>#VALUE!</v>
      </c>
      <c r="B195" s="36" t="str">
        <f ca="true">+IF(ISTEXT('Data Summary'!B195),'Data Summary'!B195,"")</f>
        <v/>
      </c>
      <c r="C195" s="346"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7" t="e">
        <f ca="true">+RIGHT('Data Summary'!A196,LEN('Data Summary'!A196)-9)</f>
        <v>#VALUE!</v>
      </c>
      <c r="B196" s="36" t="str">
        <f ca="true">+IF(ISTEXT('Data Summary'!B196),'Data Summary'!B196,"")</f>
        <v/>
      </c>
      <c r="C196" s="346"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7" t="e">
        <f ca="true">+RIGHT('Data Summary'!A197,LEN('Data Summary'!A197)-9)</f>
        <v>#VALUE!</v>
      </c>
      <c r="B197" s="36" t="str">
        <f ca="true">+IF(ISTEXT('Data Summary'!B197),'Data Summary'!B197,"")</f>
        <v/>
      </c>
      <c r="C197" s="346"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7" t="e">
        <f ca="true">+RIGHT('Data Summary'!A198,LEN('Data Summary'!A198)-9)</f>
        <v>#VALUE!</v>
      </c>
      <c r="B198" s="36" t="str">
        <f ca="true">+IF(ISTEXT('Data Summary'!B198),'Data Summary'!B198,"")</f>
        <v/>
      </c>
      <c r="C198" s="346"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7" t="e">
        <f ca="true">+RIGHT('Data Summary'!A199,LEN('Data Summary'!A199)-9)</f>
        <v>#VALUE!</v>
      </c>
      <c r="B199" s="36" t="str">
        <f ca="true">+IF(ISTEXT('Data Summary'!B199),'Data Summary'!B199,"")</f>
        <v/>
      </c>
      <c r="C199" s="346"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7" t="e">
        <f ca="true">+RIGHT('Data Summary'!A200,LEN('Data Summary'!A200)-9)</f>
        <v>#VALUE!</v>
      </c>
      <c r="B200" s="36" t="str">
        <f ca="true">+IF(ISTEXT('Data Summary'!B200),'Data Summary'!B200,"")</f>
        <v/>
      </c>
      <c r="C200" s="346"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7" t="e">
        <f ca="true">+RIGHT('Data Summary'!A201,LEN('Data Summary'!A201)-9)</f>
        <v>#VALUE!</v>
      </c>
      <c r="B201" s="36" t="str">
        <f ca="true">+IF(ISTEXT('Data Summary'!B201),'Data Summary'!B201,"")</f>
        <v/>
      </c>
      <c r="C201" s="346"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7" t="e">
        <f ca="true">+RIGHT('Data Summary'!A202,LEN('Data Summary'!A202)-9)</f>
        <v>#VALUE!</v>
      </c>
      <c r="B202" s="36" t="str">
        <f ca="true">+IF(ISTEXT('Data Summary'!B202),'Data Summary'!B202,"")</f>
        <v/>
      </c>
      <c r="C202" s="346"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7" t="e">
        <f ca="true">+RIGHT('Data Summary'!A203,LEN('Data Summary'!A203)-9)</f>
        <v>#VALUE!</v>
      </c>
      <c r="B203" s="36" t="str">
        <f ca="true">+IF(ISTEXT('Data Summary'!B203),'Data Summary'!B203,"")</f>
        <v/>
      </c>
      <c r="C203" s="346"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7" t="e">
        <f ca="true">+RIGHT('Data Summary'!A204,LEN('Data Summary'!A204)-9)</f>
        <v>#VALUE!</v>
      </c>
      <c r="B204" s="36" t="str">
        <f ca="true">+IF(ISTEXT('Data Summary'!B204),'Data Summary'!B204,"")</f>
        <v/>
      </c>
      <c r="C204" s="346"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7" t="e">
        <f ca="true">+RIGHT('Data Summary'!A205,LEN('Data Summary'!A205)-9)</f>
        <v>#VALUE!</v>
      </c>
      <c r="B205" s="36" t="str">
        <f ca="true">+IF(ISTEXT('Data Summary'!B205),'Data Summary'!B205,"")</f>
        <v/>
      </c>
      <c r="C205" s="346"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7" t="e">
        <f ca="true">+RIGHT('Data Summary'!A206,LEN('Data Summary'!A206)-9)</f>
        <v>#VALUE!</v>
      </c>
      <c r="B206" s="36" t="str">
        <f ca="true">+IF(ISTEXT('Data Summary'!B206),'Data Summary'!B206,"")</f>
        <v/>
      </c>
      <c r="C206" s="346"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7" t="e">
        <f ca="true">+RIGHT('Data Summary'!A207,LEN('Data Summary'!A207)-9)</f>
        <v>#VALUE!</v>
      </c>
      <c r="B207" s="36" t="str">
        <f ca="true">+IF(ISTEXT('Data Summary'!B207),'Data Summary'!B207,"")</f>
        <v/>
      </c>
      <c r="C207" s="346"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E2AB7-84D2-4471-8FE5-5A5DB582EEB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6" customWidth="true"/>
    <col min="2" max="2" width="7.5" style="192" customWidth="true"/>
    <col min="3" max="8" width="8.75" style="156" customWidth="true"/>
    <col min="9" max="9" width="9.375" style="156" customWidth="true"/>
    <col min="10" max="10" width="13.375" style="156" customWidth="true"/>
    <col min="11" max="11" width="7.5" style="156" customWidth="true"/>
    <col min="12" max="17" width="8.625" style="156" customWidth="true"/>
    <col min="18" max="18" width="6.5" style="156" customWidth="true"/>
    <col min="19" max="19" width="13.375" style="156" customWidth="true"/>
    <col min="20" max="20" width="7.5" style="156" customWidth="true"/>
    <col min="21" max="26" width="9.125" style="156" customWidth="true"/>
    <col min="27" max="16384" width="9" style="156"/>
  </cols>
  <sheetData>
    <row xmlns:x14ac="http://schemas.microsoft.com/office/spreadsheetml/2009/9/ac" r="1" ht="15.75" x14ac:dyDescent="0.25">
      <c r="A1" s="152" t="s">
        <v>48</v>
      </c>
      <c r="B1" s="153"/>
      <c r="C1" s="154"/>
      <c r="D1" s="154"/>
      <c r="E1" s="154"/>
      <c r="F1" s="154"/>
      <c r="G1" s="154"/>
      <c r="H1" s="599"/>
      <c r="I1" s="599"/>
      <c r="J1" s="599"/>
      <c r="K1" s="599"/>
      <c r="L1" s="599"/>
      <c r="M1" s="599"/>
      <c r="N1" s="599"/>
      <c r="O1" s="599"/>
      <c r="P1" s="599"/>
      <c r="Q1" s="154"/>
      <c r="R1" s="154"/>
      <c r="S1" s="154"/>
      <c r="T1" s="155"/>
      <c r="U1" s="155"/>
      <c r="V1" s="155"/>
      <c r="W1" s="155"/>
      <c r="X1" s="155"/>
      <c r="Y1" s="155"/>
      <c r="Z1" s="155"/>
      <c r="AA1" s="155"/>
    </row>
    <row xmlns:x14ac="http://schemas.microsoft.com/office/spreadsheetml/2009/9/ac" r="2" s="159" customFormat="true" ht="26.25" customHeight="true" x14ac:dyDescent="0.25">
      <c r="A2" s="157" t="s">
        <v>13</v>
      </c>
      <c r="B2" s="158"/>
      <c r="J2" s="157" t="s">
        <v>14</v>
      </c>
      <c r="R2" s="160"/>
      <c r="S2" s="161" t="s">
        <v>15</v>
      </c>
      <c r="W2" s="160"/>
      <c r="X2" s="160"/>
      <c r="Y2" s="162"/>
      <c r="Z2" s="162"/>
      <c r="AD2" s="163"/>
      <c r="AE2" s="163"/>
      <c r="AF2" s="163"/>
      <c r="AG2" s="163"/>
      <c r="AH2" s="163"/>
      <c r="AI2" s="163"/>
    </row>
    <row xmlns:x14ac="http://schemas.microsoft.com/office/spreadsheetml/2009/9/ac" r="3" ht="15.75" x14ac:dyDescent="0.25">
      <c r="A3" s="164"/>
      <c r="B3" s="165" t="s">
        <v>4</v>
      </c>
      <c r="C3" s="160" t="s">
        <v>7</v>
      </c>
      <c r="D3" s="160" t="s">
        <v>2</v>
      </c>
      <c r="E3" s="160" t="s">
        <v>1</v>
      </c>
      <c r="F3" s="160" t="s">
        <v>54</v>
      </c>
      <c r="G3" s="160" t="s">
        <v>17</v>
      </c>
      <c r="H3" s="160" t="s">
        <v>18</v>
      </c>
      <c r="I3" s="166"/>
      <c r="J3" s="164"/>
      <c r="K3" s="165" t="s">
        <v>4</v>
      </c>
      <c r="L3" s="160" t="s">
        <v>7</v>
      </c>
      <c r="M3" s="160" t="s">
        <v>2</v>
      </c>
      <c r="N3" s="160" t="s">
        <v>1</v>
      </c>
      <c r="O3" s="160" t="s">
        <v>54</v>
      </c>
      <c r="P3" s="160" t="s">
        <v>17</v>
      </c>
      <c r="Q3" s="160" t="s">
        <v>18</v>
      </c>
      <c r="R3" s="162"/>
      <c r="S3" s="167"/>
      <c r="T3" s="165" t="s">
        <v>4</v>
      </c>
      <c r="U3" s="160" t="s">
        <v>7</v>
      </c>
      <c r="V3" s="160" t="s">
        <v>2</v>
      </c>
      <c r="W3" s="160" t="s">
        <v>1</v>
      </c>
      <c r="X3" s="160" t="s">
        <v>54</v>
      </c>
      <c r="Y3" s="160" t="s">
        <v>17</v>
      </c>
      <c r="Z3" s="160" t="s">
        <v>18</v>
      </c>
      <c r="AB3" s="163"/>
      <c r="AC3" s="163"/>
      <c r="AD3" s="163"/>
      <c r="AE3" s="163"/>
      <c r="AF3" s="163"/>
      <c r="AG3" s="163"/>
    </row>
    <row xmlns:x14ac="http://schemas.microsoft.com/office/spreadsheetml/2009/9/ac" r="4" ht="15.75" x14ac:dyDescent="0.25">
      <c r="A4" s="164" t="s">
        <v>34</v>
      </c>
      <c r="B4" s="10">
        <v>2017</v>
      </c>
      <c r="C4" s="10">
        <v>77.864457830000006</v>
      </c>
      <c r="D4" s="10"/>
      <c r="E4" s="10"/>
      <c r="F4" s="10"/>
      <c r="G4" s="10"/>
      <c r="H4" s="10"/>
      <c r="I4" s="166"/>
      <c r="J4" s="164" t="s">
        <v>34</v>
      </c>
      <c r="K4" s="10">
        <v>2017</v>
      </c>
      <c r="L4" s="10">
        <v>46.061091470000001</v>
      </c>
      <c r="M4" s="10"/>
      <c r="N4" s="10"/>
      <c r="O4" s="10"/>
      <c r="P4" s="10"/>
      <c r="Q4" s="10"/>
      <c r="R4" s="163"/>
      <c r="S4" s="164" t="s">
        <v>34</v>
      </c>
      <c r="T4" s="10">
        <v>2017</v>
      </c>
      <c r="U4" s="10">
        <v>20</v>
      </c>
      <c r="V4" s="10"/>
      <c r="W4" s="10"/>
      <c r="X4" s="10"/>
      <c r="Y4" s="10"/>
      <c r="Z4" s="10"/>
      <c r="AA4" s="163"/>
      <c r="AB4" s="163"/>
      <c r="AC4" s="163"/>
      <c r="AD4" s="163"/>
      <c r="AE4" s="163"/>
      <c r="AF4" s="163"/>
      <c r="AG4" s="163"/>
    </row>
    <row xmlns:x14ac="http://schemas.microsoft.com/office/spreadsheetml/2009/9/ac" r="5" ht="15.75" x14ac:dyDescent="0.25">
      <c r="A5" s="164" t="s">
        <v>35</v>
      </c>
      <c r="B5" s="10">
        <v>2017</v>
      </c>
      <c r="C5" s="10">
        <v>12.22761189</v>
      </c>
      <c r="D5" s="10"/>
      <c r="E5" s="10"/>
      <c r="F5" s="10"/>
      <c r="G5" s="10"/>
      <c r="H5" s="10"/>
      <c r="I5" s="166"/>
      <c r="J5" s="164" t="s">
        <v>35</v>
      </c>
      <c r="K5" s="10">
        <v>2017</v>
      </c>
      <c r="L5" s="10">
        <v>27.806704450000002</v>
      </c>
      <c r="M5" s="10"/>
      <c r="N5" s="10"/>
      <c r="O5" s="10"/>
      <c r="P5" s="10"/>
      <c r="Q5" s="10"/>
      <c r="R5" s="163"/>
      <c r="S5" s="164" t="s">
        <v>35</v>
      </c>
      <c r="T5" s="10">
        <v>2017</v>
      </c>
      <c r="U5" s="10">
        <v>15.60830861</v>
      </c>
      <c r="V5" s="10"/>
      <c r="W5" s="10"/>
      <c r="X5" s="10"/>
      <c r="Y5" s="10"/>
      <c r="Z5" s="10"/>
      <c r="AA5" s="163"/>
      <c r="AB5" s="163"/>
      <c r="AC5" s="163"/>
      <c r="AD5" s="163"/>
      <c r="AE5" s="163"/>
      <c r="AF5" s="163"/>
      <c r="AG5" s="163"/>
    </row>
    <row xmlns:x14ac="http://schemas.microsoft.com/office/spreadsheetml/2009/9/ac" r="6" s="159" customFormat="true" ht="15.75" x14ac:dyDescent="0.25">
      <c r="A6" s="164" t="s">
        <v>36</v>
      </c>
      <c r="B6" s="10">
        <v>2017</v>
      </c>
      <c r="C6" s="10">
        <v>9.9079302790000003</v>
      </c>
      <c r="D6" s="10"/>
      <c r="E6" s="10"/>
      <c r="F6" s="10"/>
      <c r="G6" s="10">
        <v>7.3</v>
      </c>
      <c r="H6" s="10"/>
      <c r="I6" s="166"/>
      <c r="J6" s="164" t="s">
        <v>36</v>
      </c>
      <c r="K6" s="10">
        <v>2017</v>
      </c>
      <c r="L6" s="10">
        <v>26.132204080000001</v>
      </c>
      <c r="M6" s="10"/>
      <c r="N6" s="10"/>
      <c r="O6" s="10"/>
      <c r="P6" s="10"/>
      <c r="Q6" s="10"/>
      <c r="R6" s="162"/>
      <c r="S6" s="164" t="s">
        <v>36</v>
      </c>
      <c r="T6" s="10">
        <v>2017</v>
      </c>
      <c r="U6" s="10">
        <v>64.391691390000005</v>
      </c>
      <c r="V6" s="10"/>
      <c r="W6" s="10"/>
      <c r="X6" s="10"/>
      <c r="Y6" s="10"/>
      <c r="Z6" s="10"/>
      <c r="AA6" s="163"/>
      <c r="AB6" s="163"/>
      <c r="AC6" s="163"/>
      <c r="AD6" s="163"/>
      <c r="AE6" s="163"/>
      <c r="AF6" s="163"/>
      <c r="AG6" s="163"/>
    </row>
    <row xmlns:x14ac="http://schemas.microsoft.com/office/spreadsheetml/2009/9/ac" r="7" s="159" customFormat="true" ht="15.75" x14ac:dyDescent="0.25">
      <c r="A7" s="168" t="s">
        <v>224</v>
      </c>
      <c r="B7" s="10">
        <v>2017</v>
      </c>
      <c r="C7" s="10">
        <v>0</v>
      </c>
      <c r="D7" s="10">
        <v>100</v>
      </c>
      <c r="E7" s="10">
        <v>100</v>
      </c>
      <c r="F7" s="10">
        <v>100</v>
      </c>
      <c r="G7" s="10">
        <v>92.7</v>
      </c>
      <c r="H7" s="10">
        <v>100</v>
      </c>
      <c r="I7" s="163"/>
      <c r="J7" s="168" t="s">
        <v>224</v>
      </c>
      <c r="K7" s="10">
        <v>2017</v>
      </c>
      <c r="L7" s="10">
        <v>0</v>
      </c>
      <c r="M7" s="10">
        <v>100</v>
      </c>
      <c r="N7" s="10">
        <v>100</v>
      </c>
      <c r="O7" s="10">
        <v>100</v>
      </c>
      <c r="P7" s="10">
        <v>100</v>
      </c>
      <c r="Q7" s="10">
        <v>100</v>
      </c>
      <c r="R7" s="163"/>
      <c r="S7" s="168" t="s">
        <v>224</v>
      </c>
      <c r="T7" s="10">
        <v>2017</v>
      </c>
      <c r="U7" s="10">
        <v>0</v>
      </c>
      <c r="V7" s="10">
        <v>100</v>
      </c>
      <c r="W7" s="10">
        <v>100</v>
      </c>
      <c r="X7" s="10">
        <v>100</v>
      </c>
      <c r="Y7" s="10">
        <v>100</v>
      </c>
      <c r="Z7" s="10">
        <v>100</v>
      </c>
      <c r="AA7" s="169"/>
    </row>
    <row xmlns:x14ac="http://schemas.microsoft.com/office/spreadsheetml/2009/9/ac" r="8" s="159" customFormat="true" ht="15.75" x14ac:dyDescent="0.25">
      <c r="A8" s="170"/>
      <c r="B8" s="171"/>
      <c r="H8" s="169"/>
      <c r="I8" s="169"/>
      <c r="J8" s="169"/>
      <c r="K8" s="169"/>
      <c r="L8" s="169"/>
      <c r="M8" s="169"/>
      <c r="N8" s="169"/>
      <c r="O8" s="169"/>
      <c r="P8" s="169"/>
      <c r="Q8" s="169"/>
      <c r="R8" s="169"/>
      <c r="S8" s="169"/>
      <c r="T8" s="169"/>
      <c r="U8" s="169"/>
      <c r="V8" s="169"/>
      <c r="W8" s="169"/>
      <c r="X8" s="169"/>
      <c r="Y8" s="169"/>
      <c r="Z8" s="169"/>
      <c r="AA8" s="169"/>
    </row>
    <row xmlns:x14ac="http://schemas.microsoft.com/office/spreadsheetml/2009/9/ac" r="9" s="159" customFormat="true" ht="15.75" x14ac:dyDescent="0.25">
      <c r="A9" s="170"/>
      <c r="B9" s="171"/>
      <c r="H9" s="169"/>
      <c r="I9" s="169"/>
      <c r="J9" s="169"/>
      <c r="K9" s="169"/>
      <c r="L9" s="169"/>
      <c r="M9" s="169"/>
      <c r="N9" s="169"/>
      <c r="O9" s="169"/>
      <c r="P9" s="169"/>
      <c r="Q9" s="169"/>
      <c r="R9" s="169"/>
      <c r="S9" s="169"/>
      <c r="T9" s="169"/>
      <c r="U9" s="169"/>
      <c r="V9" s="169"/>
      <c r="W9" s="169"/>
      <c r="X9" s="169"/>
      <c r="Y9" s="169"/>
      <c r="Z9" s="169"/>
      <c r="AA9" s="169"/>
    </row>
    <row xmlns:x14ac="http://schemas.microsoft.com/office/spreadsheetml/2009/9/ac" r="10" s="159" customFormat="true" ht="15.75" x14ac:dyDescent="0.25">
      <c r="A10" s="172"/>
      <c r="B10" s="171"/>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row>
    <row xmlns:x14ac="http://schemas.microsoft.com/office/spreadsheetml/2009/9/ac" r="11" ht="15.75" x14ac:dyDescent="0.25">
      <c r="A11" s="173"/>
      <c r="B11" s="174"/>
      <c r="C11" s="169"/>
      <c r="D11" s="169"/>
      <c r="E11" s="169"/>
      <c r="F11" s="169"/>
      <c r="G11" s="169"/>
      <c r="H11" s="169"/>
      <c r="I11" s="169"/>
      <c r="J11" s="169"/>
      <c r="K11" s="169"/>
      <c r="L11" s="169"/>
      <c r="M11" s="169"/>
      <c r="N11" s="169"/>
      <c r="O11" s="169"/>
      <c r="P11" s="169"/>
      <c r="Q11" s="169"/>
    </row>
    <row xmlns:x14ac="http://schemas.microsoft.com/office/spreadsheetml/2009/9/ac" r="12" ht="15.75" x14ac:dyDescent="0.25">
      <c r="A12" s="175" t="s">
        <v>49</v>
      </c>
      <c r="B12" s="176"/>
      <c r="C12" s="177"/>
      <c r="D12" s="177"/>
      <c r="E12" s="177"/>
      <c r="F12" s="177"/>
      <c r="G12" s="177"/>
      <c r="H12" s="177"/>
      <c r="I12" s="177"/>
      <c r="J12" s="177"/>
      <c r="K12" s="177"/>
      <c r="L12" s="177"/>
      <c r="M12" s="177"/>
      <c r="N12" s="177"/>
      <c r="O12" s="177"/>
      <c r="P12" s="177"/>
      <c r="Q12" s="177"/>
      <c r="R12" s="178"/>
      <c r="S12" s="178"/>
      <c r="T12" s="178"/>
      <c r="U12" s="178"/>
      <c r="V12" s="178"/>
    </row>
    <row xmlns:x14ac="http://schemas.microsoft.com/office/spreadsheetml/2009/9/ac" r="13" s="181" customFormat="true" x14ac:dyDescent="0.2">
      <c r="A13" s="179" t="s">
        <v>50</v>
      </c>
      <c r="B13" s="180" t="s">
        <v>41</v>
      </c>
      <c r="C13" s="179" t="s">
        <v>89</v>
      </c>
      <c r="D13" s="179" t="s">
        <v>51</v>
      </c>
      <c r="E13" s="179" t="s">
        <v>184</v>
      </c>
      <c r="F13" s="179" t="s">
        <v>90</v>
      </c>
      <c r="G13" s="179" t="s">
        <v>91</v>
      </c>
      <c r="H13" s="179" t="s">
        <v>92</v>
      </c>
      <c r="I13" s="179" t="s">
        <v>93</v>
      </c>
      <c r="J13" s="179" t="s">
        <v>221</v>
      </c>
      <c r="K13" s="179" t="s">
        <v>185</v>
      </c>
      <c r="L13" s="179" t="s">
        <v>94</v>
      </c>
      <c r="M13" s="179" t="s">
        <v>95</v>
      </c>
      <c r="N13" s="179" t="s">
        <v>96</v>
      </c>
      <c r="O13" s="181" t="s">
        <v>97</v>
      </c>
      <c r="P13" s="181" t="s">
        <v>222</v>
      </c>
      <c r="Q13" s="179" t="s">
        <v>123</v>
      </c>
      <c r="R13" s="179" t="s">
        <v>158</v>
      </c>
      <c r="S13" s="182" t="s">
        <v>98</v>
      </c>
      <c r="T13" s="183" t="s">
        <v>99</v>
      </c>
      <c r="U13" s="183" t="s">
        <v>100</v>
      </c>
      <c r="V13" s="183" t="s">
        <v>223</v>
      </c>
    </row>
    <row xmlns:x14ac="http://schemas.microsoft.com/office/spreadsheetml/2009/9/ac" r="14" s="186" customFormat="true" ht="12" x14ac:dyDescent="0.2">
      <c r="A14" s="184" t="s">
        <v>159</v>
      </c>
      <c r="B14" s="10">
        <v>2000</v>
      </c>
      <c r="C14" s="185" t="s">
        <v>7</v>
      </c>
      <c r="D14" s="10">
        <v>642489</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6" customFormat="true" ht="12" x14ac:dyDescent="0.2">
      <c r="A15" s="184" t="s">
        <v>159</v>
      </c>
      <c r="B15" s="10">
        <v>2001</v>
      </c>
      <c r="C15" s="185" t="s">
        <v>7</v>
      </c>
      <c r="D15" s="10">
        <v>659689</v>
      </c>
      <c r="E15" s="10">
        <v>85.083958333816895</v>
      </c>
      <c r="F15" s="10"/>
      <c r="G15" s="10"/>
      <c r="H15" s="10"/>
      <c r="I15" s="10"/>
      <c r="J15" s="10">
        <v>100</v>
      </c>
      <c r="K15" s="10">
        <v>81.040594798004122</v>
      </c>
      <c r="L15" s="10"/>
      <c r="M15" s="10"/>
      <c r="N15" s="10"/>
      <c r="O15" s="10"/>
      <c r="P15" s="10">
        <v>100</v>
      </c>
      <c r="Q15" s="10"/>
      <c r="R15" s="10"/>
      <c r="S15" s="10"/>
      <c r="T15" s="10"/>
      <c r="U15" s="10"/>
      <c r="V15" s="10">
        <v>100</v>
      </c>
    </row>
    <row xmlns:x14ac="http://schemas.microsoft.com/office/spreadsheetml/2009/9/ac" r="16" s="186" customFormat="true" ht="12" x14ac:dyDescent="0.2">
      <c r="A16" s="184" t="s">
        <v>159</v>
      </c>
      <c r="B16" s="10">
        <v>2002</v>
      </c>
      <c r="C16" s="185" t="s">
        <v>7</v>
      </c>
      <c r="D16" s="10">
        <v>673611</v>
      </c>
      <c r="E16" s="10">
        <v>85.083958333816895</v>
      </c>
      <c r="F16" s="10"/>
      <c r="G16" s="10"/>
      <c r="H16" s="10"/>
      <c r="I16" s="10"/>
      <c r="J16" s="10">
        <v>100</v>
      </c>
      <c r="K16" s="10">
        <v>81.040594798004122</v>
      </c>
      <c r="L16" s="10"/>
      <c r="M16" s="10"/>
      <c r="N16" s="10"/>
      <c r="O16" s="10"/>
      <c r="P16" s="10">
        <v>100</v>
      </c>
      <c r="Q16" s="10"/>
      <c r="R16" s="10"/>
      <c r="S16" s="10"/>
      <c r="T16" s="10"/>
      <c r="U16" s="10"/>
      <c r="V16" s="10">
        <v>100</v>
      </c>
    </row>
    <row xmlns:x14ac="http://schemas.microsoft.com/office/spreadsheetml/2009/9/ac" r="17" s="186" customFormat="true" ht="12" x14ac:dyDescent="0.2">
      <c r="A17" s="184" t="s">
        <v>159</v>
      </c>
      <c r="B17" s="10">
        <v>2003</v>
      </c>
      <c r="C17" s="185" t="s">
        <v>7</v>
      </c>
      <c r="D17" s="10">
        <v>684032</v>
      </c>
      <c r="E17" s="10">
        <v>85.083958333816895</v>
      </c>
      <c r="F17" s="10"/>
      <c r="G17" s="10"/>
      <c r="H17" s="10"/>
      <c r="I17" s="10"/>
      <c r="J17" s="10">
        <v>100</v>
      </c>
      <c r="K17" s="10">
        <v>81.040594798004122</v>
      </c>
      <c r="L17" s="10"/>
      <c r="M17" s="10"/>
      <c r="N17" s="10"/>
      <c r="O17" s="10"/>
      <c r="P17" s="10">
        <v>100</v>
      </c>
      <c r="Q17" s="10"/>
      <c r="R17" s="10"/>
      <c r="S17" s="10"/>
      <c r="T17" s="10"/>
      <c r="U17" s="10"/>
      <c r="V17" s="10">
        <v>100</v>
      </c>
    </row>
    <row xmlns:x14ac="http://schemas.microsoft.com/office/spreadsheetml/2009/9/ac" r="18" s="186" customFormat="true" ht="12" x14ac:dyDescent="0.2">
      <c r="A18" s="184" t="s">
        <v>159</v>
      </c>
      <c r="B18" s="10">
        <v>2004</v>
      </c>
      <c r="C18" s="185" t="s">
        <v>7</v>
      </c>
      <c r="D18" s="10">
        <v>692751</v>
      </c>
      <c r="E18" s="10">
        <v>85.083958333816895</v>
      </c>
      <c r="F18" s="10"/>
      <c r="G18" s="10"/>
      <c r="H18" s="10"/>
      <c r="I18" s="10"/>
      <c r="J18" s="10">
        <v>100</v>
      </c>
      <c r="K18" s="10">
        <v>81.040594798004122</v>
      </c>
      <c r="L18" s="10"/>
      <c r="M18" s="10"/>
      <c r="N18" s="10"/>
      <c r="O18" s="10"/>
      <c r="P18" s="10">
        <v>100</v>
      </c>
      <c r="Q18" s="10"/>
      <c r="R18" s="10"/>
      <c r="S18" s="10"/>
      <c r="T18" s="10"/>
      <c r="U18" s="10"/>
      <c r="V18" s="10">
        <v>100</v>
      </c>
    </row>
    <row xmlns:x14ac="http://schemas.microsoft.com/office/spreadsheetml/2009/9/ac" r="19" s="186" customFormat="true" ht="12" x14ac:dyDescent="0.2">
      <c r="A19" s="184" t="s">
        <v>159</v>
      </c>
      <c r="B19" s="10">
        <v>2005</v>
      </c>
      <c r="C19" s="185" t="s">
        <v>7</v>
      </c>
      <c r="D19" s="10">
        <v>700426</v>
      </c>
      <c r="E19" s="10">
        <v>85.083958333816895</v>
      </c>
      <c r="F19" s="10"/>
      <c r="G19" s="10"/>
      <c r="H19" s="10"/>
      <c r="I19" s="10"/>
      <c r="J19" s="10">
        <v>100</v>
      </c>
      <c r="K19" s="10">
        <v>81.040594798004122</v>
      </c>
      <c r="L19" s="10"/>
      <c r="M19" s="10"/>
      <c r="N19" s="10"/>
      <c r="O19" s="10"/>
      <c r="P19" s="10">
        <v>100</v>
      </c>
      <c r="Q19" s="10"/>
      <c r="R19" s="10"/>
      <c r="S19" s="10"/>
      <c r="T19" s="10"/>
      <c r="U19" s="10"/>
      <c r="V19" s="10">
        <v>100</v>
      </c>
    </row>
    <row xmlns:x14ac="http://schemas.microsoft.com/office/spreadsheetml/2009/9/ac" r="20" s="186" customFormat="true" ht="12" x14ac:dyDescent="0.2">
      <c r="A20" s="184" t="s">
        <v>159</v>
      </c>
      <c r="B20" s="10">
        <v>2006</v>
      </c>
      <c r="C20" s="185" t="s">
        <v>7</v>
      </c>
      <c r="D20" s="10">
        <v>705962</v>
      </c>
      <c r="E20" s="10">
        <v>85.501300949392771</v>
      </c>
      <c r="F20" s="10"/>
      <c r="G20" s="10"/>
      <c r="H20" s="10"/>
      <c r="I20" s="10"/>
      <c r="J20" s="10">
        <v>100</v>
      </c>
      <c r="K20" s="10">
        <v>81.51775276428566</v>
      </c>
      <c r="L20" s="10"/>
      <c r="M20" s="10"/>
      <c r="N20" s="10"/>
      <c r="O20" s="10"/>
      <c r="P20" s="10">
        <v>100</v>
      </c>
      <c r="Q20" s="10"/>
      <c r="R20" s="10"/>
      <c r="S20" s="10"/>
      <c r="T20" s="10"/>
      <c r="U20" s="10"/>
      <c r="V20" s="10">
        <v>100</v>
      </c>
    </row>
    <row xmlns:x14ac="http://schemas.microsoft.com/office/spreadsheetml/2009/9/ac" r="21" s="186" customFormat="true" ht="12" x14ac:dyDescent="0.2">
      <c r="A21" s="184" t="s">
        <v>159</v>
      </c>
      <c r="B21" s="10">
        <v>2007</v>
      </c>
      <c r="C21" s="185" t="s">
        <v>7</v>
      </c>
      <c r="D21" s="10">
        <v>708910</v>
      </c>
      <c r="E21" s="10">
        <v>85.918643564968647</v>
      </c>
      <c r="F21" s="10"/>
      <c r="G21" s="10"/>
      <c r="H21" s="10"/>
      <c r="I21" s="10"/>
      <c r="J21" s="10">
        <v>100</v>
      </c>
      <c r="K21" s="10">
        <v>81.994910730567085</v>
      </c>
      <c r="L21" s="10">
        <v>81.994910730567085</v>
      </c>
      <c r="M21" s="10"/>
      <c r="N21" s="10"/>
      <c r="O21" s="10">
        <v>18.005089269432911</v>
      </c>
      <c r="P21" s="10">
        <v>81.994910730567085</v>
      </c>
      <c r="Q21" s="10"/>
      <c r="R21" s="10"/>
      <c r="S21" s="10"/>
      <c r="T21" s="10"/>
      <c r="U21" s="10"/>
      <c r="V21" s="10">
        <v>100</v>
      </c>
    </row>
    <row xmlns:x14ac="http://schemas.microsoft.com/office/spreadsheetml/2009/9/ac" r="22" s="186" customFormat="true" ht="12" x14ac:dyDescent="0.2">
      <c r="A22" s="184" t="s">
        <v>159</v>
      </c>
      <c r="B22" s="10">
        <v>2008</v>
      </c>
      <c r="C22" s="185" t="s">
        <v>7</v>
      </c>
      <c r="D22" s="10">
        <v>709758</v>
      </c>
      <c r="E22" s="10">
        <v>86.335986180544523</v>
      </c>
      <c r="F22" s="10"/>
      <c r="G22" s="10"/>
      <c r="H22" s="10"/>
      <c r="I22" s="10"/>
      <c r="J22" s="10">
        <v>100</v>
      </c>
      <c r="K22" s="10">
        <v>82.472068696848623</v>
      </c>
      <c r="L22" s="10">
        <v>82.472068696848623</v>
      </c>
      <c r="M22" s="10"/>
      <c r="N22" s="10"/>
      <c r="O22" s="10">
        <v>17.52793130315138</v>
      </c>
      <c r="P22" s="10">
        <v>82.472068696848623</v>
      </c>
      <c r="Q22" s="10"/>
      <c r="R22" s="10"/>
      <c r="S22" s="10"/>
      <c r="T22" s="10"/>
      <c r="U22" s="10"/>
      <c r="V22" s="10">
        <v>100</v>
      </c>
    </row>
    <row xmlns:x14ac="http://schemas.microsoft.com/office/spreadsheetml/2009/9/ac" r="23" s="186" customFormat="true" ht="12" x14ac:dyDescent="0.2">
      <c r="A23" s="184" t="s">
        <v>159</v>
      </c>
      <c r="B23" s="10">
        <v>2009</v>
      </c>
      <c r="C23" s="185" t="s">
        <v>7</v>
      </c>
      <c r="D23" s="10">
        <v>708679</v>
      </c>
      <c r="E23" s="10">
        <v>86.7533287961204</v>
      </c>
      <c r="F23" s="10">
        <v>86.7533287961204</v>
      </c>
      <c r="G23" s="10">
        <v>77.864457831325296</v>
      </c>
      <c r="H23" s="10">
        <v>8.8888709647951032</v>
      </c>
      <c r="I23" s="10">
        <v>13.2466712038796</v>
      </c>
      <c r="J23" s="10">
        <v>0</v>
      </c>
      <c r="K23" s="10">
        <v>82.949226663130162</v>
      </c>
      <c r="L23" s="10">
        <v>82.797202187077801</v>
      </c>
      <c r="M23" s="10">
        <v>46.061091472068121</v>
      </c>
      <c r="N23" s="10">
        <v>36.73611071500968</v>
      </c>
      <c r="O23" s="10">
        <v>17.202797812922199</v>
      </c>
      <c r="P23" s="10">
        <v>0</v>
      </c>
      <c r="Q23" s="10">
        <v>43</v>
      </c>
      <c r="R23" s="10">
        <v>35.60830860534125</v>
      </c>
      <c r="S23" s="10">
        <v>20</v>
      </c>
      <c r="T23" s="10">
        <v>15.60830860534125</v>
      </c>
      <c r="U23" s="10">
        <v>64.39169139465875</v>
      </c>
      <c r="V23" s="10">
        <v>0</v>
      </c>
    </row>
    <row xmlns:x14ac="http://schemas.microsoft.com/office/spreadsheetml/2009/9/ac" r="24" s="186" customFormat="true" ht="12" x14ac:dyDescent="0.2">
      <c r="A24" s="184" t="s">
        <v>159</v>
      </c>
      <c r="B24" s="10">
        <v>2010</v>
      </c>
      <c r="C24" s="185" t="s">
        <v>7</v>
      </c>
      <c r="D24" s="10">
        <v>703993</v>
      </c>
      <c r="E24" s="10">
        <v>87.170671411696276</v>
      </c>
      <c r="F24" s="10">
        <v>87.170671411696276</v>
      </c>
      <c r="G24" s="10">
        <v>77.864457831325296</v>
      </c>
      <c r="H24" s="10">
        <v>9.3062135803709793</v>
      </c>
      <c r="I24" s="10">
        <v>12.829328588303721</v>
      </c>
      <c r="J24" s="10">
        <v>0</v>
      </c>
      <c r="K24" s="10">
        <v>83.4263846294117</v>
      </c>
      <c r="L24" s="10">
        <v>82.797202187077801</v>
      </c>
      <c r="M24" s="10">
        <v>46.061091472068121</v>
      </c>
      <c r="N24" s="10">
        <v>36.73611071500968</v>
      </c>
      <c r="O24" s="10">
        <v>17.202797812922199</v>
      </c>
      <c r="P24" s="10">
        <v>0</v>
      </c>
      <c r="Q24" s="10">
        <v>43</v>
      </c>
      <c r="R24" s="10">
        <v>35.60830860534125</v>
      </c>
      <c r="S24" s="10">
        <v>20</v>
      </c>
      <c r="T24" s="10">
        <v>15.60830860534125</v>
      </c>
      <c r="U24" s="10">
        <v>64.39169139465875</v>
      </c>
      <c r="V24" s="10">
        <v>0</v>
      </c>
    </row>
    <row xmlns:x14ac="http://schemas.microsoft.com/office/spreadsheetml/2009/9/ac" r="25" s="186" customFormat="true" ht="12" x14ac:dyDescent="0.2">
      <c r="A25" s="184" t="s">
        <v>159</v>
      </c>
      <c r="B25" s="10">
        <v>2011</v>
      </c>
      <c r="C25" s="185" t="s">
        <v>7</v>
      </c>
      <c r="D25" s="10">
        <v>699644</v>
      </c>
      <c r="E25" s="10">
        <v>87.588014027272152</v>
      </c>
      <c r="F25" s="10">
        <v>87.588014027272152</v>
      </c>
      <c r="G25" s="10">
        <v>77.864457831325296</v>
      </c>
      <c r="H25" s="10">
        <v>9.7235561959468555</v>
      </c>
      <c r="I25" s="10">
        <v>12.41198597272785</v>
      </c>
      <c r="J25" s="10">
        <v>0</v>
      </c>
      <c r="K25" s="10">
        <v>83.903542595693239</v>
      </c>
      <c r="L25" s="10">
        <v>82.797202187077801</v>
      </c>
      <c r="M25" s="10">
        <v>46.061091472068121</v>
      </c>
      <c r="N25" s="10">
        <v>36.73611071500968</v>
      </c>
      <c r="O25" s="10">
        <v>17.202797812922199</v>
      </c>
      <c r="P25" s="10">
        <v>0</v>
      </c>
      <c r="Q25" s="10">
        <v>43</v>
      </c>
      <c r="R25" s="10">
        <v>35.60830860534125</v>
      </c>
      <c r="S25" s="10">
        <v>20</v>
      </c>
      <c r="T25" s="10">
        <v>15.60830860534125</v>
      </c>
      <c r="U25" s="10">
        <v>64.39169139465875</v>
      </c>
      <c r="V25" s="10">
        <v>0</v>
      </c>
    </row>
    <row xmlns:x14ac="http://schemas.microsoft.com/office/spreadsheetml/2009/9/ac" r="26" s="186" customFormat="true" ht="12" x14ac:dyDescent="0.2">
      <c r="A26" s="184" t="s">
        <v>159</v>
      </c>
      <c r="B26" s="10">
        <v>2012</v>
      </c>
      <c r="C26" s="185" t="s">
        <v>7</v>
      </c>
      <c r="D26" s="10">
        <v>696383</v>
      </c>
      <c r="E26" s="10">
        <v>88.005356642848028</v>
      </c>
      <c r="F26" s="10">
        <v>88.005356642848028</v>
      </c>
      <c r="G26" s="10">
        <v>77.864457831325296</v>
      </c>
      <c r="H26" s="10">
        <v>10.14089881152273</v>
      </c>
      <c r="I26" s="10">
        <v>11.99464335715197</v>
      </c>
      <c r="J26" s="10">
        <v>0</v>
      </c>
      <c r="K26" s="10">
        <v>84.380700561974663</v>
      </c>
      <c r="L26" s="10">
        <v>81.308967809149635</v>
      </c>
      <c r="M26" s="10">
        <v>46.061091472068121</v>
      </c>
      <c r="N26" s="10">
        <v>35.247876337081507</v>
      </c>
      <c r="O26" s="10">
        <v>18.691032190850361</v>
      </c>
      <c r="P26" s="10">
        <v>0</v>
      </c>
      <c r="Q26" s="10">
        <v>43</v>
      </c>
      <c r="R26" s="10">
        <v>35.60830860534125</v>
      </c>
      <c r="S26" s="10">
        <v>20</v>
      </c>
      <c r="T26" s="10">
        <v>15.60830860534125</v>
      </c>
      <c r="U26" s="10">
        <v>64.39169139465875</v>
      </c>
      <c r="V26" s="10">
        <v>0</v>
      </c>
    </row>
    <row xmlns:x14ac="http://schemas.microsoft.com/office/spreadsheetml/2009/9/ac" r="27" s="186" customFormat="true" ht="12" x14ac:dyDescent="0.2">
      <c r="A27" s="184" t="s">
        <v>159</v>
      </c>
      <c r="B27" s="10">
        <v>2013</v>
      </c>
      <c r="C27" s="185" t="s">
        <v>7</v>
      </c>
      <c r="D27" s="10">
        <v>695152</v>
      </c>
      <c r="E27" s="10">
        <v>88.422699258424018</v>
      </c>
      <c r="F27" s="10">
        <v>88.422699258424018</v>
      </c>
      <c r="G27" s="10">
        <v>77.864457831325296</v>
      </c>
      <c r="H27" s="10">
        <v>10.55824142709872</v>
      </c>
      <c r="I27" s="10">
        <v>11.57730074157598</v>
      </c>
      <c r="J27" s="10">
        <v>0</v>
      </c>
      <c r="K27" s="10">
        <v>84.857858528256202</v>
      </c>
      <c r="L27" s="10">
        <v>79.820733431221015</v>
      </c>
      <c r="M27" s="10">
        <v>46.061091472068121</v>
      </c>
      <c r="N27" s="10">
        <v>33.759641959152887</v>
      </c>
      <c r="O27" s="10">
        <v>20.179266568778981</v>
      </c>
      <c r="P27" s="10">
        <v>0</v>
      </c>
      <c r="Q27" s="10">
        <v>43</v>
      </c>
      <c r="R27" s="10">
        <v>35.60830860534125</v>
      </c>
      <c r="S27" s="10">
        <v>20</v>
      </c>
      <c r="T27" s="10">
        <v>15.60830860534125</v>
      </c>
      <c r="U27" s="10">
        <v>64.39169139465875</v>
      </c>
      <c r="V27" s="10">
        <v>0</v>
      </c>
    </row>
    <row xmlns:x14ac="http://schemas.microsoft.com/office/spreadsheetml/2009/9/ac" r="28" s="186" customFormat="true" ht="12" x14ac:dyDescent="0.2">
      <c r="A28" s="184" t="s">
        <v>159</v>
      </c>
      <c r="B28" s="10">
        <v>2014</v>
      </c>
      <c r="C28" s="185" t="s">
        <v>7</v>
      </c>
      <c r="D28" s="10">
        <v>696689</v>
      </c>
      <c r="E28" s="10">
        <v>88.840041873999894</v>
      </c>
      <c r="F28" s="10">
        <v>88.840041873999894</v>
      </c>
      <c r="G28" s="10">
        <v>77.864457831325296</v>
      </c>
      <c r="H28" s="10">
        <v>10.975584042674599</v>
      </c>
      <c r="I28" s="10">
        <v>11.15995812600011</v>
      </c>
      <c r="J28" s="10">
        <v>0</v>
      </c>
      <c r="K28" s="10">
        <v>85.33501649453774</v>
      </c>
      <c r="L28" s="10">
        <v>78.33249905329285</v>
      </c>
      <c r="M28" s="10">
        <v>46.061091472068121</v>
      </c>
      <c r="N28" s="10">
        <v>32.271407581224729</v>
      </c>
      <c r="O28" s="10">
        <v>21.66750094670715</v>
      </c>
      <c r="P28" s="10">
        <v>0</v>
      </c>
      <c r="Q28" s="10">
        <v>43</v>
      </c>
      <c r="R28" s="10">
        <v>35.60830860534125</v>
      </c>
      <c r="S28" s="10">
        <v>20</v>
      </c>
      <c r="T28" s="10">
        <v>15.60830860534125</v>
      </c>
      <c r="U28" s="10">
        <v>64.39169139465875</v>
      </c>
      <c r="V28" s="10">
        <v>0</v>
      </c>
    </row>
    <row xmlns:x14ac="http://schemas.microsoft.com/office/spreadsheetml/2009/9/ac" r="29" s="186" customFormat="true" ht="12" x14ac:dyDescent="0.2">
      <c r="A29" s="184" t="s">
        <v>159</v>
      </c>
      <c r="B29" s="10">
        <v>2015</v>
      </c>
      <c r="C29" s="185" t="s">
        <v>7</v>
      </c>
      <c r="D29" s="10">
        <v>701414</v>
      </c>
      <c r="E29" s="10">
        <v>89.25738448957577</v>
      </c>
      <c r="F29" s="10">
        <v>89.25738448957577</v>
      </c>
      <c r="G29" s="10">
        <v>77.864457831325296</v>
      </c>
      <c r="H29" s="10">
        <v>11.39292665825047</v>
      </c>
      <c r="I29" s="10">
        <v>10.74261551042423</v>
      </c>
      <c r="J29" s="10">
        <v>0</v>
      </c>
      <c r="K29" s="10">
        <v>85.812174460819278</v>
      </c>
      <c r="L29" s="10">
        <v>76.844264675364229</v>
      </c>
      <c r="M29" s="10">
        <v>46.061091472068121</v>
      </c>
      <c r="N29" s="10">
        <v>30.783173203296109</v>
      </c>
      <c r="O29" s="10">
        <v>23.155735324635771</v>
      </c>
      <c r="P29" s="10">
        <v>0</v>
      </c>
      <c r="Q29" s="10">
        <v>43</v>
      </c>
      <c r="R29" s="10">
        <v>35.60830860534125</v>
      </c>
      <c r="S29" s="10">
        <v>20</v>
      </c>
      <c r="T29" s="10">
        <v>15.60830860534125</v>
      </c>
      <c r="U29" s="10">
        <v>64.39169139465875</v>
      </c>
      <c r="V29" s="10">
        <v>0</v>
      </c>
    </row>
    <row xmlns:x14ac="http://schemas.microsoft.com/office/spreadsheetml/2009/9/ac" r="30" s="186" customFormat="true" ht="12" x14ac:dyDescent="0.2">
      <c r="A30" s="184" t="s">
        <v>159</v>
      </c>
      <c r="B30" s="10">
        <v>2016</v>
      </c>
      <c r="C30" s="185" t="s">
        <v>7</v>
      </c>
      <c r="D30" s="10">
        <v>709146</v>
      </c>
      <c r="E30" s="10">
        <v>89.674727105151646</v>
      </c>
      <c r="F30" s="10">
        <v>89.674727105151646</v>
      </c>
      <c r="G30" s="10">
        <v>77.864457831325296</v>
      </c>
      <c r="H30" s="10">
        <v>11.81026927382635</v>
      </c>
      <c r="I30" s="10">
        <v>10.32527289484835</v>
      </c>
      <c r="J30" s="10">
        <v>0</v>
      </c>
      <c r="K30" s="10">
        <v>86.289332427100817</v>
      </c>
      <c r="L30" s="10">
        <v>75.356030297435609</v>
      </c>
      <c r="M30" s="10">
        <v>46.061091472068121</v>
      </c>
      <c r="N30" s="10">
        <v>29.294938825367488</v>
      </c>
      <c r="O30" s="10">
        <v>24.643969702564391</v>
      </c>
      <c r="P30" s="10">
        <v>0</v>
      </c>
      <c r="Q30" s="10">
        <v>43</v>
      </c>
      <c r="R30" s="10">
        <v>35.60830860534125</v>
      </c>
      <c r="S30" s="10">
        <v>20</v>
      </c>
      <c r="T30" s="10">
        <v>15.60830860534125</v>
      </c>
      <c r="U30" s="10">
        <v>64.39169139465875</v>
      </c>
      <c r="V30" s="10">
        <v>0</v>
      </c>
    </row>
    <row xmlns:x14ac="http://schemas.microsoft.com/office/spreadsheetml/2009/9/ac" r="31" s="186" customFormat="true" ht="12" x14ac:dyDescent="0.2">
      <c r="A31" s="184" t="s">
        <v>159</v>
      </c>
      <c r="B31" s="10">
        <v>2017</v>
      </c>
      <c r="C31" s="185" t="s">
        <v>7</v>
      </c>
      <c r="D31" s="10">
        <v>718469</v>
      </c>
      <c r="E31" s="10">
        <v>90.092069720727523</v>
      </c>
      <c r="F31" s="10">
        <v>90.092069720727523</v>
      </c>
      <c r="G31" s="10">
        <v>77.864457831325296</v>
      </c>
      <c r="H31" s="10">
        <v>12.22761188940223</v>
      </c>
      <c r="I31" s="10">
        <v>9.9079302792724775</v>
      </c>
      <c r="J31" s="10">
        <v>0</v>
      </c>
      <c r="K31" s="10">
        <v>86.766490393382355</v>
      </c>
      <c r="L31" s="10">
        <v>73.867795919507444</v>
      </c>
      <c r="M31" s="10">
        <v>46.061091472068121</v>
      </c>
      <c r="N31" s="10">
        <v>27.806704447439319</v>
      </c>
      <c r="O31" s="10">
        <v>26.13220408049256</v>
      </c>
      <c r="P31" s="10">
        <v>0</v>
      </c>
      <c r="Q31" s="10">
        <v>43</v>
      </c>
      <c r="R31" s="10">
        <v>35.60830860534125</v>
      </c>
      <c r="S31" s="10">
        <v>20</v>
      </c>
      <c r="T31" s="10">
        <v>15.60830860534125</v>
      </c>
      <c r="U31" s="10">
        <v>64.39169139465875</v>
      </c>
      <c r="V31" s="10">
        <v>0</v>
      </c>
    </row>
    <row xmlns:x14ac="http://schemas.microsoft.com/office/spreadsheetml/2009/9/ac" r="32" s="186" customFormat="true" ht="12" x14ac:dyDescent="0.2">
      <c r="A32" s="184" t="s">
        <v>159</v>
      </c>
      <c r="B32" s="10">
        <v>2018</v>
      </c>
      <c r="C32" s="185" t="s">
        <v>7</v>
      </c>
      <c r="D32" s="10">
        <v>728725</v>
      </c>
      <c r="E32" s="10">
        <v>90.509412336303399</v>
      </c>
      <c r="F32" s="10"/>
      <c r="G32" s="10"/>
      <c r="H32" s="10"/>
      <c r="I32" s="10"/>
      <c r="J32" s="10">
        <v>100</v>
      </c>
      <c r="K32" s="10">
        <v>87.24364835966378</v>
      </c>
      <c r="L32" s="10">
        <v>72.379561541578823</v>
      </c>
      <c r="M32" s="10"/>
      <c r="N32" s="10"/>
      <c r="O32" s="10">
        <v>27.62043845842118</v>
      </c>
      <c r="P32" s="10">
        <v>72.379561541578823</v>
      </c>
      <c r="Q32" s="10"/>
      <c r="R32" s="10"/>
      <c r="S32" s="10"/>
      <c r="T32" s="10"/>
      <c r="U32" s="10"/>
      <c r="V32" s="10">
        <v>100</v>
      </c>
    </row>
    <row xmlns:x14ac="http://schemas.microsoft.com/office/spreadsheetml/2009/9/ac" r="33" s="186" customFormat="true" ht="12" x14ac:dyDescent="0.2">
      <c r="A33" s="184" t="s">
        <v>159</v>
      </c>
      <c r="B33" s="10">
        <v>2019</v>
      </c>
      <c r="C33" s="185" t="s">
        <v>7</v>
      </c>
      <c r="D33" s="10">
        <v>739413</v>
      </c>
      <c r="E33" s="10">
        <v>90.926754951879275</v>
      </c>
      <c r="F33" s="10"/>
      <c r="G33" s="10"/>
      <c r="H33" s="10"/>
      <c r="I33" s="10"/>
      <c r="J33" s="10">
        <v>100</v>
      </c>
      <c r="K33" s="10">
        <v>87.720806325945318</v>
      </c>
      <c r="L33" s="10">
        <v>70.891327163650203</v>
      </c>
      <c r="M33" s="10"/>
      <c r="N33" s="10"/>
      <c r="O33" s="10">
        <v>29.1086728363498</v>
      </c>
      <c r="P33" s="10">
        <v>70.891327163650203</v>
      </c>
      <c r="Q33" s="10"/>
      <c r="R33" s="10"/>
      <c r="S33" s="10"/>
      <c r="T33" s="10"/>
      <c r="U33" s="10"/>
      <c r="V33" s="10">
        <v>100</v>
      </c>
    </row>
    <row xmlns:x14ac="http://schemas.microsoft.com/office/spreadsheetml/2009/9/ac" r="34" s="186" customFormat="true" ht="12" x14ac:dyDescent="0.2">
      <c r="A34" s="184" t="s">
        <v>159</v>
      </c>
      <c r="B34" s="10">
        <v>2020</v>
      </c>
      <c r="C34" s="185" t="s">
        <v>7</v>
      </c>
      <c r="D34" s="10">
        <v>751539</v>
      </c>
      <c r="E34" s="10">
        <v>91.344097567455151</v>
      </c>
      <c r="F34" s="10"/>
      <c r="G34" s="10"/>
      <c r="H34" s="10"/>
      <c r="I34" s="10"/>
      <c r="J34" s="10">
        <v>100</v>
      </c>
      <c r="K34" s="10">
        <v>88.197964292226857</v>
      </c>
      <c r="L34" s="10">
        <v>69.403092785722038</v>
      </c>
      <c r="M34" s="10"/>
      <c r="N34" s="10"/>
      <c r="O34" s="10">
        <v>30.596907214277959</v>
      </c>
      <c r="P34" s="10">
        <v>69.403092785722038</v>
      </c>
      <c r="Q34" s="10"/>
      <c r="R34" s="10"/>
      <c r="S34" s="10"/>
      <c r="T34" s="10"/>
      <c r="U34" s="10"/>
      <c r="V34" s="10">
        <v>100</v>
      </c>
    </row>
    <row xmlns:x14ac="http://schemas.microsoft.com/office/spreadsheetml/2009/9/ac" r="35" s="186" customFormat="true" ht="12" x14ac:dyDescent="0.2">
      <c r="A35" s="184" t="s">
        <v>159</v>
      </c>
      <c r="B35" s="10">
        <v>2021</v>
      </c>
      <c r="C35" s="185" t="s">
        <v>7</v>
      </c>
      <c r="D35" s="10">
        <v>766596</v>
      </c>
      <c r="E35" s="10">
        <v>91.761440183031027</v>
      </c>
      <c r="F35" s="10"/>
      <c r="G35" s="10"/>
      <c r="H35" s="10"/>
      <c r="I35" s="10"/>
      <c r="J35" s="10">
        <v>100</v>
      </c>
      <c r="K35" s="10">
        <v>88.675122258508395</v>
      </c>
      <c r="L35" s="10">
        <v>67.914858407793417</v>
      </c>
      <c r="M35" s="10"/>
      <c r="N35" s="10"/>
      <c r="O35" s="10">
        <v>32.085141592206583</v>
      </c>
      <c r="P35" s="10">
        <v>67.914858407793417</v>
      </c>
      <c r="Q35" s="10"/>
      <c r="R35" s="10"/>
      <c r="S35" s="10"/>
      <c r="T35" s="10"/>
      <c r="U35" s="10"/>
      <c r="V35" s="10">
        <v>100</v>
      </c>
    </row>
    <row xmlns:x14ac="http://schemas.microsoft.com/office/spreadsheetml/2009/9/ac" r="36" s="186" customFormat="true" ht="12" x14ac:dyDescent="0.2">
      <c r="A36" s="184" t="s">
        <v>159</v>
      </c>
      <c r="B36" s="10">
        <v>2022</v>
      </c>
      <c r="C36" s="185" t="s">
        <v>7</v>
      </c>
      <c r="D36" s="10">
        <v>782727</v>
      </c>
      <c r="E36" s="10">
        <v>91.761440183031027</v>
      </c>
      <c r="F36" s="10"/>
      <c r="G36" s="10"/>
      <c r="H36" s="10"/>
      <c r="I36" s="10"/>
      <c r="J36" s="10">
        <v>100</v>
      </c>
      <c r="K36" s="10">
        <v>88.675122258508395</v>
      </c>
      <c r="L36" s="10">
        <v>66.426624029864797</v>
      </c>
      <c r="M36" s="10"/>
      <c r="N36" s="10"/>
      <c r="O36" s="10">
        <v>33.573375970135203</v>
      </c>
      <c r="P36" s="10">
        <v>66.426624029864797</v>
      </c>
      <c r="Q36" s="10"/>
      <c r="R36" s="10"/>
      <c r="S36" s="10"/>
      <c r="T36" s="10"/>
      <c r="U36" s="10"/>
      <c r="V36" s="10">
        <v>100</v>
      </c>
    </row>
    <row xmlns:x14ac="http://schemas.microsoft.com/office/spreadsheetml/2009/9/ac" r="37" s="186" customFormat="true" ht="12" x14ac:dyDescent="0.2">
      <c r="A37" s="184" t="s">
        <v>159</v>
      </c>
      <c r="B37" s="10">
        <v>2023</v>
      </c>
      <c r="C37" s="185" t="s">
        <v>7</v>
      </c>
      <c r="D37" s="10">
        <v>755426</v>
      </c>
      <c r="E37" s="10">
        <v>91.761440183031027</v>
      </c>
      <c r="F37" s="10"/>
      <c r="G37" s="10"/>
      <c r="H37" s="10"/>
      <c r="I37" s="10"/>
      <c r="J37" s="10">
        <v>100</v>
      </c>
      <c r="K37" s="10">
        <v>88.675122258508395</v>
      </c>
      <c r="L37" s="10">
        <v>64.938389651936632</v>
      </c>
      <c r="M37" s="10"/>
      <c r="N37" s="10"/>
      <c r="O37" s="10">
        <v>35.061610348063368</v>
      </c>
      <c r="P37" s="10">
        <v>64.938389651936632</v>
      </c>
      <c r="Q37" s="10"/>
      <c r="R37" s="10"/>
      <c r="S37" s="10"/>
      <c r="T37" s="10"/>
      <c r="U37" s="10"/>
      <c r="V37" s="10">
        <v>100</v>
      </c>
    </row>
    <row xmlns:x14ac="http://schemas.microsoft.com/office/spreadsheetml/2009/9/ac" r="38" s="186" customFormat="true" ht="12" x14ac:dyDescent="0.2">
      <c r="A38" s="184" t="s">
        <v>159</v>
      </c>
      <c r="B38" s="10">
        <v>2024</v>
      </c>
      <c r="C38" s="185"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6" customFormat="true" ht="12" x14ac:dyDescent="0.2">
      <c r="A39" s="184" t="s">
        <v>159</v>
      </c>
      <c r="B39" s="10">
        <v>2025</v>
      </c>
      <c r="C39" s="185"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6" customFormat="true" ht="12" x14ac:dyDescent="0.2">
      <c r="A40" s="184" t="s">
        <v>159</v>
      </c>
      <c r="B40" s="10">
        <v>2026</v>
      </c>
      <c r="C40" s="185"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6" customFormat="true" ht="12" x14ac:dyDescent="0.2">
      <c r="A41" s="184" t="s">
        <v>159</v>
      </c>
      <c r="B41" s="10">
        <v>2027</v>
      </c>
      <c r="C41" s="185"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6" customFormat="true" ht="12" x14ac:dyDescent="0.2">
      <c r="A42" s="184" t="s">
        <v>159</v>
      </c>
      <c r="B42" s="10">
        <v>2028</v>
      </c>
      <c r="C42" s="185"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6" customFormat="true" ht="12" x14ac:dyDescent="0.2">
      <c r="A43" s="184" t="s">
        <v>159</v>
      </c>
      <c r="B43" s="10">
        <v>2029</v>
      </c>
      <c r="C43" s="185"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6" customFormat="true" ht="12" x14ac:dyDescent="0.2">
      <c r="A44" s="184" t="s">
        <v>159</v>
      </c>
      <c r="B44" s="10">
        <v>2030</v>
      </c>
      <c r="C44" s="185"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6" customFormat="true" ht="12" x14ac:dyDescent="0.2">
      <c r="A45" s="184" t="s">
        <v>159</v>
      </c>
      <c r="B45" s="10">
        <v>2000</v>
      </c>
      <c r="C45" s="185" t="s">
        <v>1</v>
      </c>
      <c r="D45" s="10">
        <v>207992.971028595</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6" customFormat="true" ht="12" x14ac:dyDescent="0.2">
      <c r="A46" s="184" t="s">
        <v>159</v>
      </c>
      <c r="B46" s="10">
        <v>2001</v>
      </c>
      <c r="C46" s="185" t="s">
        <v>1</v>
      </c>
      <c r="D46" s="10">
        <v>217024.4793684769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6" customFormat="true" ht="12" x14ac:dyDescent="0.2">
      <c r="A47" s="184" t="s">
        <v>159</v>
      </c>
      <c r="B47" s="10">
        <v>2002</v>
      </c>
      <c r="C47" s="185" t="s">
        <v>1</v>
      </c>
      <c r="D47" s="10">
        <v>227451.48244834901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6" customFormat="true" ht="12" x14ac:dyDescent="0.2">
      <c r="A48" s="184" t="s">
        <v>159</v>
      </c>
      <c r="B48" s="10">
        <v>2003</v>
      </c>
      <c r="C48" s="185" t="s">
        <v>1</v>
      </c>
      <c r="D48" s="10">
        <v>237420.66437499999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6" customFormat="true" ht="12" x14ac:dyDescent="0.2">
      <c r="A49" s="184" t="s">
        <v>159</v>
      </c>
      <c r="B49" s="10">
        <v>2004</v>
      </c>
      <c r="C49" s="185" t="s">
        <v>1</v>
      </c>
      <c r="D49" s="10">
        <v>247076.5741969299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6" customFormat="true" ht="12" x14ac:dyDescent="0.2">
      <c r="A50" s="184" t="s">
        <v>159</v>
      </c>
      <c r="B50" s="10">
        <v>2005</v>
      </c>
      <c r="C50" s="185" t="s">
        <v>1</v>
      </c>
      <c r="D50" s="10">
        <v>256580.05210624691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6" customFormat="true" ht="12" x14ac:dyDescent="0.2">
      <c r="A51" s="184" t="s">
        <v>159</v>
      </c>
      <c r="B51" s="10">
        <v>2006</v>
      </c>
      <c r="C51" s="185" t="s">
        <v>1</v>
      </c>
      <c r="D51" s="10">
        <v>265512.31250885013</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6" customFormat="true" ht="12" x14ac:dyDescent="0.2">
      <c r="A52" s="184" t="s">
        <v>159</v>
      </c>
      <c r="B52" s="10">
        <v>2007</v>
      </c>
      <c r="C52" s="185" t="s">
        <v>1</v>
      </c>
      <c r="D52" s="10">
        <v>273625.07877120981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6" customFormat="true" ht="12" x14ac:dyDescent="0.2">
      <c r="A53" s="184" t="s">
        <v>159</v>
      </c>
      <c r="B53" s="10">
        <v>2008</v>
      </c>
      <c r="C53" s="185" t="s">
        <v>1</v>
      </c>
      <c r="D53" s="10">
        <v>281042.8761264038</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6" customFormat="true" ht="12" x14ac:dyDescent="0.2">
      <c r="A54" s="184" t="s">
        <v>159</v>
      </c>
      <c r="B54" s="10">
        <v>2009</v>
      </c>
      <c r="C54" s="185" t="s">
        <v>1</v>
      </c>
      <c r="D54" s="10">
        <v>287730.77311748499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6" customFormat="true" ht="12" x14ac:dyDescent="0.2">
      <c r="A55" s="184" t="s">
        <v>159</v>
      </c>
      <c r="B55" s="10">
        <v>2010</v>
      </c>
      <c r="C55" s="185" t="s">
        <v>1</v>
      </c>
      <c r="D55" s="10">
        <v>292973.73482913972</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6" customFormat="true" ht="12" x14ac:dyDescent="0.2">
      <c r="A56" s="184" t="s">
        <v>159</v>
      </c>
      <c r="B56" s="10">
        <v>2011</v>
      </c>
      <c r="C56" s="185" t="s">
        <v>1</v>
      </c>
      <c r="D56" s="10">
        <v>298307.21953948977</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6" customFormat="true" ht="12" x14ac:dyDescent="0.2">
      <c r="A57" s="184" t="s">
        <v>159</v>
      </c>
      <c r="B57" s="10">
        <v>2012</v>
      </c>
      <c r="C57" s="185" t="s">
        <v>1</v>
      </c>
      <c r="D57" s="10">
        <v>304270.62971549988</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6" customFormat="true" ht="12" x14ac:dyDescent="0.2">
      <c r="A58" s="184" t="s">
        <v>159</v>
      </c>
      <c r="B58" s="10">
        <v>2013</v>
      </c>
      <c r="C58" s="185" t="s">
        <v>1</v>
      </c>
      <c r="D58" s="10">
        <v>311122.23272644042</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6" customFormat="true" ht="12" x14ac:dyDescent="0.2">
      <c r="A59" s="184" t="s">
        <v>159</v>
      </c>
      <c r="B59" s="10">
        <v>2014</v>
      </c>
      <c r="C59" s="185" t="s">
        <v>1</v>
      </c>
      <c r="D59" s="10">
        <v>319264.70262828819</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6" customFormat="true" ht="12" x14ac:dyDescent="0.2">
      <c r="A60" s="184" t="s">
        <v>159</v>
      </c>
      <c r="B60" s="10">
        <v>2015</v>
      </c>
      <c r="C60" s="185" t="s">
        <v>1</v>
      </c>
      <c r="D60" s="10">
        <v>328963.17670272832</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6" customFormat="true" ht="12" x14ac:dyDescent="0.2">
      <c r="A61" s="184" t="s">
        <v>159</v>
      </c>
      <c r="B61" s="10">
        <v>2016</v>
      </c>
      <c r="C61" s="185" t="s">
        <v>1</v>
      </c>
      <c r="D61" s="10">
        <v>340113.50267211912</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6" customFormat="true" ht="12" x14ac:dyDescent="0.2">
      <c r="A62" s="184" t="s">
        <v>159</v>
      </c>
      <c r="B62" s="10">
        <v>2017</v>
      </c>
      <c r="C62" s="185" t="s">
        <v>1</v>
      </c>
      <c r="D62" s="10">
        <v>352085.74112407683</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6" customFormat="true" ht="12" x14ac:dyDescent="0.2">
      <c r="A63" s="184" t="s">
        <v>159</v>
      </c>
      <c r="B63" s="10">
        <v>2018</v>
      </c>
      <c r="C63" s="185" t="s">
        <v>1</v>
      </c>
      <c r="D63" s="10">
        <v>364595.7028970719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6" customFormat="true" ht="12" x14ac:dyDescent="0.2">
      <c r="A64" s="184" t="s">
        <v>159</v>
      </c>
      <c r="B64" s="10">
        <v>2019</v>
      </c>
      <c r="C64" s="185" t="s">
        <v>1</v>
      </c>
      <c r="D64" s="10">
        <v>377411.18210609438</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6" customFormat="true" ht="12" x14ac:dyDescent="0.2">
      <c r="A65" s="184" t="s">
        <v>159</v>
      </c>
      <c r="B65" s="10">
        <v>2020</v>
      </c>
      <c r="C65" s="185" t="s">
        <v>1</v>
      </c>
      <c r="D65" s="10">
        <v>391048.29497989657</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6" customFormat="true" ht="12" x14ac:dyDescent="0.2">
      <c r="A66" s="184" t="s">
        <v>159</v>
      </c>
      <c r="B66" s="10">
        <v>2021</v>
      </c>
      <c r="C66" s="185" t="s">
        <v>1</v>
      </c>
      <c r="D66" s="10">
        <v>406334.21798812872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6" customFormat="true" ht="12" x14ac:dyDescent="0.2">
      <c r="A67" s="184" t="s">
        <v>159</v>
      </c>
      <c r="B67" s="10">
        <v>2022</v>
      </c>
      <c r="C67" s="185" t="s">
        <v>1</v>
      </c>
      <c r="D67" s="10">
        <v>422328.19015251158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6" customFormat="true" ht="12" x14ac:dyDescent="0.2">
      <c r="A68" s="184" t="s">
        <v>159</v>
      </c>
      <c r="B68" s="10">
        <v>2023</v>
      </c>
      <c r="C68" s="185" t="s">
        <v>1</v>
      </c>
      <c r="D68" s="10">
        <v>414623.12634796143</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6" customFormat="true" ht="12" x14ac:dyDescent="0.2">
      <c r="A69" s="184" t="s">
        <v>159</v>
      </c>
      <c r="B69" s="10">
        <v>2024</v>
      </c>
      <c r="C69" s="185"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6" customFormat="true" ht="12" x14ac:dyDescent="0.2">
      <c r="A70" s="184" t="s">
        <v>159</v>
      </c>
      <c r="B70" s="10">
        <v>2025</v>
      </c>
      <c r="C70" s="185"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6" customFormat="true" ht="12" x14ac:dyDescent="0.2">
      <c r="A71" s="184" t="s">
        <v>159</v>
      </c>
      <c r="B71" s="10">
        <v>2026</v>
      </c>
      <c r="C71" s="185"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6" customFormat="true" ht="12" x14ac:dyDescent="0.2">
      <c r="A72" s="184" t="s">
        <v>159</v>
      </c>
      <c r="B72" s="10">
        <v>2027</v>
      </c>
      <c r="C72" s="185"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6" customFormat="true" ht="12" x14ac:dyDescent="0.2">
      <c r="A73" s="184" t="s">
        <v>159</v>
      </c>
      <c r="B73" s="10">
        <v>2028</v>
      </c>
      <c r="C73" s="185"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6" customFormat="true" ht="12" x14ac:dyDescent="0.2">
      <c r="A74" s="184" t="s">
        <v>159</v>
      </c>
      <c r="B74" s="10">
        <v>2029</v>
      </c>
      <c r="C74" s="185"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6" customFormat="true" ht="12" x14ac:dyDescent="0.2">
      <c r="A75" s="184" t="s">
        <v>159</v>
      </c>
      <c r="B75" s="10">
        <v>2030</v>
      </c>
      <c r="C75" s="185"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6" customFormat="true" ht="12" x14ac:dyDescent="0.2">
      <c r="A76" s="184" t="s">
        <v>159</v>
      </c>
      <c r="B76" s="10">
        <v>2000</v>
      </c>
      <c r="C76" s="185" t="s">
        <v>2</v>
      </c>
      <c r="D76" s="10">
        <v>434496.028971405</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6" customFormat="true" ht="12" x14ac:dyDescent="0.2">
      <c r="A77" s="184" t="s">
        <v>159</v>
      </c>
      <c r="B77" s="10">
        <v>2001</v>
      </c>
      <c r="C77" s="185" t="s">
        <v>2</v>
      </c>
      <c r="D77" s="10">
        <v>442664.5206315231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6" customFormat="true" ht="12" x14ac:dyDescent="0.2">
      <c r="A78" s="184" t="s">
        <v>159</v>
      </c>
      <c r="B78" s="10">
        <v>2002</v>
      </c>
      <c r="C78" s="185" t="s">
        <v>2</v>
      </c>
      <c r="D78" s="10">
        <v>446159.51755165099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6" customFormat="true" ht="12" x14ac:dyDescent="0.2">
      <c r="A79" s="184" t="s">
        <v>159</v>
      </c>
      <c r="B79" s="10">
        <v>2003</v>
      </c>
      <c r="C79" s="185" t="s">
        <v>2</v>
      </c>
      <c r="D79" s="10">
        <v>446611.33562500001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6" customFormat="true" ht="12" x14ac:dyDescent="0.2">
      <c r="A80" s="184" t="s">
        <v>159</v>
      </c>
      <c r="B80" s="10">
        <v>2004</v>
      </c>
      <c r="C80" s="185" t="s">
        <v>2</v>
      </c>
      <c r="D80" s="10">
        <v>445674.42580307007</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6" customFormat="true" ht="12" x14ac:dyDescent="0.2">
      <c r="A81" s="184" t="s">
        <v>159</v>
      </c>
      <c r="B81" s="10">
        <v>2005</v>
      </c>
      <c r="C81" s="185" t="s">
        <v>2</v>
      </c>
      <c r="D81" s="10">
        <v>443845.94789375312</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6" customFormat="true" ht="12" x14ac:dyDescent="0.2">
      <c r="A82" s="184" t="s">
        <v>159</v>
      </c>
      <c r="B82" s="10">
        <v>2006</v>
      </c>
      <c r="C82" s="185" t="s">
        <v>2</v>
      </c>
      <c r="D82" s="10">
        <v>440449.68749114987</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6" customFormat="true" ht="12" x14ac:dyDescent="0.2">
      <c r="A83" s="184" t="s">
        <v>159</v>
      </c>
      <c r="B83" s="10">
        <v>2007</v>
      </c>
      <c r="C83" s="185" t="s">
        <v>2</v>
      </c>
      <c r="D83" s="10">
        <v>435284.92122879019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6" customFormat="true" ht="12" x14ac:dyDescent="0.2">
      <c r="A84" s="184" t="s">
        <v>159</v>
      </c>
      <c r="B84" s="10">
        <v>2008</v>
      </c>
      <c r="C84" s="185" t="s">
        <v>2</v>
      </c>
      <c r="D84" s="10">
        <v>428715.1238735962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6" customFormat="true" ht="12" x14ac:dyDescent="0.2">
      <c r="A85" s="184" t="s">
        <v>159</v>
      </c>
      <c r="B85" s="10">
        <v>2009</v>
      </c>
      <c r="C85" s="185" t="s">
        <v>2</v>
      </c>
      <c r="D85" s="10">
        <v>420948.22688251501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6" customFormat="true" ht="12" x14ac:dyDescent="0.2">
      <c r="A86" s="184" t="s">
        <v>159</v>
      </c>
      <c r="B86" s="10">
        <v>2010</v>
      </c>
      <c r="C86" s="185" t="s">
        <v>2</v>
      </c>
      <c r="D86" s="10">
        <v>411019.26517086028</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6" customFormat="true" ht="12" x14ac:dyDescent="0.2">
      <c r="A87" s="184" t="s">
        <v>159</v>
      </c>
      <c r="B87" s="10">
        <v>2011</v>
      </c>
      <c r="C87" s="185" t="s">
        <v>2</v>
      </c>
      <c r="D87" s="10">
        <v>401336.78046051023</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6" customFormat="true" ht="12" x14ac:dyDescent="0.2">
      <c r="A88" s="184" t="s">
        <v>159</v>
      </c>
      <c r="B88" s="10">
        <v>2012</v>
      </c>
      <c r="C88" s="185" t="s">
        <v>2</v>
      </c>
      <c r="D88" s="10">
        <v>392112.37028450018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6" customFormat="true" ht="12" x14ac:dyDescent="0.2">
      <c r="A89" s="184" t="s">
        <v>159</v>
      </c>
      <c r="B89" s="10">
        <v>2013</v>
      </c>
      <c r="C89" s="185" t="s">
        <v>2</v>
      </c>
      <c r="D89" s="10">
        <v>384029.76727355953</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6" customFormat="true" ht="12" x14ac:dyDescent="0.2">
      <c r="A90" s="184" t="s">
        <v>159</v>
      </c>
      <c r="B90" s="10">
        <v>2014</v>
      </c>
      <c r="C90" s="185" t="s">
        <v>2</v>
      </c>
      <c r="D90" s="10">
        <v>377424.29737171181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6" customFormat="true" ht="12" x14ac:dyDescent="0.2">
      <c r="A91" s="184" t="s">
        <v>159</v>
      </c>
      <c r="B91" s="10">
        <v>2015</v>
      </c>
      <c r="C91" s="185" t="s">
        <v>2</v>
      </c>
      <c r="D91" s="10">
        <v>372450.82329727168</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6" customFormat="true" ht="12" x14ac:dyDescent="0.2">
      <c r="A92" s="184" t="s">
        <v>159</v>
      </c>
      <c r="B92" s="10">
        <v>2016</v>
      </c>
      <c r="C92" s="185" t="s">
        <v>2</v>
      </c>
      <c r="D92" s="10">
        <v>369032.49732788088</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6" customFormat="true" ht="12" x14ac:dyDescent="0.2">
      <c r="A93" s="184" t="s">
        <v>159</v>
      </c>
      <c r="B93" s="10">
        <v>2017</v>
      </c>
      <c r="C93" s="185" t="s">
        <v>2</v>
      </c>
      <c r="D93" s="10">
        <v>366383.25887592317</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6" customFormat="true" ht="12" x14ac:dyDescent="0.2">
      <c r="A94" s="184" t="s">
        <v>159</v>
      </c>
      <c r="B94" s="10">
        <v>2018</v>
      </c>
      <c r="C94" s="185" t="s">
        <v>2</v>
      </c>
      <c r="D94" s="10">
        <v>364129.29710292822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6" customFormat="true" ht="12" x14ac:dyDescent="0.2">
      <c r="A95" s="184" t="s">
        <v>159</v>
      </c>
      <c r="B95" s="10">
        <v>2019</v>
      </c>
      <c r="C95" s="185" t="s">
        <v>2</v>
      </c>
      <c r="D95" s="10">
        <v>362001.81789390568</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6" customFormat="true" ht="12" x14ac:dyDescent="0.2">
      <c r="A96" s="184" t="s">
        <v>159</v>
      </c>
      <c r="B96" s="10">
        <v>2020</v>
      </c>
      <c r="C96" s="185" t="s">
        <v>2</v>
      </c>
      <c r="D96" s="10">
        <v>360490.70502010343</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6" customFormat="true" ht="12" x14ac:dyDescent="0.2">
      <c r="A97" s="184" t="s">
        <v>159</v>
      </c>
      <c r="B97" s="10">
        <v>2021</v>
      </c>
      <c r="C97" s="185" t="s">
        <v>2</v>
      </c>
      <c r="D97" s="10">
        <v>360261.7820118714</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6" customFormat="true" ht="12" x14ac:dyDescent="0.2">
      <c r="A98" s="184" t="s">
        <v>159</v>
      </c>
      <c r="B98" s="10">
        <v>2022</v>
      </c>
      <c r="C98" s="185" t="s">
        <v>2</v>
      </c>
      <c r="D98" s="10">
        <v>360398.80984748842</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6" customFormat="true" ht="12" x14ac:dyDescent="0.2">
      <c r="A99" s="184" t="s">
        <v>159</v>
      </c>
      <c r="B99" s="10">
        <v>2023</v>
      </c>
      <c r="C99" s="185" t="s">
        <v>2</v>
      </c>
      <c r="D99" s="10">
        <v>340802.87365203857</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6" customFormat="true" ht="12" x14ac:dyDescent="0.2">
      <c r="A100" s="184" t="s">
        <v>159</v>
      </c>
      <c r="B100" s="10">
        <v>2024</v>
      </c>
      <c r="C100" s="185"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6" customFormat="true" ht="12" x14ac:dyDescent="0.2">
      <c r="A101" s="184" t="s">
        <v>159</v>
      </c>
      <c r="B101" s="10">
        <v>2025</v>
      </c>
      <c r="C101" s="185"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6" customFormat="true" ht="12" x14ac:dyDescent="0.2">
      <c r="A102" s="184" t="s">
        <v>159</v>
      </c>
      <c r="B102" s="10">
        <v>2026</v>
      </c>
      <c r="C102" s="185"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6" customFormat="true" ht="12" x14ac:dyDescent="0.2">
      <c r="A103" s="184" t="s">
        <v>159</v>
      </c>
      <c r="B103" s="10">
        <v>2027</v>
      </c>
      <c r="C103" s="185"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6" customFormat="true" ht="12" x14ac:dyDescent="0.2">
      <c r="A104" s="184" t="s">
        <v>159</v>
      </c>
      <c r="B104" s="10">
        <v>2028</v>
      </c>
      <c r="C104" s="185"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6" customFormat="true" ht="12" x14ac:dyDescent="0.2">
      <c r="A105" s="184" t="s">
        <v>159</v>
      </c>
      <c r="B105" s="10">
        <v>2029</v>
      </c>
      <c r="C105" s="185"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6" customFormat="true" ht="12" x14ac:dyDescent="0.2">
      <c r="A106" s="184" t="s">
        <v>159</v>
      </c>
      <c r="B106" s="10">
        <v>2030</v>
      </c>
      <c r="C106" s="185"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6" customFormat="true" ht="12" x14ac:dyDescent="0.2">
      <c r="A107" s="184" t="s">
        <v>159</v>
      </c>
      <c r="B107" s="10">
        <v>2000</v>
      </c>
      <c r="C107" s="185" t="s">
        <v>16</v>
      </c>
      <c r="D107" s="10">
        <v>106326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6" customFormat="true" ht="12" x14ac:dyDescent="0.2">
      <c r="A108" s="184" t="s">
        <v>159</v>
      </c>
      <c r="B108" s="10">
        <v>2001</v>
      </c>
      <c r="C108" s="185" t="s">
        <v>16</v>
      </c>
      <c r="D108" s="10">
        <v>104720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6" customFormat="true" ht="12" x14ac:dyDescent="0.2">
      <c r="A109" s="184" t="s">
        <v>159</v>
      </c>
      <c r="B109" s="10">
        <v>2002</v>
      </c>
      <c r="C109" s="185" t="s">
        <v>16</v>
      </c>
      <c r="D109" s="10">
        <v>102468</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6" customFormat="true" ht="12" x14ac:dyDescent="0.2">
      <c r="A110" s="184" t="s">
        <v>159</v>
      </c>
      <c r="B110" s="10">
        <v>2003</v>
      </c>
      <c r="C110" s="187" t="s">
        <v>16</v>
      </c>
      <c r="D110" s="10">
        <v>101538</v>
      </c>
      <c r="E110" s="10"/>
      <c r="F110" s="10"/>
      <c r="G110" s="10"/>
      <c r="H110" s="10"/>
      <c r="I110" s="10"/>
      <c r="J110" s="10">
        <v>100</v>
      </c>
      <c r="K110" s="10"/>
      <c r="L110" s="10"/>
      <c r="M110" s="10"/>
      <c r="N110" s="10"/>
      <c r="O110" s="10"/>
      <c r="P110" s="10">
        <v>100</v>
      </c>
      <c r="Q110" s="10"/>
      <c r="R110" s="10"/>
      <c r="S110" s="10"/>
      <c r="T110" s="10"/>
      <c r="U110" s="10"/>
      <c r="V110" s="10">
        <v>100</v>
      </c>
      <c r="W110" s="188"/>
      <c r="X110" s="188"/>
      <c r="Y110" s="188"/>
      <c r="Z110" s="188"/>
      <c r="AA110" s="188"/>
      <c r="AB110" s="188"/>
      <c r="AC110" s="188"/>
      <c r="AD110" s="188"/>
      <c r="AE110" s="188"/>
    </row>
    <row xmlns:x14ac="http://schemas.microsoft.com/office/spreadsheetml/2009/9/ac" r="111" s="186" customFormat="true" ht="12" x14ac:dyDescent="0.2">
      <c r="A111" s="184" t="s">
        <v>159</v>
      </c>
      <c r="B111" s="10">
        <v>2004</v>
      </c>
      <c r="C111" s="187" t="s">
        <v>16</v>
      </c>
      <c r="D111" s="10">
        <v>102455</v>
      </c>
      <c r="E111" s="10"/>
      <c r="F111" s="10"/>
      <c r="G111" s="10"/>
      <c r="H111" s="10"/>
      <c r="I111" s="10"/>
      <c r="J111" s="10">
        <v>100</v>
      </c>
      <c r="K111" s="10"/>
      <c r="L111" s="10"/>
      <c r="M111" s="10"/>
      <c r="N111" s="10"/>
      <c r="O111" s="10"/>
      <c r="P111" s="10">
        <v>100</v>
      </c>
      <c r="Q111" s="10"/>
      <c r="R111" s="10"/>
      <c r="S111" s="10"/>
      <c r="T111" s="10"/>
      <c r="U111" s="10"/>
      <c r="V111" s="10">
        <v>100</v>
      </c>
      <c r="W111" s="188"/>
      <c r="X111" s="188"/>
      <c r="Y111" s="188"/>
      <c r="Z111" s="188"/>
      <c r="AA111" s="188"/>
      <c r="AB111" s="188"/>
      <c r="AC111" s="188"/>
      <c r="AD111" s="188"/>
      <c r="AE111" s="188"/>
    </row>
    <row xmlns:x14ac="http://schemas.microsoft.com/office/spreadsheetml/2009/9/ac" r="112" s="186" customFormat="true" ht="12" x14ac:dyDescent="0.2">
      <c r="A112" s="184" t="s">
        <v>159</v>
      </c>
      <c r="B112" s="10">
        <v>2005</v>
      </c>
      <c r="C112" s="187" t="s">
        <v>16</v>
      </c>
      <c r="D112" s="10">
        <v>103554</v>
      </c>
      <c r="E112" s="10"/>
      <c r="F112" s="10"/>
      <c r="G112" s="10"/>
      <c r="H112" s="10"/>
      <c r="I112" s="10"/>
      <c r="J112" s="10">
        <v>100</v>
      </c>
      <c r="K112" s="10"/>
      <c r="L112" s="10"/>
      <c r="M112" s="10"/>
      <c r="N112" s="10"/>
      <c r="O112" s="10"/>
      <c r="P112" s="10">
        <v>100</v>
      </c>
      <c r="Q112" s="10"/>
      <c r="R112" s="10"/>
      <c r="S112" s="10"/>
      <c r="T112" s="10"/>
      <c r="U112" s="10"/>
      <c r="V112" s="10">
        <v>100</v>
      </c>
      <c r="W112" s="188"/>
      <c r="X112" s="188"/>
      <c r="Y112" s="188"/>
      <c r="Z112" s="188"/>
      <c r="AA112" s="188"/>
      <c r="AB112" s="188"/>
      <c r="AC112" s="188"/>
      <c r="AD112" s="188"/>
      <c r="AE112" s="188"/>
    </row>
    <row xmlns:x14ac="http://schemas.microsoft.com/office/spreadsheetml/2009/9/ac" r="113" s="186" customFormat="true" ht="12" x14ac:dyDescent="0.2">
      <c r="A113" s="184" t="s">
        <v>159</v>
      </c>
      <c r="B113" s="10">
        <v>2006</v>
      </c>
      <c r="C113" s="187" t="s">
        <v>16</v>
      </c>
      <c r="D113" s="10">
        <v>103273</v>
      </c>
      <c r="E113" s="10"/>
      <c r="F113" s="10"/>
      <c r="G113" s="10"/>
      <c r="H113" s="10"/>
      <c r="I113" s="10"/>
      <c r="J113" s="10">
        <v>100</v>
      </c>
      <c r="K113" s="10"/>
      <c r="L113" s="10"/>
      <c r="M113" s="10"/>
      <c r="N113" s="10"/>
      <c r="O113" s="10"/>
      <c r="P113" s="10">
        <v>100</v>
      </c>
      <c r="Q113" s="10"/>
      <c r="R113" s="10"/>
      <c r="S113" s="10"/>
      <c r="T113" s="10"/>
      <c r="U113" s="10"/>
      <c r="V113" s="10">
        <v>100</v>
      </c>
      <c r="W113" s="188"/>
      <c r="X113" s="188"/>
      <c r="Y113" s="188"/>
      <c r="Z113" s="188"/>
      <c r="AA113" s="188"/>
      <c r="AB113" s="188"/>
      <c r="AC113" s="188"/>
      <c r="AD113" s="188"/>
      <c r="AE113" s="188"/>
    </row>
    <row xmlns:x14ac="http://schemas.microsoft.com/office/spreadsheetml/2009/9/ac" r="114" s="186" customFormat="true" ht="12" x14ac:dyDescent="0.2">
      <c r="A114" s="184" t="s">
        <v>159</v>
      </c>
      <c r="B114" s="10">
        <v>2007</v>
      </c>
      <c r="C114" s="187" t="s">
        <v>16</v>
      </c>
      <c r="D114" s="10">
        <v>101594</v>
      </c>
      <c r="E114" s="10"/>
      <c r="F114" s="10"/>
      <c r="G114" s="10"/>
      <c r="H114" s="10"/>
      <c r="I114" s="10"/>
      <c r="J114" s="10">
        <v>100</v>
      </c>
      <c r="K114" s="10"/>
      <c r="L114" s="10"/>
      <c r="M114" s="10"/>
      <c r="N114" s="10"/>
      <c r="O114" s="10"/>
      <c r="P114" s="10">
        <v>100</v>
      </c>
      <c r="Q114" s="10"/>
      <c r="R114" s="10"/>
      <c r="S114" s="10"/>
      <c r="T114" s="10"/>
      <c r="U114" s="10"/>
      <c r="V114" s="10">
        <v>100</v>
      </c>
      <c r="W114" s="188"/>
      <c r="X114" s="188"/>
      <c r="Y114" s="188"/>
      <c r="Z114" s="188"/>
      <c r="AA114" s="188"/>
      <c r="AB114" s="188"/>
      <c r="AC114" s="188"/>
      <c r="AD114" s="188"/>
      <c r="AE114" s="188"/>
    </row>
    <row xmlns:x14ac="http://schemas.microsoft.com/office/spreadsheetml/2009/9/ac" r="115" s="186" customFormat="true" ht="12" x14ac:dyDescent="0.2">
      <c r="A115" s="184" t="s">
        <v>159</v>
      </c>
      <c r="B115" s="10">
        <v>2008</v>
      </c>
      <c r="C115" s="187" t="s">
        <v>16</v>
      </c>
      <c r="D115" s="10">
        <v>99936</v>
      </c>
      <c r="E115" s="10"/>
      <c r="F115" s="10"/>
      <c r="G115" s="10"/>
      <c r="H115" s="10"/>
      <c r="I115" s="10"/>
      <c r="J115" s="10">
        <v>100</v>
      </c>
      <c r="K115" s="10"/>
      <c r="L115" s="10"/>
      <c r="M115" s="10"/>
      <c r="N115" s="10"/>
      <c r="O115" s="10"/>
      <c r="P115" s="10">
        <v>100</v>
      </c>
      <c r="Q115" s="10"/>
      <c r="R115" s="10"/>
      <c r="S115" s="10"/>
      <c r="T115" s="10"/>
      <c r="U115" s="10"/>
      <c r="V115" s="10">
        <v>100</v>
      </c>
      <c r="W115" s="188"/>
      <c r="X115" s="188"/>
      <c r="Y115" s="188"/>
      <c r="Z115" s="188"/>
      <c r="AA115" s="188"/>
      <c r="AB115" s="188"/>
      <c r="AC115" s="188"/>
      <c r="AD115" s="188"/>
      <c r="AE115" s="188"/>
    </row>
    <row xmlns:x14ac="http://schemas.microsoft.com/office/spreadsheetml/2009/9/ac" r="116" s="186" customFormat="true" ht="12" x14ac:dyDescent="0.2">
      <c r="A116" s="184" t="s">
        <v>159</v>
      </c>
      <c r="B116" s="10">
        <v>2009</v>
      </c>
      <c r="C116" s="189" t="s">
        <v>16</v>
      </c>
      <c r="D116" s="10">
        <v>99169</v>
      </c>
      <c r="E116" s="10"/>
      <c r="F116" s="10"/>
      <c r="G116" s="10"/>
      <c r="H116" s="10"/>
      <c r="I116" s="10"/>
      <c r="J116" s="10">
        <v>100</v>
      </c>
      <c r="K116" s="10"/>
      <c r="L116" s="10"/>
      <c r="M116" s="10"/>
      <c r="N116" s="10"/>
      <c r="O116" s="10"/>
      <c r="P116" s="10">
        <v>100</v>
      </c>
      <c r="Q116" s="10"/>
      <c r="R116" s="10"/>
      <c r="S116" s="10"/>
      <c r="T116" s="10"/>
      <c r="U116" s="10"/>
      <c r="V116" s="10">
        <v>100</v>
      </c>
      <c r="W116" s="189"/>
      <c r="X116" s="189"/>
      <c r="Y116" s="189"/>
      <c r="Z116" s="189"/>
      <c r="AA116" s="189"/>
      <c r="AB116" s="189"/>
      <c r="AC116" s="189"/>
    </row>
    <row xmlns:x14ac="http://schemas.microsoft.com/office/spreadsheetml/2009/9/ac" r="117" s="186" customFormat="true" ht="12" x14ac:dyDescent="0.2">
      <c r="A117" s="184" t="s">
        <v>159</v>
      </c>
      <c r="B117" s="10">
        <v>2010</v>
      </c>
      <c r="C117" s="189" t="s">
        <v>16</v>
      </c>
      <c r="D117" s="10">
        <v>99465</v>
      </c>
      <c r="E117" s="10"/>
      <c r="F117" s="10"/>
      <c r="G117" s="10"/>
      <c r="H117" s="10"/>
      <c r="I117" s="10"/>
      <c r="J117" s="10">
        <v>100</v>
      </c>
      <c r="K117" s="10"/>
      <c r="L117" s="10"/>
      <c r="M117" s="10"/>
      <c r="N117" s="10"/>
      <c r="O117" s="10"/>
      <c r="P117" s="10">
        <v>100</v>
      </c>
      <c r="Q117" s="10"/>
      <c r="R117" s="10"/>
      <c r="S117" s="10"/>
      <c r="T117" s="10"/>
      <c r="U117" s="10"/>
      <c r="V117" s="10">
        <v>100</v>
      </c>
      <c r="W117" s="189"/>
      <c r="X117" s="189"/>
      <c r="Y117" s="189"/>
      <c r="Z117" s="189"/>
      <c r="AA117" s="189"/>
      <c r="AB117" s="189"/>
      <c r="AC117" s="189"/>
    </row>
    <row xmlns:x14ac="http://schemas.microsoft.com/office/spreadsheetml/2009/9/ac" r="118" s="186" customFormat="true" ht="12" x14ac:dyDescent="0.2">
      <c r="A118" s="184" t="s">
        <v>159</v>
      </c>
      <c r="B118" s="10">
        <v>2011</v>
      </c>
      <c r="C118" s="189" t="s">
        <v>16</v>
      </c>
      <c r="D118" s="10">
        <v>100785</v>
      </c>
      <c r="E118" s="10"/>
      <c r="F118" s="10"/>
      <c r="G118" s="10"/>
      <c r="H118" s="10"/>
      <c r="I118" s="10"/>
      <c r="J118" s="10">
        <v>100</v>
      </c>
      <c r="K118" s="10"/>
      <c r="L118" s="10"/>
      <c r="M118" s="10"/>
      <c r="N118" s="10"/>
      <c r="O118" s="10"/>
      <c r="P118" s="10">
        <v>100</v>
      </c>
      <c r="Q118" s="10"/>
      <c r="R118" s="10"/>
      <c r="S118" s="10"/>
      <c r="T118" s="10"/>
      <c r="U118" s="10"/>
      <c r="V118" s="10">
        <v>100</v>
      </c>
      <c r="W118" s="189"/>
      <c r="X118" s="189"/>
      <c r="Y118" s="189"/>
      <c r="Z118" s="189"/>
      <c r="AA118" s="189"/>
      <c r="AB118" s="189"/>
      <c r="AC118" s="189"/>
      <c r="AD118" s="189"/>
    </row>
    <row xmlns:x14ac="http://schemas.microsoft.com/office/spreadsheetml/2009/9/ac" r="119" s="186" customFormat="true" ht="12" x14ac:dyDescent="0.2">
      <c r="A119" s="184" t="s">
        <v>159</v>
      </c>
      <c r="B119" s="10">
        <v>2012</v>
      </c>
      <c r="C119" s="189" t="s">
        <v>16</v>
      </c>
      <c r="D119" s="10">
        <v>102549</v>
      </c>
      <c r="E119" s="10"/>
      <c r="F119" s="10"/>
      <c r="G119" s="10"/>
      <c r="H119" s="10"/>
      <c r="I119" s="10"/>
      <c r="J119" s="10">
        <v>100</v>
      </c>
      <c r="K119" s="10"/>
      <c r="L119" s="10"/>
      <c r="M119" s="10"/>
      <c r="N119" s="10"/>
      <c r="O119" s="10"/>
      <c r="P119" s="10">
        <v>100</v>
      </c>
      <c r="Q119" s="10"/>
      <c r="R119" s="10"/>
      <c r="S119" s="10"/>
      <c r="T119" s="10"/>
      <c r="U119" s="10"/>
      <c r="V119" s="10">
        <v>100</v>
      </c>
      <c r="W119" s="189"/>
      <c r="X119" s="189"/>
      <c r="Y119" s="189"/>
      <c r="Z119" s="189"/>
      <c r="AA119" s="189"/>
      <c r="AB119" s="189"/>
      <c r="AC119" s="189"/>
      <c r="AD119" s="189"/>
    </row>
    <row xmlns:x14ac="http://schemas.microsoft.com/office/spreadsheetml/2009/9/ac" r="120" s="186" customFormat="true" ht="12" x14ac:dyDescent="0.2">
      <c r="A120" s="184" t="s">
        <v>159</v>
      </c>
      <c r="B120" s="10">
        <v>2013</v>
      </c>
      <c r="C120" s="189" t="s">
        <v>16</v>
      </c>
      <c r="D120" s="10">
        <v>104939</v>
      </c>
      <c r="E120" s="10"/>
      <c r="F120" s="10"/>
      <c r="G120" s="10"/>
      <c r="H120" s="10"/>
      <c r="I120" s="10"/>
      <c r="J120" s="10">
        <v>100</v>
      </c>
      <c r="K120" s="10"/>
      <c r="L120" s="10"/>
      <c r="M120" s="10"/>
      <c r="N120" s="10"/>
      <c r="O120" s="10"/>
      <c r="P120" s="10">
        <v>100</v>
      </c>
      <c r="Q120" s="10"/>
      <c r="R120" s="10"/>
      <c r="S120" s="10"/>
      <c r="T120" s="10"/>
      <c r="U120" s="10"/>
      <c r="V120" s="10">
        <v>100</v>
      </c>
      <c r="W120" s="189"/>
      <c r="X120" s="189"/>
      <c r="Y120" s="189"/>
      <c r="Z120" s="189"/>
      <c r="AA120" s="189"/>
      <c r="AB120" s="189"/>
      <c r="AC120" s="189"/>
      <c r="AD120" s="189"/>
    </row>
    <row xmlns:x14ac="http://schemas.microsoft.com/office/spreadsheetml/2009/9/ac" r="121" s="186" customFormat="true" ht="12" x14ac:dyDescent="0.2">
      <c r="A121" s="184" t="s">
        <v>159</v>
      </c>
      <c r="B121" s="10">
        <v>2014</v>
      </c>
      <c r="C121" s="189" t="s">
        <v>16</v>
      </c>
      <c r="D121" s="10">
        <v>108240</v>
      </c>
      <c r="E121" s="10"/>
      <c r="F121" s="10"/>
      <c r="G121" s="10"/>
      <c r="H121" s="10"/>
      <c r="I121" s="10"/>
      <c r="J121" s="10">
        <v>100</v>
      </c>
      <c r="K121" s="10"/>
      <c r="L121" s="10"/>
      <c r="M121" s="10"/>
      <c r="N121" s="10"/>
      <c r="O121" s="10"/>
      <c r="P121" s="10">
        <v>100</v>
      </c>
      <c r="Q121" s="10"/>
      <c r="R121" s="10"/>
      <c r="S121" s="10"/>
      <c r="T121" s="10"/>
      <c r="U121" s="10"/>
      <c r="V121" s="10">
        <v>100</v>
      </c>
      <c r="W121" s="189"/>
      <c r="X121" s="189"/>
      <c r="Y121" s="189"/>
      <c r="Z121" s="189"/>
      <c r="AA121" s="189"/>
      <c r="AB121" s="189"/>
      <c r="AC121" s="189"/>
      <c r="AD121" s="189"/>
    </row>
    <row xmlns:x14ac="http://schemas.microsoft.com/office/spreadsheetml/2009/9/ac" r="122" s="186" customFormat="true" ht="12" x14ac:dyDescent="0.2">
      <c r="A122" s="184" t="s">
        <v>159</v>
      </c>
      <c r="B122" s="10">
        <v>2015</v>
      </c>
      <c r="C122" s="189" t="s">
        <v>16</v>
      </c>
      <c r="D122" s="10">
        <v>111779</v>
      </c>
      <c r="E122" s="10"/>
      <c r="F122" s="10"/>
      <c r="G122" s="10"/>
      <c r="H122" s="10"/>
      <c r="I122" s="10"/>
      <c r="J122" s="10">
        <v>100</v>
      </c>
      <c r="K122" s="10"/>
      <c r="L122" s="10"/>
      <c r="M122" s="10"/>
      <c r="N122" s="10"/>
      <c r="O122" s="10"/>
      <c r="P122" s="10">
        <v>100</v>
      </c>
      <c r="Q122" s="10"/>
      <c r="R122" s="10"/>
      <c r="S122" s="10"/>
      <c r="T122" s="10"/>
      <c r="U122" s="10"/>
      <c r="V122" s="10">
        <v>100</v>
      </c>
      <c r="W122" s="189"/>
      <c r="X122" s="189"/>
      <c r="Y122" s="189"/>
      <c r="Z122" s="189"/>
      <c r="AA122" s="189"/>
      <c r="AB122" s="189"/>
      <c r="AC122" s="189"/>
      <c r="AD122" s="189"/>
    </row>
    <row xmlns:x14ac="http://schemas.microsoft.com/office/spreadsheetml/2009/9/ac" r="123" s="186" customFormat="true" ht="12" x14ac:dyDescent="0.2">
      <c r="A123" s="184" t="s">
        <v>159</v>
      </c>
      <c r="B123" s="10">
        <v>2016</v>
      </c>
      <c r="C123" s="189" t="s">
        <v>16</v>
      </c>
      <c r="D123" s="10">
        <v>115098</v>
      </c>
      <c r="E123" s="10"/>
      <c r="F123" s="10"/>
      <c r="G123" s="10"/>
      <c r="H123" s="10"/>
      <c r="I123" s="10"/>
      <c r="J123" s="10">
        <v>100</v>
      </c>
      <c r="K123" s="10"/>
      <c r="L123" s="10"/>
      <c r="M123" s="10"/>
      <c r="N123" s="10"/>
      <c r="O123" s="10"/>
      <c r="P123" s="10">
        <v>100</v>
      </c>
      <c r="Q123" s="10"/>
      <c r="R123" s="10"/>
      <c r="S123" s="10"/>
      <c r="T123" s="10"/>
      <c r="U123" s="10"/>
      <c r="V123" s="10">
        <v>100</v>
      </c>
      <c r="W123" s="189"/>
      <c r="X123" s="189"/>
      <c r="Y123" s="189"/>
      <c r="Z123" s="189"/>
      <c r="AA123" s="189"/>
      <c r="AB123" s="189"/>
      <c r="AC123" s="189"/>
      <c r="AD123" s="189"/>
    </row>
    <row xmlns:x14ac="http://schemas.microsoft.com/office/spreadsheetml/2009/9/ac" r="124" s="186" customFormat="true" ht="12" x14ac:dyDescent="0.2">
      <c r="A124" s="184" t="s">
        <v>159</v>
      </c>
      <c r="B124" s="10">
        <v>2017</v>
      </c>
      <c r="C124" s="189" t="s">
        <v>16</v>
      </c>
      <c r="D124" s="10">
        <v>118383</v>
      </c>
      <c r="E124" s="10"/>
      <c r="F124" s="10"/>
      <c r="G124" s="10"/>
      <c r="H124" s="10"/>
      <c r="I124" s="10"/>
      <c r="J124" s="10">
        <v>100</v>
      </c>
      <c r="K124" s="10"/>
      <c r="L124" s="10"/>
      <c r="M124" s="10"/>
      <c r="N124" s="10"/>
      <c r="O124" s="10"/>
      <c r="P124" s="10">
        <v>100</v>
      </c>
      <c r="Q124" s="10"/>
      <c r="R124" s="10"/>
      <c r="S124" s="10"/>
      <c r="T124" s="10"/>
      <c r="U124" s="10"/>
      <c r="V124" s="10">
        <v>100</v>
      </c>
      <c r="W124" s="189"/>
      <c r="X124" s="189"/>
      <c r="Y124" s="189"/>
      <c r="Z124" s="189"/>
      <c r="AA124" s="189"/>
      <c r="AB124" s="189"/>
      <c r="AC124" s="189"/>
      <c r="AD124" s="189"/>
    </row>
    <row xmlns:x14ac="http://schemas.microsoft.com/office/spreadsheetml/2009/9/ac" r="125" s="186" customFormat="true" ht="12" x14ac:dyDescent="0.2">
      <c r="A125" s="184" t="s">
        <v>159</v>
      </c>
      <c r="B125" s="10">
        <v>2018</v>
      </c>
      <c r="C125" s="189" t="s">
        <v>16</v>
      </c>
      <c r="D125" s="10">
        <v>121698</v>
      </c>
      <c r="E125" s="10"/>
      <c r="F125" s="10"/>
      <c r="G125" s="10"/>
      <c r="H125" s="10"/>
      <c r="I125" s="10"/>
      <c r="J125" s="10">
        <v>100</v>
      </c>
      <c r="K125" s="10"/>
      <c r="L125" s="10"/>
      <c r="M125" s="10"/>
      <c r="N125" s="10"/>
      <c r="O125" s="10"/>
      <c r="P125" s="10">
        <v>100</v>
      </c>
      <c r="Q125" s="10"/>
      <c r="R125" s="10"/>
      <c r="S125" s="10"/>
      <c r="T125" s="10"/>
      <c r="U125" s="10"/>
      <c r="V125" s="10">
        <v>100</v>
      </c>
      <c r="W125" s="189"/>
      <c r="X125" s="189"/>
      <c r="Y125" s="189"/>
      <c r="Z125" s="189"/>
      <c r="AA125" s="189"/>
      <c r="AB125" s="189"/>
      <c r="AC125" s="189"/>
      <c r="AD125" s="189"/>
    </row>
    <row xmlns:x14ac="http://schemas.microsoft.com/office/spreadsheetml/2009/9/ac" r="126" s="186" customFormat="true" ht="12" x14ac:dyDescent="0.2">
      <c r="A126" s="184" t="s">
        <v>159</v>
      </c>
      <c r="B126" s="10">
        <v>2019</v>
      </c>
      <c r="C126" s="189" t="s">
        <v>16</v>
      </c>
      <c r="D126" s="10">
        <v>124116</v>
      </c>
      <c r="E126" s="10"/>
      <c r="F126" s="10"/>
      <c r="G126" s="10"/>
      <c r="H126" s="10"/>
      <c r="I126" s="10"/>
      <c r="J126" s="10">
        <v>100</v>
      </c>
      <c r="K126" s="10"/>
      <c r="L126" s="10"/>
      <c r="M126" s="10"/>
      <c r="N126" s="10"/>
      <c r="O126" s="10"/>
      <c r="P126" s="10">
        <v>100</v>
      </c>
      <c r="Q126" s="10"/>
      <c r="R126" s="10"/>
      <c r="S126" s="10"/>
      <c r="T126" s="10"/>
      <c r="U126" s="10"/>
      <c r="V126" s="10">
        <v>100</v>
      </c>
      <c r="W126" s="189"/>
      <c r="X126" s="189"/>
      <c r="Y126" s="189"/>
      <c r="Z126" s="189"/>
      <c r="AA126" s="189"/>
      <c r="AB126" s="189"/>
      <c r="AC126" s="189"/>
      <c r="AD126" s="189"/>
    </row>
    <row xmlns:x14ac="http://schemas.microsoft.com/office/spreadsheetml/2009/9/ac" r="127" s="186" customFormat="true" ht="12" x14ac:dyDescent="0.2">
      <c r="A127" s="184" t="s">
        <v>159</v>
      </c>
      <c r="B127" s="10">
        <v>2020</v>
      </c>
      <c r="C127" s="189" t="s">
        <v>16</v>
      </c>
      <c r="D127" s="10">
        <v>125756</v>
      </c>
      <c r="E127" s="10"/>
      <c r="F127" s="10"/>
      <c r="G127" s="10"/>
      <c r="H127" s="10"/>
      <c r="I127" s="10"/>
      <c r="J127" s="10">
        <v>100</v>
      </c>
      <c r="K127" s="10"/>
      <c r="L127" s="10"/>
      <c r="M127" s="10"/>
      <c r="N127" s="10"/>
      <c r="O127" s="10"/>
      <c r="P127" s="10">
        <v>100</v>
      </c>
      <c r="Q127" s="10"/>
      <c r="R127" s="10"/>
      <c r="S127" s="10"/>
      <c r="T127" s="10"/>
      <c r="U127" s="10"/>
      <c r="V127" s="10">
        <v>100</v>
      </c>
      <c r="W127" s="189"/>
      <c r="X127" s="189"/>
      <c r="Y127" s="189"/>
      <c r="Z127" s="189"/>
      <c r="AA127" s="189"/>
      <c r="AB127" s="189"/>
      <c r="AC127" s="189"/>
      <c r="AD127" s="189"/>
    </row>
    <row xmlns:x14ac="http://schemas.microsoft.com/office/spreadsheetml/2009/9/ac" r="128" s="186" customFormat="true" ht="12" x14ac:dyDescent="0.2">
      <c r="A128" s="189" t="s">
        <v>159</v>
      </c>
      <c r="B128" s="10">
        <v>2021</v>
      </c>
      <c r="C128" s="189" t="s">
        <v>16</v>
      </c>
      <c r="D128" s="10">
        <v>127489</v>
      </c>
      <c r="E128" s="10"/>
      <c r="F128" s="10"/>
      <c r="G128" s="10"/>
      <c r="H128" s="10"/>
      <c r="I128" s="10"/>
      <c r="J128" s="10">
        <v>100</v>
      </c>
      <c r="K128" s="10"/>
      <c r="L128" s="10"/>
      <c r="M128" s="10"/>
      <c r="N128" s="10"/>
      <c r="O128" s="10"/>
      <c r="P128" s="10">
        <v>100</v>
      </c>
      <c r="Q128" s="10"/>
      <c r="R128" s="10"/>
      <c r="S128" s="10"/>
      <c r="T128" s="10"/>
      <c r="U128" s="10"/>
      <c r="V128" s="10">
        <v>100</v>
      </c>
      <c r="W128" s="189"/>
      <c r="X128" s="189"/>
      <c r="Y128" s="189"/>
      <c r="Z128" s="189"/>
      <c r="AA128" s="189"/>
      <c r="AB128" s="189"/>
      <c r="AC128" s="189"/>
      <c r="AD128" s="189"/>
    </row>
    <row xmlns:x14ac="http://schemas.microsoft.com/office/spreadsheetml/2009/9/ac" r="129" s="186" customFormat="true" ht="12" x14ac:dyDescent="0.2">
      <c r="A129" s="189" t="s">
        <v>159</v>
      </c>
      <c r="B129" s="10">
        <v>2022</v>
      </c>
      <c r="C129" s="189" t="s">
        <v>16</v>
      </c>
      <c r="D129" s="10">
        <v>128894</v>
      </c>
      <c r="E129" s="10"/>
      <c r="F129" s="10"/>
      <c r="G129" s="10"/>
      <c r="H129" s="10"/>
      <c r="I129" s="10"/>
      <c r="J129" s="10">
        <v>100</v>
      </c>
      <c r="K129" s="10"/>
      <c r="L129" s="10"/>
      <c r="M129" s="10"/>
      <c r="N129" s="10"/>
      <c r="O129" s="10"/>
      <c r="P129" s="10">
        <v>100</v>
      </c>
      <c r="Q129" s="10"/>
      <c r="R129" s="10"/>
      <c r="S129" s="10"/>
      <c r="T129" s="10"/>
      <c r="U129" s="10"/>
      <c r="V129" s="10">
        <v>100</v>
      </c>
      <c r="W129" s="189"/>
      <c r="X129" s="189"/>
      <c r="Y129" s="189"/>
      <c r="Z129" s="189"/>
      <c r="AA129" s="189"/>
      <c r="AB129" s="189"/>
      <c r="AC129" s="189"/>
      <c r="AD129" s="189"/>
    </row>
    <row xmlns:x14ac="http://schemas.microsoft.com/office/spreadsheetml/2009/9/ac" r="130" s="186" customFormat="true" ht="12" x14ac:dyDescent="0.2">
      <c r="A130" s="189" t="s">
        <v>159</v>
      </c>
      <c r="B130" s="10">
        <v>2023</v>
      </c>
      <c r="C130" s="189" t="s">
        <v>16</v>
      </c>
      <c r="D130" s="10">
        <v>123890</v>
      </c>
      <c r="E130" s="10"/>
      <c r="F130" s="10"/>
      <c r="G130" s="10"/>
      <c r="H130" s="10"/>
      <c r="I130" s="10"/>
      <c r="J130" s="10">
        <v>100</v>
      </c>
      <c r="K130" s="10"/>
      <c r="L130" s="10"/>
      <c r="M130" s="10"/>
      <c r="N130" s="10"/>
      <c r="O130" s="10"/>
      <c r="P130" s="10">
        <v>100</v>
      </c>
      <c r="Q130" s="10"/>
      <c r="R130" s="10"/>
      <c r="S130" s="10"/>
      <c r="T130" s="10"/>
      <c r="U130" s="10"/>
      <c r="V130" s="10">
        <v>100</v>
      </c>
      <c r="W130" s="189"/>
      <c r="X130" s="189"/>
      <c r="Y130" s="189"/>
      <c r="Z130" s="189"/>
      <c r="AA130" s="189"/>
      <c r="AB130" s="189"/>
      <c r="AC130" s="189"/>
      <c r="AD130" s="189"/>
    </row>
    <row xmlns:x14ac="http://schemas.microsoft.com/office/spreadsheetml/2009/9/ac" r="131" s="186" customFormat="true" ht="12" x14ac:dyDescent="0.2">
      <c r="A131" s="189" t="s">
        <v>159</v>
      </c>
      <c r="B131" s="10">
        <v>2024</v>
      </c>
      <c r="C131" s="189" t="s">
        <v>16</v>
      </c>
      <c r="D131" s="10"/>
      <c r="E131" s="10"/>
      <c r="F131" s="10"/>
      <c r="G131" s="10"/>
      <c r="H131" s="10"/>
      <c r="I131" s="10"/>
      <c r="J131" s="10"/>
      <c r="K131" s="10"/>
      <c r="L131" s="10"/>
      <c r="M131" s="10"/>
      <c r="N131" s="10"/>
      <c r="O131" s="10"/>
      <c r="P131" s="10"/>
      <c r="Q131" s="10"/>
      <c r="R131" s="10"/>
      <c r="S131" s="10"/>
      <c r="T131" s="10"/>
      <c r="U131" s="10"/>
      <c r="V131" s="10"/>
      <c r="W131" s="189"/>
      <c r="X131" s="189"/>
      <c r="Y131" s="189"/>
      <c r="Z131" s="189"/>
      <c r="AA131" s="189"/>
      <c r="AB131" s="189"/>
      <c r="AC131" s="189"/>
      <c r="AD131" s="189"/>
    </row>
    <row xmlns:x14ac="http://schemas.microsoft.com/office/spreadsheetml/2009/9/ac" r="132" s="186" customFormat="true" ht="12" x14ac:dyDescent="0.2">
      <c r="A132" s="189" t="s">
        <v>159</v>
      </c>
      <c r="B132" s="10">
        <v>2025</v>
      </c>
      <c r="C132" s="189" t="s">
        <v>16</v>
      </c>
      <c r="D132" s="10"/>
      <c r="E132" s="10"/>
      <c r="F132" s="10"/>
      <c r="G132" s="10"/>
      <c r="H132" s="10"/>
      <c r="I132" s="10"/>
      <c r="J132" s="10"/>
      <c r="K132" s="10"/>
      <c r="L132" s="10"/>
      <c r="M132" s="10"/>
      <c r="N132" s="10"/>
      <c r="O132" s="10"/>
      <c r="P132" s="10"/>
      <c r="Q132" s="10"/>
      <c r="R132" s="10"/>
      <c r="S132" s="10"/>
      <c r="T132" s="10"/>
      <c r="U132" s="10"/>
      <c r="V132" s="10"/>
      <c r="W132" s="189"/>
      <c r="X132" s="189"/>
      <c r="Y132" s="189"/>
      <c r="Z132" s="189"/>
      <c r="AA132" s="189"/>
      <c r="AB132" s="189"/>
      <c r="AC132" s="189"/>
      <c r="AD132" s="189"/>
    </row>
    <row xmlns:x14ac="http://schemas.microsoft.com/office/spreadsheetml/2009/9/ac" r="133" s="186" customFormat="true" ht="12" x14ac:dyDescent="0.2">
      <c r="A133" s="189" t="s">
        <v>159</v>
      </c>
      <c r="B133" s="10">
        <v>2026</v>
      </c>
      <c r="C133" s="189" t="s">
        <v>16</v>
      </c>
      <c r="D133" s="10"/>
      <c r="E133" s="10"/>
      <c r="F133" s="10"/>
      <c r="G133" s="10"/>
      <c r="H133" s="10"/>
      <c r="I133" s="10"/>
      <c r="J133" s="10"/>
      <c r="K133" s="10"/>
      <c r="L133" s="10"/>
      <c r="M133" s="10"/>
      <c r="N133" s="10"/>
      <c r="O133" s="10"/>
      <c r="P133" s="10"/>
      <c r="Q133" s="10"/>
      <c r="R133" s="10"/>
      <c r="S133" s="10"/>
      <c r="T133" s="10"/>
      <c r="U133" s="10"/>
      <c r="V133" s="10"/>
      <c r="W133" s="189"/>
      <c r="X133" s="189"/>
      <c r="Y133" s="189"/>
      <c r="Z133" s="189"/>
      <c r="AA133" s="189"/>
      <c r="AB133" s="189"/>
      <c r="AC133" s="189"/>
      <c r="AD133" s="189"/>
    </row>
    <row xmlns:x14ac="http://schemas.microsoft.com/office/spreadsheetml/2009/9/ac" r="134" s="186" customFormat="true" ht="12" x14ac:dyDescent="0.2">
      <c r="A134" s="189" t="s">
        <v>159</v>
      </c>
      <c r="B134" s="10">
        <v>2027</v>
      </c>
      <c r="C134" s="189" t="s">
        <v>16</v>
      </c>
      <c r="D134" s="10"/>
      <c r="E134" s="10"/>
      <c r="F134" s="10"/>
      <c r="G134" s="10"/>
      <c r="H134" s="10"/>
      <c r="I134" s="10"/>
      <c r="J134" s="10"/>
      <c r="K134" s="10"/>
      <c r="L134" s="10"/>
      <c r="M134" s="10"/>
      <c r="N134" s="10"/>
      <c r="O134" s="10"/>
      <c r="P134" s="10"/>
      <c r="Q134" s="10"/>
      <c r="R134" s="10"/>
      <c r="S134" s="10"/>
      <c r="T134" s="10"/>
      <c r="U134" s="10"/>
      <c r="V134" s="10"/>
      <c r="W134" s="189"/>
      <c r="X134" s="189"/>
      <c r="Y134" s="189"/>
      <c r="Z134" s="189"/>
      <c r="AA134" s="189"/>
      <c r="AB134" s="189"/>
      <c r="AC134" s="189"/>
      <c r="AD134" s="189"/>
    </row>
    <row xmlns:x14ac="http://schemas.microsoft.com/office/spreadsheetml/2009/9/ac" r="135" s="186" customFormat="true" ht="12" x14ac:dyDescent="0.2">
      <c r="A135" s="189" t="s">
        <v>159</v>
      </c>
      <c r="B135" s="10">
        <v>2028</v>
      </c>
      <c r="C135" s="189" t="s">
        <v>16</v>
      </c>
      <c r="D135" s="10"/>
      <c r="E135" s="10"/>
      <c r="F135" s="10"/>
      <c r="G135" s="10"/>
      <c r="H135" s="10"/>
      <c r="I135" s="10"/>
      <c r="J135" s="10"/>
      <c r="K135" s="10"/>
      <c r="L135" s="10"/>
      <c r="M135" s="10"/>
      <c r="N135" s="10"/>
      <c r="O135" s="10"/>
      <c r="P135" s="10"/>
      <c r="Q135" s="10"/>
      <c r="R135" s="10"/>
      <c r="S135" s="10"/>
      <c r="T135" s="10"/>
      <c r="U135" s="10"/>
      <c r="V135" s="10"/>
      <c r="W135" s="189"/>
      <c r="X135" s="189"/>
      <c r="Y135" s="189"/>
      <c r="Z135" s="189"/>
      <c r="AA135" s="189"/>
      <c r="AB135" s="189"/>
      <c r="AC135" s="189"/>
      <c r="AD135" s="189"/>
    </row>
    <row xmlns:x14ac="http://schemas.microsoft.com/office/spreadsheetml/2009/9/ac" r="136" s="186" customFormat="true" ht="12" x14ac:dyDescent="0.2">
      <c r="A136" s="189" t="s">
        <v>159</v>
      </c>
      <c r="B136" s="10">
        <v>2029</v>
      </c>
      <c r="C136" s="189" t="s">
        <v>16</v>
      </c>
      <c r="D136" s="10"/>
      <c r="E136" s="10"/>
      <c r="F136" s="10"/>
      <c r="G136" s="10"/>
      <c r="H136" s="10"/>
      <c r="I136" s="10"/>
      <c r="J136" s="10"/>
      <c r="K136" s="10"/>
      <c r="L136" s="10"/>
      <c r="M136" s="10"/>
      <c r="N136" s="10"/>
      <c r="O136" s="10"/>
      <c r="P136" s="10"/>
      <c r="Q136" s="10"/>
      <c r="R136" s="10"/>
      <c r="S136" s="10"/>
      <c r="T136" s="10"/>
      <c r="U136" s="10"/>
      <c r="V136" s="10"/>
      <c r="W136" s="189"/>
      <c r="X136" s="189"/>
      <c r="Y136" s="189"/>
      <c r="Z136" s="189"/>
      <c r="AA136" s="189"/>
      <c r="AB136" s="189"/>
      <c r="AC136" s="189"/>
      <c r="AD136" s="189"/>
    </row>
    <row xmlns:x14ac="http://schemas.microsoft.com/office/spreadsheetml/2009/9/ac" r="137" s="186" customFormat="true" ht="12" x14ac:dyDescent="0.2">
      <c r="A137" s="189" t="s">
        <v>159</v>
      </c>
      <c r="B137" s="10">
        <v>2030</v>
      </c>
      <c r="C137" s="189" t="s">
        <v>16</v>
      </c>
      <c r="D137" s="10"/>
      <c r="E137" s="10"/>
      <c r="F137" s="10"/>
      <c r="G137" s="10"/>
      <c r="H137" s="10"/>
      <c r="I137" s="10"/>
      <c r="J137" s="10"/>
      <c r="K137" s="10"/>
      <c r="L137" s="10"/>
      <c r="M137" s="10"/>
      <c r="N137" s="10"/>
      <c r="O137" s="10"/>
      <c r="P137" s="10"/>
      <c r="Q137" s="10"/>
      <c r="R137" s="10"/>
      <c r="S137" s="10"/>
      <c r="T137" s="10"/>
      <c r="U137" s="10"/>
      <c r="V137" s="10"/>
      <c r="W137" s="189"/>
      <c r="X137" s="189"/>
      <c r="Y137" s="189"/>
      <c r="Z137" s="189"/>
      <c r="AA137" s="189"/>
      <c r="AB137" s="189"/>
      <c r="AC137" s="189"/>
      <c r="AD137" s="189"/>
    </row>
    <row xmlns:x14ac="http://schemas.microsoft.com/office/spreadsheetml/2009/9/ac" r="138" s="186" customFormat="true" ht="12" x14ac:dyDescent="0.2">
      <c r="A138" s="189" t="s">
        <v>159</v>
      </c>
      <c r="B138" s="10">
        <v>2000</v>
      </c>
      <c r="C138" s="189" t="s">
        <v>17</v>
      </c>
      <c r="D138" s="10">
        <v>341622</v>
      </c>
      <c r="E138" s="10"/>
      <c r="F138" s="10"/>
      <c r="G138" s="10"/>
      <c r="H138" s="10"/>
      <c r="I138" s="10"/>
      <c r="J138" s="10">
        <v>100</v>
      </c>
      <c r="K138" s="10"/>
      <c r="L138" s="10"/>
      <c r="M138" s="10"/>
      <c r="N138" s="10"/>
      <c r="O138" s="10"/>
      <c r="P138" s="10">
        <v>100</v>
      </c>
      <c r="Q138" s="10"/>
      <c r="R138" s="10"/>
      <c r="S138" s="10"/>
      <c r="T138" s="10"/>
      <c r="U138" s="10"/>
      <c r="V138" s="10">
        <v>100</v>
      </c>
      <c r="W138" s="189"/>
      <c r="X138" s="189"/>
      <c r="Y138" s="189"/>
      <c r="Z138" s="189"/>
      <c r="AA138" s="189"/>
      <c r="AB138" s="189"/>
      <c r="AC138" s="189"/>
      <c r="AD138" s="189"/>
    </row>
    <row xmlns:x14ac="http://schemas.microsoft.com/office/spreadsheetml/2009/9/ac" r="139" s="186" customFormat="true" ht="12" x14ac:dyDescent="0.2">
      <c r="A139" s="189" t="s">
        <v>159</v>
      </c>
      <c r="B139" s="10">
        <v>2001</v>
      </c>
      <c r="C139" s="189" t="s">
        <v>17</v>
      </c>
      <c r="D139" s="10">
        <v>353961</v>
      </c>
      <c r="E139" s="10"/>
      <c r="F139" s="10"/>
      <c r="G139" s="10"/>
      <c r="H139" s="10"/>
      <c r="I139" s="10"/>
      <c r="J139" s="10">
        <v>100</v>
      </c>
      <c r="K139" s="10"/>
      <c r="L139" s="10"/>
      <c r="M139" s="10"/>
      <c r="N139" s="10"/>
      <c r="O139" s="10"/>
      <c r="P139" s="10">
        <v>100</v>
      </c>
      <c r="Q139" s="10"/>
      <c r="R139" s="10"/>
      <c r="S139" s="10"/>
      <c r="T139" s="10"/>
      <c r="U139" s="10"/>
      <c r="V139" s="10">
        <v>100</v>
      </c>
      <c r="W139" s="189"/>
      <c r="X139" s="189"/>
      <c r="Y139" s="189"/>
      <c r="Z139" s="189"/>
      <c r="AA139" s="189"/>
      <c r="AB139" s="189"/>
      <c r="AC139" s="189"/>
      <c r="AD139" s="189"/>
    </row>
    <row xmlns:x14ac="http://schemas.microsoft.com/office/spreadsheetml/2009/9/ac" r="140" s="186" customFormat="true" ht="12" x14ac:dyDescent="0.2">
      <c r="A140" s="189" t="s">
        <v>159</v>
      </c>
      <c r="B140" s="10">
        <v>2002</v>
      </c>
      <c r="C140" s="189" t="s">
        <v>17</v>
      </c>
      <c r="D140" s="10">
        <v>362689</v>
      </c>
      <c r="E140" s="10"/>
      <c r="F140" s="10"/>
      <c r="G140" s="10"/>
      <c r="H140" s="10"/>
      <c r="I140" s="10"/>
      <c r="J140" s="10">
        <v>100</v>
      </c>
      <c r="K140" s="10"/>
      <c r="L140" s="10"/>
      <c r="M140" s="10"/>
      <c r="N140" s="10"/>
      <c r="O140" s="10"/>
      <c r="P140" s="10">
        <v>100</v>
      </c>
      <c r="Q140" s="10"/>
      <c r="R140" s="10"/>
      <c r="S140" s="10"/>
      <c r="T140" s="10"/>
      <c r="U140" s="10"/>
      <c r="V140" s="10">
        <v>100</v>
      </c>
      <c r="W140" s="189"/>
      <c r="X140" s="189"/>
      <c r="Y140" s="189"/>
      <c r="Z140" s="189"/>
      <c r="AA140" s="189"/>
      <c r="AB140" s="189"/>
      <c r="AC140" s="189"/>
      <c r="AD140" s="189"/>
    </row>
    <row xmlns:x14ac="http://schemas.microsoft.com/office/spreadsheetml/2009/9/ac" r="141" s="186" customFormat="true" ht="12" x14ac:dyDescent="0.2">
      <c r="A141" s="189" t="s">
        <v>159</v>
      </c>
      <c r="B141" s="10">
        <v>2003</v>
      </c>
      <c r="C141" s="189" t="s">
        <v>17</v>
      </c>
      <c r="D141" s="10">
        <v>366989</v>
      </c>
      <c r="E141" s="10"/>
      <c r="F141" s="10"/>
      <c r="G141" s="10"/>
      <c r="H141" s="10"/>
      <c r="I141" s="10"/>
      <c r="J141" s="10">
        <v>100</v>
      </c>
      <c r="K141" s="10"/>
      <c r="L141" s="10"/>
      <c r="M141" s="10"/>
      <c r="N141" s="10"/>
      <c r="O141" s="10"/>
      <c r="P141" s="10">
        <v>100</v>
      </c>
      <c r="Q141" s="10"/>
      <c r="R141" s="10"/>
      <c r="S141" s="10"/>
      <c r="T141" s="10"/>
      <c r="U141" s="10"/>
      <c r="V141" s="10">
        <v>100</v>
      </c>
      <c r="W141" s="189"/>
      <c r="X141" s="189"/>
      <c r="Y141" s="189"/>
      <c r="Z141" s="189"/>
      <c r="AA141" s="189"/>
      <c r="AB141" s="189"/>
      <c r="AC141" s="189"/>
      <c r="AD141" s="189"/>
    </row>
    <row xmlns:x14ac="http://schemas.microsoft.com/office/spreadsheetml/2009/9/ac" r="142" s="186" customFormat="true" ht="12" x14ac:dyDescent="0.2">
      <c r="A142" s="189" t="s">
        <v>159</v>
      </c>
      <c r="B142" s="10">
        <v>2004</v>
      </c>
      <c r="C142" s="189" t="s">
        <v>17</v>
      </c>
      <c r="D142" s="10">
        <v>367382</v>
      </c>
      <c r="E142" s="10"/>
      <c r="F142" s="10"/>
      <c r="G142" s="10"/>
      <c r="H142" s="10"/>
      <c r="I142" s="10"/>
      <c r="J142" s="10">
        <v>100</v>
      </c>
      <c r="K142" s="10"/>
      <c r="L142" s="10"/>
      <c r="M142" s="10"/>
      <c r="N142" s="10"/>
      <c r="O142" s="10"/>
      <c r="P142" s="10">
        <v>100</v>
      </c>
      <c r="Q142" s="10"/>
      <c r="R142" s="10"/>
      <c r="S142" s="10"/>
      <c r="T142" s="10"/>
      <c r="U142" s="10"/>
      <c r="V142" s="10">
        <v>100</v>
      </c>
      <c r="W142" s="189"/>
      <c r="X142" s="189"/>
      <c r="Y142" s="189"/>
      <c r="Z142" s="189"/>
      <c r="AA142" s="189"/>
      <c r="AB142" s="189"/>
      <c r="AC142" s="189"/>
      <c r="AD142" s="189"/>
    </row>
    <row xmlns:x14ac="http://schemas.microsoft.com/office/spreadsheetml/2009/9/ac" r="143" s="186" customFormat="true" ht="12" x14ac:dyDescent="0.2">
      <c r="A143" s="189" t="s">
        <v>159</v>
      </c>
      <c r="B143" s="10">
        <v>2005</v>
      </c>
      <c r="C143" s="189" t="s">
        <v>17</v>
      </c>
      <c r="D143" s="10">
        <v>363535</v>
      </c>
      <c r="E143" s="10"/>
      <c r="F143" s="10"/>
      <c r="G143" s="10"/>
      <c r="H143" s="10"/>
      <c r="I143" s="10"/>
      <c r="J143" s="10">
        <v>100</v>
      </c>
      <c r="K143" s="10"/>
      <c r="L143" s="10"/>
      <c r="M143" s="10"/>
      <c r="N143" s="10"/>
      <c r="O143" s="10"/>
      <c r="P143" s="10">
        <v>100</v>
      </c>
      <c r="Q143" s="10"/>
      <c r="R143" s="10"/>
      <c r="S143" s="10"/>
      <c r="T143" s="10"/>
      <c r="U143" s="10"/>
      <c r="V143" s="10">
        <v>100</v>
      </c>
      <c r="W143" s="189"/>
      <c r="X143" s="189"/>
      <c r="Y143" s="189"/>
      <c r="Z143" s="189"/>
      <c r="AA143" s="189"/>
      <c r="AB143" s="189"/>
      <c r="AC143" s="189"/>
      <c r="AD143" s="189"/>
    </row>
    <row xmlns:x14ac="http://schemas.microsoft.com/office/spreadsheetml/2009/9/ac" r="144" s="186" customFormat="true" ht="12" x14ac:dyDescent="0.2">
      <c r="A144" s="189" t="s">
        <v>159</v>
      </c>
      <c r="B144" s="10">
        <v>2006</v>
      </c>
      <c r="C144" s="189" t="s">
        <v>17</v>
      </c>
      <c r="D144" s="10">
        <v>359692</v>
      </c>
      <c r="E144" s="10"/>
      <c r="F144" s="10"/>
      <c r="G144" s="10"/>
      <c r="H144" s="10"/>
      <c r="I144" s="10"/>
      <c r="J144" s="10">
        <v>100</v>
      </c>
      <c r="K144" s="10"/>
      <c r="L144" s="10"/>
      <c r="M144" s="10"/>
      <c r="N144" s="10"/>
      <c r="O144" s="10"/>
      <c r="P144" s="10">
        <v>100</v>
      </c>
      <c r="Q144" s="10"/>
      <c r="R144" s="10"/>
      <c r="S144" s="10"/>
      <c r="T144" s="10"/>
      <c r="U144" s="10"/>
      <c r="V144" s="10">
        <v>100</v>
      </c>
      <c r="W144" s="189"/>
      <c r="X144" s="189"/>
      <c r="Y144" s="189"/>
      <c r="Z144" s="189"/>
      <c r="AA144" s="189"/>
      <c r="AB144" s="189"/>
      <c r="AC144" s="189"/>
      <c r="AD144" s="189"/>
    </row>
    <row xmlns:x14ac="http://schemas.microsoft.com/office/spreadsheetml/2009/9/ac" r="145" s="186" customFormat="true" ht="12" x14ac:dyDescent="0.2">
      <c r="A145" s="189" t="s">
        <v>159</v>
      </c>
      <c r="B145" s="10">
        <v>2007</v>
      </c>
      <c r="C145" s="189" t="s">
        <v>17</v>
      </c>
      <c r="D145" s="10">
        <v>356378</v>
      </c>
      <c r="E145" s="10"/>
      <c r="F145" s="10"/>
      <c r="G145" s="10"/>
      <c r="H145" s="10"/>
      <c r="I145" s="10"/>
      <c r="J145" s="10">
        <v>100</v>
      </c>
      <c r="K145" s="10"/>
      <c r="L145" s="10"/>
      <c r="M145" s="10"/>
      <c r="N145" s="10"/>
      <c r="O145" s="10"/>
      <c r="P145" s="10">
        <v>100</v>
      </c>
      <c r="Q145" s="10"/>
      <c r="R145" s="10"/>
      <c r="S145" s="10"/>
      <c r="T145" s="10"/>
      <c r="U145" s="10"/>
      <c r="V145" s="10">
        <v>100</v>
      </c>
      <c r="W145" s="189"/>
      <c r="X145" s="189"/>
      <c r="Y145" s="189"/>
      <c r="Z145" s="189"/>
      <c r="AA145" s="189"/>
      <c r="AB145" s="189"/>
      <c r="AC145" s="189"/>
      <c r="AD145" s="189"/>
    </row>
    <row xmlns:x14ac="http://schemas.microsoft.com/office/spreadsheetml/2009/9/ac" r="146" s="186" customFormat="true" ht="12" x14ac:dyDescent="0.2">
      <c r="A146" s="189" t="s">
        <v>159</v>
      </c>
      <c r="B146" s="10">
        <v>2008</v>
      </c>
      <c r="C146" s="189" t="s">
        <v>17</v>
      </c>
      <c r="D146" s="10">
        <v>352979</v>
      </c>
      <c r="E146" s="10"/>
      <c r="F146" s="10"/>
      <c r="G146" s="10"/>
      <c r="H146" s="10"/>
      <c r="I146" s="10"/>
      <c r="J146" s="10">
        <v>100</v>
      </c>
      <c r="K146" s="10"/>
      <c r="L146" s="10"/>
      <c r="M146" s="10"/>
      <c r="N146" s="10"/>
      <c r="O146" s="10"/>
      <c r="P146" s="10">
        <v>100</v>
      </c>
      <c r="Q146" s="10"/>
      <c r="R146" s="10"/>
      <c r="S146" s="10"/>
      <c r="T146" s="10"/>
      <c r="U146" s="10"/>
      <c r="V146" s="10">
        <v>100</v>
      </c>
      <c r="W146" s="189"/>
      <c r="X146" s="189"/>
      <c r="Y146" s="189"/>
      <c r="Z146" s="189"/>
      <c r="AA146" s="189"/>
      <c r="AB146" s="189"/>
      <c r="AC146" s="189"/>
      <c r="AD146" s="189"/>
    </row>
    <row xmlns:x14ac="http://schemas.microsoft.com/office/spreadsheetml/2009/9/ac" r="147" s="186" customFormat="true" ht="12" x14ac:dyDescent="0.2">
      <c r="A147" s="189" t="s">
        <v>159</v>
      </c>
      <c r="B147" s="10">
        <v>2009</v>
      </c>
      <c r="C147" s="189" t="s">
        <v>17</v>
      </c>
      <c r="D147" s="10">
        <v>349555</v>
      </c>
      <c r="E147" s="10">
        <v>92.7</v>
      </c>
      <c r="F147" s="10"/>
      <c r="G147" s="10"/>
      <c r="H147" s="10"/>
      <c r="I147" s="10">
        <v>7.2999999999999972</v>
      </c>
      <c r="J147" s="10">
        <v>92.7</v>
      </c>
      <c r="K147" s="10"/>
      <c r="L147" s="10"/>
      <c r="M147" s="10"/>
      <c r="N147" s="10"/>
      <c r="O147" s="10"/>
      <c r="P147" s="10">
        <v>100</v>
      </c>
      <c r="Q147" s="10"/>
      <c r="R147" s="10"/>
      <c r="S147" s="10"/>
      <c r="T147" s="10"/>
      <c r="U147" s="10"/>
      <c r="V147" s="10">
        <v>100</v>
      </c>
      <c r="W147" s="189"/>
      <c r="X147" s="189"/>
      <c r="Y147" s="189"/>
      <c r="Z147" s="189"/>
      <c r="AA147" s="189"/>
      <c r="AB147" s="189"/>
      <c r="AC147" s="189"/>
      <c r="AD147" s="189"/>
    </row>
    <row xmlns:x14ac="http://schemas.microsoft.com/office/spreadsheetml/2009/9/ac" r="148" s="186" customFormat="true" ht="12" x14ac:dyDescent="0.2">
      <c r="A148" s="189" t="s">
        <v>159</v>
      </c>
      <c r="B148" s="10">
        <v>2010</v>
      </c>
      <c r="C148" s="189" t="s">
        <v>17</v>
      </c>
      <c r="D148" s="10">
        <v>347059</v>
      </c>
      <c r="E148" s="10">
        <v>92.7</v>
      </c>
      <c r="F148" s="10"/>
      <c r="G148" s="10"/>
      <c r="H148" s="10"/>
      <c r="I148" s="10">
        <v>7.2999999999999972</v>
      </c>
      <c r="J148" s="10">
        <v>92.7</v>
      </c>
      <c r="K148" s="10"/>
      <c r="L148" s="10"/>
      <c r="M148" s="10"/>
      <c r="N148" s="10"/>
      <c r="O148" s="10"/>
      <c r="P148" s="10">
        <v>100</v>
      </c>
      <c r="Q148" s="10"/>
      <c r="R148" s="10"/>
      <c r="S148" s="10"/>
      <c r="T148" s="10"/>
      <c r="U148" s="10"/>
      <c r="V148" s="10">
        <v>100</v>
      </c>
      <c r="W148" s="189"/>
      <c r="X148" s="189"/>
      <c r="Y148" s="189"/>
      <c r="Z148" s="189"/>
      <c r="AA148" s="189"/>
      <c r="AB148" s="189"/>
      <c r="AC148" s="189"/>
      <c r="AD148" s="189"/>
    </row>
    <row xmlns:x14ac="http://schemas.microsoft.com/office/spreadsheetml/2009/9/ac" r="149" s="186" customFormat="true" ht="12" x14ac:dyDescent="0.2">
      <c r="A149" s="189" t="s">
        <v>159</v>
      </c>
      <c r="B149" s="10">
        <v>2011</v>
      </c>
      <c r="C149" s="189" t="s">
        <v>17</v>
      </c>
      <c r="D149" s="10">
        <v>345876</v>
      </c>
      <c r="E149" s="10">
        <v>92.7</v>
      </c>
      <c r="F149" s="10"/>
      <c r="G149" s="10"/>
      <c r="H149" s="10"/>
      <c r="I149" s="10">
        <v>7.2999999999999972</v>
      </c>
      <c r="J149" s="10">
        <v>92.7</v>
      </c>
      <c r="K149" s="10"/>
      <c r="L149" s="10"/>
      <c r="M149" s="10"/>
      <c r="N149" s="10"/>
      <c r="O149" s="10"/>
      <c r="P149" s="10">
        <v>100</v>
      </c>
      <c r="Q149" s="10"/>
      <c r="R149" s="10"/>
      <c r="S149" s="10"/>
      <c r="T149" s="10"/>
      <c r="U149" s="10"/>
      <c r="V149" s="10">
        <v>100</v>
      </c>
      <c r="W149" s="189"/>
      <c r="X149" s="189"/>
      <c r="Y149" s="189"/>
      <c r="Z149" s="189"/>
      <c r="AA149" s="189"/>
      <c r="AB149" s="189"/>
      <c r="AC149" s="189"/>
      <c r="AD149" s="189"/>
    </row>
    <row xmlns:x14ac="http://schemas.microsoft.com/office/spreadsheetml/2009/9/ac" r="150" s="186" customFormat="true" ht="12" x14ac:dyDescent="0.2">
      <c r="A150" s="189" t="s">
        <v>159</v>
      </c>
      <c r="B150" s="10">
        <v>2012</v>
      </c>
      <c r="C150" s="189" t="s">
        <v>17</v>
      </c>
      <c r="D150" s="10">
        <v>345021</v>
      </c>
      <c r="E150" s="10">
        <v>92.7</v>
      </c>
      <c r="F150" s="10"/>
      <c r="G150" s="10"/>
      <c r="H150" s="10"/>
      <c r="I150" s="10">
        <v>7.2999999999999972</v>
      </c>
      <c r="J150" s="10">
        <v>92.7</v>
      </c>
      <c r="K150" s="10"/>
      <c r="L150" s="10"/>
      <c r="M150" s="10"/>
      <c r="N150" s="10"/>
      <c r="O150" s="10"/>
      <c r="P150" s="10">
        <v>100</v>
      </c>
      <c r="Q150" s="10"/>
      <c r="R150" s="10"/>
      <c r="S150" s="10"/>
      <c r="T150" s="10"/>
      <c r="U150" s="10"/>
      <c r="V150" s="10">
        <v>100</v>
      </c>
      <c r="W150" s="189"/>
      <c r="X150" s="189"/>
      <c r="Y150" s="189"/>
      <c r="Z150" s="189"/>
      <c r="AA150" s="189"/>
      <c r="AB150" s="189"/>
      <c r="AC150" s="189"/>
      <c r="AD150" s="189"/>
    </row>
    <row xmlns:x14ac="http://schemas.microsoft.com/office/spreadsheetml/2009/9/ac" r="151" s="186" customFormat="true" ht="12" x14ac:dyDescent="0.2">
      <c r="A151" s="189" t="s">
        <v>159</v>
      </c>
      <c r="B151" s="10">
        <v>2013</v>
      </c>
      <c r="C151" s="189" t="s">
        <v>17</v>
      </c>
      <c r="D151" s="10">
        <v>344349</v>
      </c>
      <c r="E151" s="10">
        <v>92.7</v>
      </c>
      <c r="F151" s="10"/>
      <c r="G151" s="10"/>
      <c r="H151" s="10"/>
      <c r="I151" s="10">
        <v>7.2999999999999972</v>
      </c>
      <c r="J151" s="10">
        <v>92.7</v>
      </c>
      <c r="K151" s="10"/>
      <c r="L151" s="10"/>
      <c r="M151" s="10"/>
      <c r="N151" s="10"/>
      <c r="O151" s="10"/>
      <c r="P151" s="10">
        <v>100</v>
      </c>
      <c r="Q151" s="10"/>
      <c r="R151" s="10"/>
      <c r="S151" s="10"/>
      <c r="T151" s="10"/>
      <c r="U151" s="10"/>
      <c r="V151" s="10">
        <v>100</v>
      </c>
      <c r="W151" s="189"/>
      <c r="X151" s="189"/>
      <c r="Y151" s="189"/>
      <c r="Z151" s="189"/>
      <c r="AA151" s="189"/>
      <c r="AB151" s="189"/>
      <c r="AC151" s="189"/>
      <c r="AD151" s="189"/>
    </row>
    <row xmlns:x14ac="http://schemas.microsoft.com/office/spreadsheetml/2009/9/ac" r="152" s="186" customFormat="true" ht="12" x14ac:dyDescent="0.2">
      <c r="A152" s="189" t="s">
        <v>159</v>
      </c>
      <c r="B152" s="10">
        <v>2014</v>
      </c>
      <c r="C152" s="189" t="s">
        <v>17</v>
      </c>
      <c r="D152" s="10">
        <v>344250</v>
      </c>
      <c r="E152" s="10">
        <v>92.7</v>
      </c>
      <c r="F152" s="10"/>
      <c r="G152" s="10"/>
      <c r="H152" s="10"/>
      <c r="I152" s="10">
        <v>7.2999999999999972</v>
      </c>
      <c r="J152" s="10">
        <v>92.7</v>
      </c>
      <c r="K152" s="10"/>
      <c r="L152" s="10"/>
      <c r="M152" s="10"/>
      <c r="N152" s="10"/>
      <c r="O152" s="10"/>
      <c r="P152" s="10">
        <v>100</v>
      </c>
      <c r="Q152" s="10"/>
      <c r="R152" s="10"/>
      <c r="S152" s="10"/>
      <c r="T152" s="10"/>
      <c r="U152" s="10"/>
      <c r="V152" s="10">
        <v>100</v>
      </c>
      <c r="W152" s="189"/>
      <c r="X152" s="189"/>
      <c r="Y152" s="189"/>
      <c r="Z152" s="189"/>
      <c r="AA152" s="189"/>
      <c r="AB152" s="189"/>
      <c r="AC152" s="189"/>
      <c r="AD152" s="189"/>
    </row>
    <row xmlns:x14ac="http://schemas.microsoft.com/office/spreadsheetml/2009/9/ac" r="153" s="186" customFormat="true" ht="12" x14ac:dyDescent="0.2">
      <c r="A153" s="189" t="s">
        <v>159</v>
      </c>
      <c r="B153" s="10">
        <v>2015</v>
      </c>
      <c r="C153" s="189" t="s">
        <v>17</v>
      </c>
      <c r="D153" s="10">
        <v>346245</v>
      </c>
      <c r="E153" s="10">
        <v>92.7</v>
      </c>
      <c r="F153" s="10"/>
      <c r="G153" s="10"/>
      <c r="H153" s="10"/>
      <c r="I153" s="10">
        <v>7.2999999999999972</v>
      </c>
      <c r="J153" s="10">
        <v>92.7</v>
      </c>
      <c r="K153" s="10"/>
      <c r="L153" s="10"/>
      <c r="M153" s="10"/>
      <c r="N153" s="10"/>
      <c r="O153" s="10"/>
      <c r="P153" s="10">
        <v>100</v>
      </c>
      <c r="Q153" s="10"/>
      <c r="R153" s="10"/>
      <c r="S153" s="10"/>
      <c r="T153" s="10"/>
      <c r="U153" s="10"/>
      <c r="V153" s="10">
        <v>100</v>
      </c>
      <c r="W153" s="189"/>
      <c r="X153" s="189"/>
      <c r="Y153" s="189"/>
      <c r="Z153" s="189"/>
      <c r="AA153" s="189"/>
      <c r="AB153" s="189"/>
      <c r="AC153" s="189"/>
      <c r="AD153" s="189"/>
    </row>
    <row xmlns:x14ac="http://schemas.microsoft.com/office/spreadsheetml/2009/9/ac" r="154" s="186" customFormat="true" ht="12" x14ac:dyDescent="0.2">
      <c r="A154" s="189" t="s">
        <v>159</v>
      </c>
      <c r="B154" s="10">
        <v>2016</v>
      </c>
      <c r="C154" s="189" t="s">
        <v>17</v>
      </c>
      <c r="D154" s="10">
        <v>351055</v>
      </c>
      <c r="E154" s="10">
        <v>92.7</v>
      </c>
      <c r="F154" s="10"/>
      <c r="G154" s="10"/>
      <c r="H154" s="10"/>
      <c r="I154" s="10">
        <v>7.2999999999999972</v>
      </c>
      <c r="J154" s="10">
        <v>92.7</v>
      </c>
      <c r="K154" s="10"/>
      <c r="L154" s="10"/>
      <c r="M154" s="10"/>
      <c r="N154" s="10"/>
      <c r="O154" s="10"/>
      <c r="P154" s="10">
        <v>100</v>
      </c>
      <c r="Q154" s="10"/>
      <c r="R154" s="10"/>
      <c r="S154" s="10"/>
      <c r="T154" s="10"/>
      <c r="U154" s="10"/>
      <c r="V154" s="10">
        <v>100</v>
      </c>
      <c r="W154" s="189"/>
      <c r="X154" s="189"/>
      <c r="Y154" s="189"/>
      <c r="Z154" s="189"/>
      <c r="AA154" s="189"/>
      <c r="AB154" s="189"/>
      <c r="AC154" s="189"/>
      <c r="AD154" s="189"/>
    </row>
    <row xmlns:x14ac="http://schemas.microsoft.com/office/spreadsheetml/2009/9/ac" r="155" s="186" customFormat="true" ht="12" x14ac:dyDescent="0.2">
      <c r="A155" s="189" t="s">
        <v>159</v>
      </c>
      <c r="B155" s="10">
        <v>2017</v>
      </c>
      <c r="C155" s="189" t="s">
        <v>17</v>
      </c>
      <c r="D155" s="10">
        <v>358173</v>
      </c>
      <c r="E155" s="10">
        <v>92.7</v>
      </c>
      <c r="F155" s="10"/>
      <c r="G155" s="10"/>
      <c r="H155" s="10"/>
      <c r="I155" s="10">
        <v>7.2999999999999972</v>
      </c>
      <c r="J155" s="10">
        <v>92.7</v>
      </c>
      <c r="K155" s="10"/>
      <c r="L155" s="10"/>
      <c r="M155" s="10"/>
      <c r="N155" s="10"/>
      <c r="O155" s="10"/>
      <c r="P155" s="10">
        <v>100</v>
      </c>
      <c r="Q155" s="10"/>
      <c r="R155" s="10"/>
      <c r="S155" s="10"/>
      <c r="T155" s="10"/>
      <c r="U155" s="10"/>
      <c r="V155" s="10">
        <v>100</v>
      </c>
      <c r="W155" s="189"/>
      <c r="X155" s="189"/>
      <c r="Y155" s="189"/>
      <c r="Z155" s="189"/>
      <c r="AA155" s="189"/>
      <c r="AB155" s="189"/>
      <c r="AC155" s="189"/>
      <c r="AD155" s="189"/>
    </row>
    <row xmlns:x14ac="http://schemas.microsoft.com/office/spreadsheetml/2009/9/ac" r="156" s="186" customFormat="true" ht="12" x14ac:dyDescent="0.2">
      <c r="A156" s="189" t="s">
        <v>159</v>
      </c>
      <c r="B156" s="10">
        <v>2018</v>
      </c>
      <c r="C156" s="189" t="s">
        <v>17</v>
      </c>
      <c r="D156" s="10">
        <v>367029</v>
      </c>
      <c r="E156" s="10"/>
      <c r="F156" s="10"/>
      <c r="G156" s="10"/>
      <c r="H156" s="10"/>
      <c r="I156" s="10"/>
      <c r="J156" s="10">
        <v>100</v>
      </c>
      <c r="K156" s="10"/>
      <c r="L156" s="10">
        <v>54.81</v>
      </c>
      <c r="M156" s="10"/>
      <c r="N156" s="10"/>
      <c r="O156" s="10">
        <v>45.19</v>
      </c>
      <c r="P156" s="10">
        <v>54.81</v>
      </c>
      <c r="Q156" s="10"/>
      <c r="R156" s="10"/>
      <c r="S156" s="10"/>
      <c r="T156" s="10"/>
      <c r="U156" s="10"/>
      <c r="V156" s="10">
        <v>100</v>
      </c>
      <c r="W156" s="189"/>
      <c r="X156" s="189"/>
      <c r="Y156" s="189"/>
      <c r="Z156" s="189"/>
      <c r="AA156" s="189"/>
      <c r="AB156" s="189"/>
      <c r="AC156" s="189"/>
      <c r="AD156" s="189"/>
    </row>
    <row xmlns:x14ac="http://schemas.microsoft.com/office/spreadsheetml/2009/9/ac" r="157" s="186" customFormat="true" ht="12" x14ac:dyDescent="0.2">
      <c r="A157" s="189" t="s">
        <v>159</v>
      </c>
      <c r="B157" s="10">
        <v>2019</v>
      </c>
      <c r="C157" s="189" t="s">
        <v>17</v>
      </c>
      <c r="D157" s="10">
        <v>377110</v>
      </c>
      <c r="E157" s="10"/>
      <c r="F157" s="10"/>
      <c r="G157" s="10"/>
      <c r="H157" s="10"/>
      <c r="I157" s="10"/>
      <c r="J157" s="10">
        <v>100</v>
      </c>
      <c r="K157" s="10"/>
      <c r="L157" s="10">
        <v>54.81</v>
      </c>
      <c r="M157" s="10"/>
      <c r="N157" s="10"/>
      <c r="O157" s="10">
        <v>45.19</v>
      </c>
      <c r="P157" s="10">
        <v>54.81</v>
      </c>
      <c r="Q157" s="10"/>
      <c r="R157" s="10"/>
      <c r="S157" s="10"/>
      <c r="T157" s="10"/>
      <c r="U157" s="10"/>
      <c r="V157" s="10">
        <v>100</v>
      </c>
      <c r="W157" s="189"/>
      <c r="X157" s="189"/>
      <c r="Y157" s="189"/>
      <c r="Z157" s="189"/>
      <c r="AA157" s="189"/>
      <c r="AB157" s="189"/>
      <c r="AC157" s="189"/>
      <c r="AD157" s="189"/>
    </row>
    <row xmlns:x14ac="http://schemas.microsoft.com/office/spreadsheetml/2009/9/ac" r="158" s="186" customFormat="true" ht="12" x14ac:dyDescent="0.2">
      <c r="A158" s="189" t="s">
        <v>159</v>
      </c>
      <c r="B158" s="10">
        <v>2020</v>
      </c>
      <c r="C158" s="189" t="s">
        <v>17</v>
      </c>
      <c r="D158" s="10">
        <v>387948</v>
      </c>
      <c r="E158" s="10"/>
      <c r="F158" s="10"/>
      <c r="G158" s="10"/>
      <c r="H158" s="10"/>
      <c r="I158" s="10"/>
      <c r="J158" s="10">
        <v>100</v>
      </c>
      <c r="K158" s="10"/>
      <c r="L158" s="10">
        <v>54.81</v>
      </c>
      <c r="M158" s="10"/>
      <c r="N158" s="10"/>
      <c r="O158" s="10">
        <v>45.19</v>
      </c>
      <c r="P158" s="10">
        <v>54.81</v>
      </c>
      <c r="Q158" s="10"/>
      <c r="R158" s="10"/>
      <c r="S158" s="10"/>
      <c r="T158" s="10"/>
      <c r="U158" s="10"/>
      <c r="V158" s="10">
        <v>100</v>
      </c>
      <c r="W158" s="189"/>
      <c r="X158" s="189"/>
      <c r="Y158" s="189"/>
      <c r="Z158" s="189"/>
      <c r="AA158" s="189"/>
      <c r="AB158" s="189"/>
      <c r="AC158" s="189"/>
      <c r="AD158" s="189"/>
    </row>
    <row xmlns:x14ac="http://schemas.microsoft.com/office/spreadsheetml/2009/9/ac" r="159" s="186" customFormat="true" ht="12" x14ac:dyDescent="0.2">
      <c r="A159" s="189" t="s">
        <v>159</v>
      </c>
      <c r="B159" s="10">
        <v>2021</v>
      </c>
      <c r="C159" s="189" t="s">
        <v>17</v>
      </c>
      <c r="D159" s="10">
        <v>399335</v>
      </c>
      <c r="E159" s="10"/>
      <c r="F159" s="10"/>
      <c r="G159" s="10"/>
      <c r="H159" s="10"/>
      <c r="I159" s="10"/>
      <c r="J159" s="10">
        <v>100</v>
      </c>
      <c r="K159" s="10"/>
      <c r="L159" s="10">
        <v>54.81</v>
      </c>
      <c r="M159" s="10"/>
      <c r="N159" s="10"/>
      <c r="O159" s="10">
        <v>45.19</v>
      </c>
      <c r="P159" s="10">
        <v>54.81</v>
      </c>
      <c r="Q159" s="10"/>
      <c r="R159" s="10"/>
      <c r="S159" s="10"/>
      <c r="T159" s="10"/>
      <c r="U159" s="10"/>
      <c r="V159" s="10">
        <v>100</v>
      </c>
      <c r="W159" s="189"/>
      <c r="X159" s="189"/>
      <c r="Y159" s="189"/>
      <c r="Z159" s="189"/>
      <c r="AA159" s="189"/>
      <c r="AB159" s="189"/>
      <c r="AC159" s="189"/>
      <c r="AD159" s="189"/>
    </row>
    <row xmlns:x14ac="http://schemas.microsoft.com/office/spreadsheetml/2009/9/ac" r="160" s="186" customFormat="true" ht="12" x14ac:dyDescent="0.2">
      <c r="A160" s="189" t="s">
        <v>159</v>
      </c>
      <c r="B160" s="10">
        <v>2022</v>
      </c>
      <c r="C160" s="189" t="s">
        <v>17</v>
      </c>
      <c r="D160" s="10">
        <v>410186</v>
      </c>
      <c r="E160" s="10"/>
      <c r="F160" s="10"/>
      <c r="G160" s="10"/>
      <c r="H160" s="10"/>
      <c r="I160" s="10"/>
      <c r="J160" s="10">
        <v>100</v>
      </c>
      <c r="K160" s="10"/>
      <c r="L160" s="10">
        <v>54.81</v>
      </c>
      <c r="M160" s="10"/>
      <c r="N160" s="10"/>
      <c r="O160" s="10">
        <v>45.19</v>
      </c>
      <c r="P160" s="10">
        <v>54.81</v>
      </c>
      <c r="Q160" s="10"/>
      <c r="R160" s="10"/>
      <c r="S160" s="10"/>
      <c r="T160" s="10"/>
      <c r="U160" s="10"/>
      <c r="V160" s="10">
        <v>100</v>
      </c>
      <c r="W160" s="189"/>
      <c r="X160" s="189"/>
      <c r="Y160" s="189"/>
      <c r="Z160" s="189"/>
      <c r="AA160" s="189"/>
      <c r="AB160" s="189"/>
      <c r="AC160" s="189"/>
      <c r="AD160" s="189"/>
    </row>
    <row xmlns:x14ac="http://schemas.microsoft.com/office/spreadsheetml/2009/9/ac" r="161" s="186" customFormat="true" ht="12" x14ac:dyDescent="0.2">
      <c r="A161" s="189" t="s">
        <v>159</v>
      </c>
      <c r="B161" s="10">
        <v>2023</v>
      </c>
      <c r="C161" s="189" t="s">
        <v>17</v>
      </c>
      <c r="D161" s="10">
        <v>376918</v>
      </c>
      <c r="E161" s="10"/>
      <c r="F161" s="10"/>
      <c r="G161" s="10"/>
      <c r="H161" s="10"/>
      <c r="I161" s="10"/>
      <c r="J161" s="10">
        <v>100</v>
      </c>
      <c r="K161" s="10"/>
      <c r="L161" s="10">
        <v>54.81</v>
      </c>
      <c r="M161" s="10"/>
      <c r="N161" s="10"/>
      <c r="O161" s="10">
        <v>45.19</v>
      </c>
      <c r="P161" s="10">
        <v>54.81</v>
      </c>
      <c r="Q161" s="10"/>
      <c r="R161" s="10"/>
      <c r="S161" s="10"/>
      <c r="T161" s="10"/>
      <c r="U161" s="10"/>
      <c r="V161" s="10">
        <v>100</v>
      </c>
      <c r="W161" s="189"/>
      <c r="X161" s="189"/>
      <c r="Y161" s="189"/>
      <c r="Z161" s="189"/>
      <c r="AA161" s="189"/>
      <c r="AB161" s="189"/>
      <c r="AC161" s="189"/>
      <c r="AD161" s="189"/>
    </row>
    <row xmlns:x14ac="http://schemas.microsoft.com/office/spreadsheetml/2009/9/ac" r="162" s="186" customFormat="true" ht="12" x14ac:dyDescent="0.2">
      <c r="A162" s="189" t="s">
        <v>159</v>
      </c>
      <c r="B162" s="10">
        <v>2024</v>
      </c>
      <c r="C162" s="189" t="s">
        <v>17</v>
      </c>
      <c r="D162" s="10"/>
      <c r="E162" s="10"/>
      <c r="F162" s="10"/>
      <c r="G162" s="10"/>
      <c r="H162" s="10"/>
      <c r="I162" s="10"/>
      <c r="J162" s="10"/>
      <c r="K162" s="10"/>
      <c r="L162" s="10"/>
      <c r="M162" s="10"/>
      <c r="N162" s="10"/>
      <c r="O162" s="10"/>
      <c r="P162" s="10"/>
      <c r="Q162" s="10"/>
      <c r="R162" s="10"/>
      <c r="S162" s="10"/>
      <c r="T162" s="10"/>
      <c r="U162" s="10"/>
      <c r="V162" s="10"/>
      <c r="W162" s="189"/>
      <c r="X162" s="189"/>
      <c r="Y162" s="189"/>
      <c r="Z162" s="189"/>
      <c r="AA162" s="189"/>
      <c r="AB162" s="189"/>
      <c r="AC162" s="189"/>
      <c r="AD162" s="189"/>
    </row>
    <row xmlns:x14ac="http://schemas.microsoft.com/office/spreadsheetml/2009/9/ac" r="163" s="186" customFormat="true" ht="12" x14ac:dyDescent="0.2">
      <c r="A163" s="189" t="s">
        <v>159</v>
      </c>
      <c r="B163" s="10">
        <v>2025</v>
      </c>
      <c r="C163" s="189" t="s">
        <v>17</v>
      </c>
      <c r="D163" s="10"/>
      <c r="E163" s="10"/>
      <c r="F163" s="10"/>
      <c r="G163" s="10"/>
      <c r="H163" s="10"/>
      <c r="I163" s="10"/>
      <c r="J163" s="10"/>
      <c r="K163" s="10"/>
      <c r="L163" s="10"/>
      <c r="M163" s="10"/>
      <c r="N163" s="10"/>
      <c r="O163" s="10"/>
      <c r="P163" s="10"/>
      <c r="Q163" s="10"/>
      <c r="R163" s="10"/>
      <c r="S163" s="10"/>
      <c r="T163" s="10"/>
      <c r="U163" s="10"/>
      <c r="V163" s="10"/>
      <c r="W163" s="189"/>
      <c r="X163" s="189"/>
      <c r="Y163" s="189"/>
      <c r="Z163" s="189"/>
      <c r="AA163" s="189"/>
      <c r="AB163" s="189"/>
      <c r="AC163" s="189"/>
      <c r="AD163" s="189"/>
    </row>
    <row xmlns:x14ac="http://schemas.microsoft.com/office/spreadsheetml/2009/9/ac" r="164" s="186" customFormat="true" ht="12" x14ac:dyDescent="0.2">
      <c r="A164" s="189" t="s">
        <v>159</v>
      </c>
      <c r="B164" s="10">
        <v>2026</v>
      </c>
      <c r="C164" s="189" t="s">
        <v>17</v>
      </c>
      <c r="D164" s="10"/>
      <c r="E164" s="10"/>
      <c r="F164" s="10"/>
      <c r="G164" s="10"/>
      <c r="H164" s="10"/>
      <c r="I164" s="10"/>
      <c r="J164" s="10"/>
      <c r="K164" s="10"/>
      <c r="L164" s="10"/>
      <c r="M164" s="10"/>
      <c r="N164" s="10"/>
      <c r="O164" s="10"/>
      <c r="P164" s="10"/>
      <c r="Q164" s="10"/>
      <c r="R164" s="10"/>
      <c r="S164" s="10"/>
      <c r="T164" s="10"/>
      <c r="U164" s="10"/>
      <c r="V164" s="10"/>
      <c r="W164" s="189"/>
      <c r="X164" s="189"/>
      <c r="Y164" s="189"/>
      <c r="Z164" s="189"/>
      <c r="AA164" s="189"/>
      <c r="AB164" s="189"/>
      <c r="AC164" s="189"/>
      <c r="AD164" s="189"/>
    </row>
    <row xmlns:x14ac="http://schemas.microsoft.com/office/spreadsheetml/2009/9/ac" r="165" s="186" customFormat="true" ht="12" x14ac:dyDescent="0.2">
      <c r="A165" s="189" t="s">
        <v>159</v>
      </c>
      <c r="B165" s="10">
        <v>2027</v>
      </c>
      <c r="C165" s="189" t="s">
        <v>17</v>
      </c>
      <c r="D165" s="10"/>
      <c r="E165" s="10"/>
      <c r="F165" s="10"/>
      <c r="G165" s="10"/>
      <c r="H165" s="10"/>
      <c r="I165" s="10"/>
      <c r="J165" s="10"/>
      <c r="K165" s="10"/>
      <c r="L165" s="10"/>
      <c r="M165" s="10"/>
      <c r="N165" s="10"/>
      <c r="O165" s="10"/>
      <c r="P165" s="10"/>
      <c r="Q165" s="10"/>
      <c r="R165" s="10"/>
      <c r="S165" s="10"/>
      <c r="T165" s="10"/>
      <c r="U165" s="10"/>
      <c r="V165" s="10"/>
      <c r="W165" s="189"/>
      <c r="X165" s="189"/>
      <c r="Y165" s="189"/>
      <c r="Z165" s="189"/>
      <c r="AA165" s="189"/>
      <c r="AB165" s="189"/>
      <c r="AC165" s="189"/>
      <c r="AD165" s="189"/>
    </row>
    <row xmlns:x14ac="http://schemas.microsoft.com/office/spreadsheetml/2009/9/ac" r="166" s="186" customFormat="true" ht="12" x14ac:dyDescent="0.2">
      <c r="A166" s="189" t="s">
        <v>159</v>
      </c>
      <c r="B166" s="10">
        <v>2028</v>
      </c>
      <c r="C166" s="189" t="s">
        <v>17</v>
      </c>
      <c r="D166" s="10"/>
      <c r="E166" s="10"/>
      <c r="F166" s="10"/>
      <c r="G166" s="10"/>
      <c r="H166" s="10"/>
      <c r="I166" s="10"/>
      <c r="J166" s="10"/>
      <c r="K166" s="10"/>
      <c r="L166" s="10"/>
      <c r="M166" s="10"/>
      <c r="N166" s="10"/>
      <c r="O166" s="10"/>
      <c r="P166" s="10"/>
      <c r="Q166" s="10"/>
      <c r="R166" s="10"/>
      <c r="S166" s="10"/>
      <c r="T166" s="10"/>
      <c r="U166" s="10"/>
      <c r="V166" s="10"/>
      <c r="W166" s="189"/>
      <c r="X166" s="189"/>
      <c r="Y166" s="189"/>
      <c r="Z166" s="189"/>
      <c r="AA166" s="189"/>
      <c r="AB166" s="189"/>
      <c r="AC166" s="189"/>
      <c r="AD166" s="189"/>
    </row>
    <row xmlns:x14ac="http://schemas.microsoft.com/office/spreadsheetml/2009/9/ac" r="167" s="186" customFormat="true" ht="12" x14ac:dyDescent="0.2">
      <c r="A167" s="189" t="s">
        <v>159</v>
      </c>
      <c r="B167" s="10">
        <v>2029</v>
      </c>
      <c r="C167" s="189" t="s">
        <v>17</v>
      </c>
      <c r="D167" s="10"/>
      <c r="E167" s="10"/>
      <c r="F167" s="10"/>
      <c r="G167" s="10"/>
      <c r="H167" s="10"/>
      <c r="I167" s="10"/>
      <c r="J167" s="10"/>
      <c r="K167" s="10"/>
      <c r="L167" s="10"/>
      <c r="M167" s="10"/>
      <c r="N167" s="10"/>
      <c r="O167" s="10"/>
      <c r="P167" s="10"/>
      <c r="Q167" s="10"/>
      <c r="R167" s="10"/>
      <c r="S167" s="10"/>
      <c r="T167" s="10"/>
      <c r="U167" s="10"/>
      <c r="V167" s="10"/>
      <c r="W167" s="189"/>
      <c r="X167" s="189"/>
      <c r="Y167" s="189"/>
      <c r="Z167" s="189"/>
      <c r="AA167" s="189"/>
      <c r="AB167" s="189"/>
    </row>
    <row xmlns:x14ac="http://schemas.microsoft.com/office/spreadsheetml/2009/9/ac" r="168" s="186" customFormat="true" ht="12" x14ac:dyDescent="0.2">
      <c r="A168" s="189" t="s">
        <v>159</v>
      </c>
      <c r="B168" s="10">
        <v>2030</v>
      </c>
      <c r="C168" s="189" t="s">
        <v>17</v>
      </c>
      <c r="D168" s="10"/>
      <c r="E168" s="10"/>
      <c r="F168" s="10"/>
      <c r="G168" s="10"/>
      <c r="H168" s="10"/>
      <c r="I168" s="10"/>
      <c r="J168" s="10"/>
      <c r="K168" s="10"/>
      <c r="L168" s="10"/>
      <c r="M168" s="10"/>
      <c r="N168" s="10"/>
      <c r="O168" s="10"/>
      <c r="P168" s="10"/>
      <c r="Q168" s="10"/>
      <c r="R168" s="10"/>
      <c r="S168" s="10"/>
      <c r="T168" s="10"/>
      <c r="U168" s="10"/>
      <c r="V168" s="10"/>
      <c r="W168" s="189"/>
      <c r="X168" s="189"/>
      <c r="Y168" s="189"/>
      <c r="Z168" s="189"/>
      <c r="AA168" s="189"/>
      <c r="AB168" s="189"/>
    </row>
    <row xmlns:x14ac="http://schemas.microsoft.com/office/spreadsheetml/2009/9/ac" r="169" ht="15.75" x14ac:dyDescent="0.25">
      <c r="A169" s="190" t="s">
        <v>159</v>
      </c>
      <c r="B169" s="10">
        <v>2000</v>
      </c>
      <c r="C169" s="190" t="s">
        <v>18</v>
      </c>
      <c r="D169" s="10">
        <v>194541</v>
      </c>
      <c r="E169" s="10"/>
      <c r="F169" s="10"/>
      <c r="G169" s="10"/>
      <c r="H169" s="10"/>
      <c r="I169" s="10"/>
      <c r="J169" s="10">
        <v>100</v>
      </c>
      <c r="K169" s="10"/>
      <c r="L169" s="10"/>
      <c r="M169" s="10"/>
      <c r="N169" s="10"/>
      <c r="O169" s="10"/>
      <c r="P169" s="10">
        <v>100</v>
      </c>
      <c r="Q169" s="10"/>
      <c r="R169" s="10"/>
      <c r="S169" s="10"/>
      <c r="T169" s="10"/>
      <c r="U169" s="10"/>
      <c r="V169" s="10">
        <v>100</v>
      </c>
      <c r="W169" s="190"/>
      <c r="X169" s="190"/>
      <c r="Y169" s="190"/>
      <c r="Z169" s="190"/>
      <c r="AA169" s="190"/>
      <c r="AB169" s="190"/>
    </row>
    <row xmlns:x14ac="http://schemas.microsoft.com/office/spreadsheetml/2009/9/ac" r="170" ht="15.75" x14ac:dyDescent="0.25">
      <c r="A170" s="190" t="s">
        <v>159</v>
      </c>
      <c r="B170" s="10">
        <v>2001</v>
      </c>
      <c r="C170" s="190" t="s">
        <v>18</v>
      </c>
      <c r="D170" s="10">
        <v>201008</v>
      </c>
      <c r="E170" s="10"/>
      <c r="F170" s="10"/>
      <c r="G170" s="10"/>
      <c r="H170" s="10"/>
      <c r="I170" s="10"/>
      <c r="J170" s="10">
        <v>100</v>
      </c>
      <c r="K170" s="10"/>
      <c r="L170" s="10"/>
      <c r="M170" s="10"/>
      <c r="N170" s="10"/>
      <c r="O170" s="10"/>
      <c r="P170" s="10">
        <v>100</v>
      </c>
      <c r="Q170" s="10"/>
      <c r="R170" s="10"/>
      <c r="S170" s="10"/>
      <c r="T170" s="10"/>
      <c r="U170" s="10"/>
      <c r="V170" s="10">
        <v>100</v>
      </c>
      <c r="W170" s="190"/>
      <c r="X170" s="190"/>
      <c r="Y170" s="190"/>
      <c r="Z170" s="190"/>
      <c r="AA170" s="190"/>
      <c r="AB170" s="190"/>
    </row>
    <row xmlns:x14ac="http://schemas.microsoft.com/office/spreadsheetml/2009/9/ac" r="171" ht="15.75" x14ac:dyDescent="0.25">
      <c r="A171" s="190" t="s">
        <v>159</v>
      </c>
      <c r="B171" s="10">
        <v>2002</v>
      </c>
      <c r="C171" s="190" t="s">
        <v>18</v>
      </c>
      <c r="D171" s="10">
        <v>208454</v>
      </c>
      <c r="E171" s="10"/>
      <c r="F171" s="10"/>
      <c r="G171" s="10"/>
      <c r="H171" s="10"/>
      <c r="I171" s="10"/>
      <c r="J171" s="10">
        <v>100</v>
      </c>
      <c r="K171" s="10"/>
      <c r="L171" s="10"/>
      <c r="M171" s="10"/>
      <c r="N171" s="10"/>
      <c r="O171" s="10"/>
      <c r="P171" s="10">
        <v>100</v>
      </c>
      <c r="Q171" s="10"/>
      <c r="R171" s="10"/>
      <c r="S171" s="10"/>
      <c r="T171" s="10"/>
      <c r="U171" s="10"/>
      <c r="V171" s="10">
        <v>100</v>
      </c>
      <c r="W171" s="190"/>
      <c r="X171" s="190"/>
      <c r="Y171" s="190"/>
      <c r="Z171" s="190"/>
      <c r="AA171" s="190"/>
      <c r="AB171" s="190"/>
    </row>
    <row xmlns:x14ac="http://schemas.microsoft.com/office/spreadsheetml/2009/9/ac" r="172" ht="15.75" x14ac:dyDescent="0.25">
      <c r="A172" s="190" t="s">
        <v>159</v>
      </c>
      <c r="B172" s="10">
        <v>2003</v>
      </c>
      <c r="C172" s="190" t="s">
        <v>18</v>
      </c>
      <c r="D172" s="10">
        <v>215505</v>
      </c>
      <c r="E172" s="10"/>
      <c r="F172" s="10"/>
      <c r="G172" s="10"/>
      <c r="H172" s="10"/>
      <c r="I172" s="10"/>
      <c r="J172" s="10">
        <v>100</v>
      </c>
      <c r="K172" s="10"/>
      <c r="L172" s="10"/>
      <c r="M172" s="10"/>
      <c r="N172" s="10"/>
      <c r="O172" s="10"/>
      <c r="P172" s="10">
        <v>100</v>
      </c>
      <c r="Q172" s="10"/>
      <c r="R172" s="10"/>
      <c r="S172" s="10"/>
      <c r="T172" s="10"/>
      <c r="U172" s="10"/>
      <c r="V172" s="10">
        <v>100</v>
      </c>
      <c r="W172" s="190"/>
      <c r="X172" s="190"/>
      <c r="Y172" s="190"/>
      <c r="Z172" s="190"/>
      <c r="AA172" s="190"/>
      <c r="AB172" s="190"/>
    </row>
    <row xmlns:x14ac="http://schemas.microsoft.com/office/spreadsheetml/2009/9/ac" r="173" ht="15.75" x14ac:dyDescent="0.25">
      <c r="A173" s="190" t="s">
        <v>159</v>
      </c>
      <c r="B173" s="10">
        <v>2004</v>
      </c>
      <c r="C173" s="190" t="s">
        <v>18</v>
      </c>
      <c r="D173" s="10">
        <v>222914</v>
      </c>
      <c r="E173" s="10"/>
      <c r="F173" s="10"/>
      <c r="G173" s="10"/>
      <c r="H173" s="10"/>
      <c r="I173" s="10"/>
      <c r="J173" s="10">
        <v>100</v>
      </c>
      <c r="K173" s="10"/>
      <c r="L173" s="10"/>
      <c r="M173" s="10"/>
      <c r="N173" s="10"/>
      <c r="O173" s="10"/>
      <c r="P173" s="10">
        <v>100</v>
      </c>
      <c r="Q173" s="10"/>
      <c r="R173" s="10"/>
      <c r="S173" s="10"/>
      <c r="T173" s="10"/>
      <c r="U173" s="10"/>
      <c r="V173" s="10">
        <v>100</v>
      </c>
      <c r="W173" s="190"/>
      <c r="X173" s="190"/>
      <c r="Y173" s="190"/>
      <c r="Z173" s="190"/>
      <c r="AA173" s="190"/>
      <c r="AB173" s="190"/>
    </row>
    <row xmlns:x14ac="http://schemas.microsoft.com/office/spreadsheetml/2009/9/ac" r="174" ht="15.75" x14ac:dyDescent="0.25">
      <c r="A174" s="190" t="s">
        <v>159</v>
      </c>
      <c r="B174" s="10">
        <v>2005</v>
      </c>
      <c r="C174" s="190" t="s">
        <v>18</v>
      </c>
      <c r="D174" s="10">
        <v>233337</v>
      </c>
      <c r="E174" s="10"/>
      <c r="F174" s="10"/>
      <c r="G174" s="10"/>
      <c r="H174" s="10"/>
      <c r="I174" s="10"/>
      <c r="J174" s="10">
        <v>100</v>
      </c>
      <c r="K174" s="10"/>
      <c r="L174" s="10"/>
      <c r="M174" s="10"/>
      <c r="N174" s="10"/>
      <c r="O174" s="10"/>
      <c r="P174" s="10">
        <v>100</v>
      </c>
      <c r="Q174" s="10"/>
      <c r="R174" s="10"/>
      <c r="S174" s="10"/>
      <c r="T174" s="10"/>
      <c r="U174" s="10"/>
      <c r="V174" s="10">
        <v>100</v>
      </c>
      <c r="W174" s="190"/>
      <c r="X174" s="190"/>
      <c r="Y174" s="190"/>
      <c r="Z174" s="190"/>
      <c r="AA174" s="190"/>
      <c r="AB174" s="190"/>
    </row>
    <row xmlns:x14ac="http://schemas.microsoft.com/office/spreadsheetml/2009/9/ac" r="175" ht="15.75" x14ac:dyDescent="0.25">
      <c r="A175" s="190" t="s">
        <v>159</v>
      </c>
      <c r="B175" s="10">
        <v>2006</v>
      </c>
      <c r="C175" s="190" t="s">
        <v>18</v>
      </c>
      <c r="D175" s="10">
        <v>242997</v>
      </c>
      <c r="E175" s="10"/>
      <c r="F175" s="10"/>
      <c r="G175" s="10"/>
      <c r="H175" s="10"/>
      <c r="I175" s="10"/>
      <c r="J175" s="10">
        <v>100</v>
      </c>
      <c r="K175" s="10"/>
      <c r="L175" s="10"/>
      <c r="M175" s="10"/>
      <c r="N175" s="10"/>
      <c r="O175" s="10"/>
      <c r="P175" s="10">
        <v>100</v>
      </c>
      <c r="Q175" s="10"/>
      <c r="R175" s="10"/>
      <c r="S175" s="10"/>
      <c r="T175" s="10"/>
      <c r="U175" s="10"/>
      <c r="V175" s="10">
        <v>100</v>
      </c>
      <c r="W175" s="190"/>
      <c r="X175" s="190"/>
      <c r="Y175" s="190"/>
      <c r="Z175" s="190"/>
      <c r="AA175" s="190"/>
      <c r="AB175" s="190"/>
    </row>
    <row xmlns:x14ac="http://schemas.microsoft.com/office/spreadsheetml/2009/9/ac" r="176" ht="15.75" x14ac:dyDescent="0.25">
      <c r="A176" s="190" t="s">
        <v>159</v>
      </c>
      <c r="B176" s="10">
        <v>2007</v>
      </c>
      <c r="C176" s="190" t="s">
        <v>18</v>
      </c>
      <c r="D176" s="10">
        <v>250938</v>
      </c>
      <c r="E176" s="10"/>
      <c r="F176" s="10"/>
      <c r="G176" s="10"/>
      <c r="H176" s="10"/>
      <c r="I176" s="10"/>
      <c r="J176" s="10">
        <v>100</v>
      </c>
      <c r="K176" s="10"/>
      <c r="L176" s="10"/>
      <c r="M176" s="10"/>
      <c r="N176" s="10"/>
      <c r="O176" s="10"/>
      <c r="P176" s="10">
        <v>100</v>
      </c>
      <c r="Q176" s="10"/>
      <c r="R176" s="10"/>
      <c r="S176" s="10"/>
      <c r="T176" s="10"/>
      <c r="U176" s="10"/>
      <c r="V176" s="10">
        <v>100</v>
      </c>
      <c r="W176" s="190"/>
      <c r="X176" s="190"/>
      <c r="Y176" s="190"/>
      <c r="Z176" s="190"/>
      <c r="AA176" s="190"/>
      <c r="AB176" s="190"/>
    </row>
    <row xmlns:x14ac="http://schemas.microsoft.com/office/spreadsheetml/2009/9/ac" r="177" ht="15.75" x14ac:dyDescent="0.25">
      <c r="A177" s="190" t="s">
        <v>159</v>
      </c>
      <c r="B177" s="10">
        <v>2008</v>
      </c>
      <c r="C177" s="190" t="s">
        <v>18</v>
      </c>
      <c r="D177" s="10">
        <v>256843</v>
      </c>
      <c r="E177" s="10"/>
      <c r="F177" s="10"/>
      <c r="G177" s="10"/>
      <c r="H177" s="10"/>
      <c r="I177" s="10"/>
      <c r="J177" s="10">
        <v>100</v>
      </c>
      <c r="K177" s="10"/>
      <c r="L177" s="10"/>
      <c r="M177" s="10"/>
      <c r="N177" s="10"/>
      <c r="O177" s="10"/>
      <c r="P177" s="10">
        <v>100</v>
      </c>
      <c r="Q177" s="10"/>
      <c r="R177" s="10"/>
      <c r="S177" s="10"/>
      <c r="T177" s="10"/>
      <c r="U177" s="10"/>
      <c r="V177" s="10">
        <v>100</v>
      </c>
      <c r="W177" s="190"/>
      <c r="X177" s="190"/>
      <c r="Y177" s="190"/>
      <c r="Z177" s="190"/>
      <c r="AA177" s="190"/>
      <c r="AB177" s="190"/>
    </row>
    <row xmlns:x14ac="http://schemas.microsoft.com/office/spreadsheetml/2009/9/ac" r="178" ht="15.75" x14ac:dyDescent="0.25">
      <c r="A178" s="190" t="s">
        <v>159</v>
      </c>
      <c r="B178" s="10">
        <v>2009</v>
      </c>
      <c r="C178" s="190" t="s">
        <v>18</v>
      </c>
      <c r="D178" s="10">
        <v>259955</v>
      </c>
      <c r="E178" s="10"/>
      <c r="F178" s="10"/>
      <c r="G178" s="10"/>
      <c r="H178" s="10"/>
      <c r="I178" s="10"/>
      <c r="J178" s="10">
        <v>100</v>
      </c>
      <c r="K178" s="10"/>
      <c r="L178" s="10"/>
      <c r="M178" s="10"/>
      <c r="N178" s="10"/>
      <c r="O178" s="10"/>
      <c r="P178" s="10">
        <v>100</v>
      </c>
      <c r="Q178" s="10"/>
      <c r="R178" s="10"/>
      <c r="S178" s="10"/>
      <c r="T178" s="10"/>
      <c r="U178" s="10"/>
      <c r="V178" s="10">
        <v>100</v>
      </c>
      <c r="W178" s="190"/>
      <c r="X178" s="190"/>
      <c r="Y178" s="190"/>
      <c r="Z178" s="190"/>
      <c r="AA178" s="190"/>
      <c r="AB178" s="190"/>
    </row>
    <row xmlns:x14ac="http://schemas.microsoft.com/office/spreadsheetml/2009/9/ac" r="179" ht="15.75" x14ac:dyDescent="0.25">
      <c r="A179" s="190" t="s">
        <v>159</v>
      </c>
      <c r="B179" s="10">
        <v>2010</v>
      </c>
      <c r="C179" s="190" t="s">
        <v>18</v>
      </c>
      <c r="D179" s="10">
        <v>257469</v>
      </c>
      <c r="E179" s="10"/>
      <c r="F179" s="10"/>
      <c r="G179" s="10"/>
      <c r="H179" s="10"/>
      <c r="I179" s="10"/>
      <c r="J179" s="10">
        <v>100</v>
      </c>
      <c r="K179" s="10"/>
      <c r="L179" s="10"/>
      <c r="M179" s="10"/>
      <c r="N179" s="10"/>
      <c r="O179" s="10"/>
      <c r="P179" s="10">
        <v>100</v>
      </c>
      <c r="Q179" s="10"/>
      <c r="R179" s="10"/>
      <c r="S179" s="10"/>
      <c r="T179" s="10"/>
      <c r="U179" s="10"/>
      <c r="V179" s="10">
        <v>100</v>
      </c>
      <c r="W179" s="190"/>
      <c r="X179" s="190"/>
      <c r="Y179" s="190"/>
      <c r="Z179" s="190"/>
      <c r="AA179" s="190"/>
      <c r="AB179" s="190"/>
    </row>
    <row xmlns:x14ac="http://schemas.microsoft.com/office/spreadsheetml/2009/9/ac" r="180" ht="15.75" x14ac:dyDescent="0.25">
      <c r="A180" s="190" t="s">
        <v>159</v>
      </c>
      <c r="B180" s="10">
        <v>2011</v>
      </c>
      <c r="C180" s="190" t="s">
        <v>18</v>
      </c>
      <c r="D180" s="10">
        <v>252983</v>
      </c>
      <c r="E180" s="10"/>
      <c r="F180" s="10"/>
      <c r="G180" s="10"/>
      <c r="H180" s="10"/>
      <c r="I180" s="10"/>
      <c r="J180" s="10">
        <v>100</v>
      </c>
      <c r="K180" s="10"/>
      <c r="L180" s="10"/>
      <c r="M180" s="10"/>
      <c r="N180" s="10"/>
      <c r="O180" s="10"/>
      <c r="P180" s="10">
        <v>100</v>
      </c>
      <c r="Q180" s="10"/>
      <c r="R180" s="10"/>
      <c r="S180" s="10"/>
      <c r="T180" s="10"/>
      <c r="U180" s="10"/>
      <c r="V180" s="10">
        <v>100</v>
      </c>
      <c r="W180" s="190"/>
      <c r="X180" s="190"/>
      <c r="Y180" s="190"/>
      <c r="Z180" s="190"/>
      <c r="AA180" s="190"/>
      <c r="AB180" s="190"/>
    </row>
    <row xmlns:x14ac="http://schemas.microsoft.com/office/spreadsheetml/2009/9/ac" r="181" ht="15.75" x14ac:dyDescent="0.25">
      <c r="A181" s="190" t="s">
        <v>159</v>
      </c>
      <c r="B181" s="10">
        <v>2012</v>
      </c>
      <c r="C181" s="190" t="s">
        <v>18</v>
      </c>
      <c r="D181" s="10">
        <v>248813</v>
      </c>
      <c r="E181" s="10"/>
      <c r="F181" s="10"/>
      <c r="G181" s="10"/>
      <c r="H181" s="10"/>
      <c r="I181" s="10"/>
      <c r="J181" s="10">
        <v>100</v>
      </c>
      <c r="K181" s="10"/>
      <c r="L181" s="10"/>
      <c r="M181" s="10"/>
      <c r="N181" s="10"/>
      <c r="O181" s="10"/>
      <c r="P181" s="10">
        <v>100</v>
      </c>
      <c r="Q181" s="10"/>
      <c r="R181" s="10"/>
      <c r="S181" s="10"/>
      <c r="T181" s="10"/>
      <c r="U181" s="10"/>
      <c r="V181" s="10">
        <v>100</v>
      </c>
      <c r="W181" s="190"/>
      <c r="X181" s="190"/>
      <c r="Y181" s="190"/>
      <c r="Z181" s="190"/>
      <c r="AA181" s="190"/>
      <c r="AB181" s="190"/>
    </row>
    <row xmlns:x14ac="http://schemas.microsoft.com/office/spreadsheetml/2009/9/ac" r="182" ht="15.75" x14ac:dyDescent="0.25">
      <c r="A182" s="190" t="s">
        <v>159</v>
      </c>
      <c r="B182" s="10">
        <v>2013</v>
      </c>
      <c r="C182" s="190" t="s">
        <v>18</v>
      </c>
      <c r="D182" s="10">
        <v>245864</v>
      </c>
      <c r="E182" s="10"/>
      <c r="F182" s="10"/>
      <c r="G182" s="10"/>
      <c r="H182" s="10"/>
      <c r="I182" s="10"/>
      <c r="J182" s="10">
        <v>100</v>
      </c>
      <c r="K182" s="10"/>
      <c r="L182" s="10"/>
      <c r="M182" s="10"/>
      <c r="N182" s="10"/>
      <c r="O182" s="10"/>
      <c r="P182" s="10">
        <v>100</v>
      </c>
      <c r="Q182" s="10"/>
      <c r="R182" s="10"/>
      <c r="S182" s="10"/>
      <c r="T182" s="10"/>
      <c r="U182" s="10"/>
      <c r="V182" s="10">
        <v>100</v>
      </c>
      <c r="W182" s="190"/>
      <c r="X182" s="190"/>
      <c r="Y182" s="190"/>
      <c r="Z182" s="190"/>
      <c r="AA182" s="190"/>
      <c r="AB182" s="190"/>
    </row>
    <row xmlns:x14ac="http://schemas.microsoft.com/office/spreadsheetml/2009/9/ac" r="183" ht="15.75" x14ac:dyDescent="0.25">
      <c r="A183" s="190" t="s">
        <v>159</v>
      </c>
      <c r="B183" s="10">
        <v>2014</v>
      </c>
      <c r="C183" s="190" t="s">
        <v>18</v>
      </c>
      <c r="D183" s="10">
        <v>244199</v>
      </c>
      <c r="E183" s="10"/>
      <c r="F183" s="10"/>
      <c r="G183" s="10"/>
      <c r="H183" s="10"/>
      <c r="I183" s="10"/>
      <c r="J183" s="10">
        <v>100</v>
      </c>
      <c r="K183" s="10"/>
      <c r="L183" s="10"/>
      <c r="M183" s="10"/>
      <c r="N183" s="10"/>
      <c r="O183" s="10"/>
      <c r="P183" s="10">
        <v>100</v>
      </c>
      <c r="Q183" s="10"/>
      <c r="R183" s="10"/>
      <c r="S183" s="10"/>
      <c r="T183" s="10"/>
      <c r="U183" s="10"/>
      <c r="V183" s="10">
        <v>100</v>
      </c>
      <c r="W183" s="190"/>
      <c r="X183" s="190"/>
      <c r="Y183" s="190"/>
      <c r="Z183" s="190"/>
      <c r="AA183" s="190"/>
      <c r="AB183" s="190"/>
    </row>
    <row xmlns:x14ac="http://schemas.microsoft.com/office/spreadsheetml/2009/9/ac" r="184" ht="15.75" x14ac:dyDescent="0.25">
      <c r="A184" s="190" t="s">
        <v>159</v>
      </c>
      <c r="B184" s="10">
        <v>2015</v>
      </c>
      <c r="C184" s="190" t="s">
        <v>18</v>
      </c>
      <c r="D184" s="10">
        <v>243390</v>
      </c>
      <c r="E184" s="10"/>
      <c r="F184" s="10"/>
      <c r="G184" s="10"/>
      <c r="H184" s="10"/>
      <c r="I184" s="10"/>
      <c r="J184" s="10">
        <v>100</v>
      </c>
      <c r="K184" s="10"/>
      <c r="L184" s="10"/>
      <c r="M184" s="10"/>
      <c r="N184" s="10"/>
      <c r="O184" s="10"/>
      <c r="P184" s="10">
        <v>100</v>
      </c>
      <c r="Q184" s="10"/>
      <c r="R184" s="10"/>
      <c r="S184" s="10"/>
      <c r="T184" s="10"/>
      <c r="U184" s="10"/>
      <c r="V184" s="10">
        <v>100</v>
      </c>
      <c r="W184" s="190"/>
      <c r="X184" s="190"/>
      <c r="Y184" s="190"/>
      <c r="Z184" s="190"/>
      <c r="AA184" s="190"/>
      <c r="AB184" s="190"/>
    </row>
    <row xmlns:x14ac="http://schemas.microsoft.com/office/spreadsheetml/2009/9/ac" r="185" ht="15.75" x14ac:dyDescent="0.25">
      <c r="A185" s="190" t="s">
        <v>159</v>
      </c>
      <c r="B185" s="10">
        <v>2016</v>
      </c>
      <c r="C185" s="190" t="s">
        <v>18</v>
      </c>
      <c r="D185" s="10">
        <v>242993</v>
      </c>
      <c r="E185" s="10"/>
      <c r="F185" s="10"/>
      <c r="G185" s="10"/>
      <c r="H185" s="10"/>
      <c r="I185" s="10"/>
      <c r="J185" s="10">
        <v>100</v>
      </c>
      <c r="K185" s="10"/>
      <c r="L185" s="10"/>
      <c r="M185" s="10"/>
      <c r="N185" s="10"/>
      <c r="O185" s="10"/>
      <c r="P185" s="10">
        <v>100</v>
      </c>
      <c r="Q185" s="10"/>
      <c r="R185" s="10"/>
      <c r="S185" s="10"/>
      <c r="T185" s="10"/>
      <c r="U185" s="10"/>
      <c r="V185" s="10">
        <v>100</v>
      </c>
      <c r="W185" s="190"/>
      <c r="X185" s="190"/>
      <c r="Y185" s="190"/>
      <c r="Z185" s="190"/>
      <c r="AA185" s="190"/>
      <c r="AB185" s="190"/>
    </row>
    <row xmlns:x14ac="http://schemas.microsoft.com/office/spreadsheetml/2009/9/ac" r="186" ht="15.75" x14ac:dyDescent="0.25">
      <c r="A186" s="190" t="s">
        <v>159</v>
      </c>
      <c r="B186" s="10">
        <v>2017</v>
      </c>
      <c r="C186" s="190" t="s">
        <v>18</v>
      </c>
      <c r="D186" s="10">
        <v>241913</v>
      </c>
      <c r="E186" s="10"/>
      <c r="F186" s="10"/>
      <c r="G186" s="10"/>
      <c r="H186" s="10"/>
      <c r="I186" s="10"/>
      <c r="J186" s="10">
        <v>100</v>
      </c>
      <c r="K186" s="10"/>
      <c r="L186" s="10"/>
      <c r="M186" s="10"/>
      <c r="N186" s="10"/>
      <c r="O186" s="10"/>
      <c r="P186" s="10">
        <v>100</v>
      </c>
      <c r="Q186" s="10"/>
      <c r="R186" s="10"/>
      <c r="S186" s="10"/>
      <c r="T186" s="10"/>
      <c r="U186" s="10"/>
      <c r="V186" s="10">
        <v>100</v>
      </c>
      <c r="W186" s="190"/>
      <c r="X186" s="190"/>
      <c r="Y186" s="190"/>
      <c r="Z186" s="190"/>
      <c r="AA186" s="190"/>
      <c r="AB186" s="190"/>
    </row>
    <row xmlns:x14ac="http://schemas.microsoft.com/office/spreadsheetml/2009/9/ac" r="187" ht="15.75" x14ac:dyDescent="0.25">
      <c r="A187" s="190" t="s">
        <v>159</v>
      </c>
      <c r="B187" s="10">
        <v>2018</v>
      </c>
      <c r="C187" s="190" t="s">
        <v>18</v>
      </c>
      <c r="D187" s="10">
        <v>239998</v>
      </c>
      <c r="E187" s="10"/>
      <c r="F187" s="10"/>
      <c r="G187" s="10"/>
      <c r="H187" s="10"/>
      <c r="I187" s="10"/>
      <c r="J187" s="10">
        <v>100</v>
      </c>
      <c r="K187" s="10"/>
      <c r="L187" s="10">
        <v>71.25</v>
      </c>
      <c r="M187" s="10"/>
      <c r="N187" s="10"/>
      <c r="O187" s="10">
        <v>28.75</v>
      </c>
      <c r="P187" s="10">
        <v>71.25</v>
      </c>
      <c r="Q187" s="10"/>
      <c r="R187" s="10"/>
      <c r="S187" s="10"/>
      <c r="T187" s="10"/>
      <c r="U187" s="10"/>
      <c r="V187" s="10">
        <v>100</v>
      </c>
      <c r="W187" s="190"/>
      <c r="X187" s="190"/>
      <c r="Y187" s="190"/>
      <c r="Z187" s="190"/>
      <c r="AA187" s="190"/>
      <c r="AB187" s="190"/>
    </row>
    <row xmlns:x14ac="http://schemas.microsoft.com/office/spreadsheetml/2009/9/ac" r="188" ht="15.75" x14ac:dyDescent="0.25">
      <c r="A188" s="190" t="s">
        <v>159</v>
      </c>
      <c r="B188" s="10">
        <v>2019</v>
      </c>
      <c r="C188" s="190" t="s">
        <v>18</v>
      </c>
      <c r="D188" s="10">
        <v>238187</v>
      </c>
      <c r="E188" s="10"/>
      <c r="F188" s="10"/>
      <c r="G188" s="10"/>
      <c r="H188" s="10"/>
      <c r="I188" s="10"/>
      <c r="J188" s="10">
        <v>100</v>
      </c>
      <c r="K188" s="10"/>
      <c r="L188" s="10">
        <v>71.25</v>
      </c>
      <c r="M188" s="10"/>
      <c r="N188" s="10"/>
      <c r="O188" s="10">
        <v>28.75</v>
      </c>
      <c r="P188" s="10">
        <v>71.25</v>
      </c>
      <c r="Q188" s="10"/>
      <c r="R188" s="10"/>
      <c r="S188" s="10"/>
      <c r="T188" s="10"/>
      <c r="U188" s="10"/>
      <c r="V188" s="10">
        <v>100</v>
      </c>
      <c r="W188" s="190"/>
      <c r="X188" s="190"/>
      <c r="Y188" s="190"/>
      <c r="Z188" s="190"/>
      <c r="AA188" s="190"/>
      <c r="AB188" s="190"/>
    </row>
    <row xmlns:x14ac="http://schemas.microsoft.com/office/spreadsheetml/2009/9/ac" r="189" ht="15.75" x14ac:dyDescent="0.25">
      <c r="A189" s="190" t="s">
        <v>159</v>
      </c>
      <c r="B189" s="10">
        <v>2020</v>
      </c>
      <c r="C189" s="190" t="s">
        <v>18</v>
      </c>
      <c r="D189" s="10">
        <v>237835</v>
      </c>
      <c r="E189" s="10"/>
      <c r="F189" s="10"/>
      <c r="G189" s="10"/>
      <c r="H189" s="10"/>
      <c r="I189" s="10"/>
      <c r="J189" s="10">
        <v>100</v>
      </c>
      <c r="K189" s="10"/>
      <c r="L189" s="10">
        <v>71.25</v>
      </c>
      <c r="M189" s="10"/>
      <c r="N189" s="10"/>
      <c r="O189" s="10">
        <v>28.75</v>
      </c>
      <c r="P189" s="10">
        <v>71.25</v>
      </c>
      <c r="Q189" s="10"/>
      <c r="R189" s="10"/>
      <c r="S189" s="10"/>
      <c r="T189" s="10"/>
      <c r="U189" s="10"/>
      <c r="V189" s="10">
        <v>100</v>
      </c>
      <c r="W189" s="190"/>
      <c r="X189" s="190"/>
      <c r="Y189" s="190"/>
      <c r="Z189" s="190"/>
      <c r="AA189" s="190"/>
      <c r="AB189" s="190"/>
    </row>
    <row xmlns:x14ac="http://schemas.microsoft.com/office/spreadsheetml/2009/9/ac" r="190" ht="15.75" x14ac:dyDescent="0.25">
      <c r="A190" s="190" t="s">
        <v>159</v>
      </c>
      <c r="B190" s="10">
        <v>2021</v>
      </c>
      <c r="C190" s="190" t="s">
        <v>18</v>
      </c>
      <c r="D190" s="10">
        <v>239772</v>
      </c>
      <c r="E190" s="10"/>
      <c r="F190" s="10"/>
      <c r="G190" s="10"/>
      <c r="H190" s="10"/>
      <c r="I190" s="10"/>
      <c r="J190" s="10">
        <v>100</v>
      </c>
      <c r="K190" s="10"/>
      <c r="L190" s="10">
        <v>71.25</v>
      </c>
      <c r="M190" s="10"/>
      <c r="N190" s="10"/>
      <c r="O190" s="10">
        <v>28.75</v>
      </c>
      <c r="P190" s="10">
        <v>71.25</v>
      </c>
      <c r="Q190" s="10"/>
      <c r="R190" s="10"/>
      <c r="S190" s="10"/>
      <c r="T190" s="10"/>
      <c r="U190" s="10"/>
      <c r="V190" s="10">
        <v>100</v>
      </c>
      <c r="W190" s="190"/>
      <c r="X190" s="190"/>
      <c r="Y190" s="190"/>
      <c r="Z190" s="190"/>
      <c r="AA190" s="190"/>
      <c r="AB190" s="190"/>
    </row>
    <row xmlns:x14ac="http://schemas.microsoft.com/office/spreadsheetml/2009/9/ac" r="191" ht="15.75" x14ac:dyDescent="0.25">
      <c r="A191" s="190" t="s">
        <v>159</v>
      </c>
      <c r="B191" s="10">
        <v>2022</v>
      </c>
      <c r="C191" s="190" t="s">
        <v>18</v>
      </c>
      <c r="D191" s="10">
        <v>243647</v>
      </c>
      <c r="E191" s="10"/>
      <c r="F191" s="10"/>
      <c r="G191" s="10"/>
      <c r="H191" s="10"/>
      <c r="I191" s="10"/>
      <c r="J191" s="10">
        <v>100</v>
      </c>
      <c r="K191" s="10"/>
      <c r="L191" s="10">
        <v>71.25</v>
      </c>
      <c r="M191" s="10"/>
      <c r="N191" s="10"/>
      <c r="O191" s="10">
        <v>28.75</v>
      </c>
      <c r="P191" s="10">
        <v>71.25</v>
      </c>
      <c r="Q191" s="10"/>
      <c r="R191" s="10"/>
      <c r="S191" s="10"/>
      <c r="T191" s="10"/>
      <c r="U191" s="10"/>
      <c r="V191" s="10">
        <v>100</v>
      </c>
      <c r="W191" s="190"/>
      <c r="X191" s="190"/>
      <c r="Y191" s="190"/>
      <c r="Z191" s="190"/>
      <c r="AA191" s="190"/>
      <c r="AB191" s="190"/>
    </row>
    <row xmlns:x14ac="http://schemas.microsoft.com/office/spreadsheetml/2009/9/ac" r="192" ht="15.75" x14ac:dyDescent="0.25">
      <c r="A192" s="190" t="s">
        <v>159</v>
      </c>
      <c r="B192" s="10">
        <v>2023</v>
      </c>
      <c r="C192" s="190" t="s">
        <v>18</v>
      </c>
      <c r="D192" s="10">
        <v>254618</v>
      </c>
      <c r="E192" s="10"/>
      <c r="F192" s="10"/>
      <c r="G192" s="10"/>
      <c r="H192" s="10"/>
      <c r="I192" s="10"/>
      <c r="J192" s="10">
        <v>100</v>
      </c>
      <c r="K192" s="10"/>
      <c r="L192" s="10">
        <v>71.25</v>
      </c>
      <c r="M192" s="10"/>
      <c r="N192" s="10"/>
      <c r="O192" s="10">
        <v>28.75</v>
      </c>
      <c r="P192" s="10">
        <v>71.25</v>
      </c>
      <c r="Q192" s="10"/>
      <c r="R192" s="10"/>
      <c r="S192" s="10"/>
      <c r="T192" s="10"/>
      <c r="U192" s="10"/>
      <c r="V192" s="10">
        <v>100</v>
      </c>
      <c r="W192" s="190"/>
      <c r="X192" s="190"/>
      <c r="Y192" s="190"/>
      <c r="Z192" s="190"/>
      <c r="AA192" s="190"/>
      <c r="AB192" s="190"/>
    </row>
    <row xmlns:x14ac="http://schemas.microsoft.com/office/spreadsheetml/2009/9/ac" r="193" ht="15.75" x14ac:dyDescent="0.25">
      <c r="A193" s="190" t="s">
        <v>159</v>
      </c>
      <c r="B193" s="10">
        <v>2024</v>
      </c>
      <c r="C193" s="190" t="s">
        <v>18</v>
      </c>
      <c r="D193" s="10"/>
      <c r="E193" s="10"/>
      <c r="F193" s="10"/>
      <c r="G193" s="10"/>
      <c r="H193" s="10"/>
      <c r="I193" s="10"/>
      <c r="J193" s="10"/>
      <c r="K193" s="10"/>
      <c r="L193" s="10"/>
      <c r="M193" s="10"/>
      <c r="N193" s="10"/>
      <c r="O193" s="10"/>
      <c r="P193" s="10"/>
      <c r="Q193" s="10"/>
      <c r="R193" s="10"/>
      <c r="S193" s="10"/>
      <c r="T193" s="10"/>
      <c r="U193" s="10"/>
      <c r="V193" s="10"/>
      <c r="W193" s="190"/>
      <c r="X193" s="190"/>
      <c r="Y193" s="190"/>
      <c r="Z193" s="190"/>
      <c r="AA193" s="190"/>
      <c r="AB193" s="190"/>
    </row>
    <row xmlns:x14ac="http://schemas.microsoft.com/office/spreadsheetml/2009/9/ac" r="194" ht="15.75" x14ac:dyDescent="0.25">
      <c r="A194" s="190" t="s">
        <v>159</v>
      </c>
      <c r="B194" s="10">
        <v>2025</v>
      </c>
      <c r="C194" s="190" t="s">
        <v>18</v>
      </c>
      <c r="D194" s="10"/>
      <c r="E194" s="10"/>
      <c r="F194" s="10"/>
      <c r="G194" s="10"/>
      <c r="H194" s="10"/>
      <c r="I194" s="10"/>
      <c r="J194" s="10"/>
      <c r="K194" s="10"/>
      <c r="L194" s="10"/>
      <c r="M194" s="10"/>
      <c r="N194" s="10"/>
      <c r="O194" s="10"/>
      <c r="P194" s="10"/>
      <c r="Q194" s="10"/>
      <c r="R194" s="10"/>
      <c r="S194" s="10"/>
      <c r="T194" s="10"/>
      <c r="U194" s="10"/>
      <c r="V194" s="10"/>
      <c r="W194" s="190"/>
      <c r="X194" s="190"/>
      <c r="Y194" s="190"/>
      <c r="Z194" s="190"/>
      <c r="AA194" s="190"/>
      <c r="AB194" s="190"/>
    </row>
    <row xmlns:x14ac="http://schemas.microsoft.com/office/spreadsheetml/2009/9/ac" r="195" ht="15.75" x14ac:dyDescent="0.25">
      <c r="A195" s="190" t="s">
        <v>159</v>
      </c>
      <c r="B195" s="10">
        <v>2026</v>
      </c>
      <c r="C195" s="190" t="s">
        <v>18</v>
      </c>
      <c r="D195" s="10"/>
      <c r="E195" s="10"/>
      <c r="F195" s="10"/>
      <c r="G195" s="10"/>
      <c r="H195" s="10"/>
      <c r="I195" s="10"/>
      <c r="J195" s="10"/>
      <c r="K195" s="10"/>
      <c r="L195" s="10"/>
      <c r="M195" s="10"/>
      <c r="N195" s="10"/>
      <c r="O195" s="10"/>
      <c r="P195" s="10"/>
      <c r="Q195" s="10"/>
      <c r="R195" s="10"/>
      <c r="S195" s="10"/>
      <c r="T195" s="10"/>
      <c r="U195" s="10"/>
      <c r="V195" s="10"/>
      <c r="W195" s="190"/>
      <c r="X195" s="190"/>
      <c r="Y195" s="190"/>
      <c r="Z195" s="190"/>
      <c r="AA195" s="190"/>
      <c r="AB195" s="190"/>
    </row>
    <row xmlns:x14ac="http://schemas.microsoft.com/office/spreadsheetml/2009/9/ac" r="196" ht="15.75" x14ac:dyDescent="0.25">
      <c r="A196" s="190" t="s">
        <v>159</v>
      </c>
      <c r="B196" s="10">
        <v>2027</v>
      </c>
      <c r="C196" s="190" t="s">
        <v>18</v>
      </c>
      <c r="D196" s="10"/>
      <c r="E196" s="10"/>
      <c r="F196" s="10"/>
      <c r="G196" s="10"/>
      <c r="H196" s="10"/>
      <c r="I196" s="10"/>
      <c r="J196" s="10"/>
      <c r="K196" s="10"/>
      <c r="L196" s="10"/>
      <c r="M196" s="10"/>
      <c r="N196" s="10"/>
      <c r="O196" s="10"/>
      <c r="P196" s="10"/>
      <c r="Q196" s="10"/>
      <c r="R196" s="10"/>
      <c r="S196" s="10"/>
      <c r="T196" s="10"/>
      <c r="U196" s="10"/>
      <c r="V196" s="10"/>
      <c r="W196" s="190"/>
      <c r="X196" s="190"/>
      <c r="Y196" s="190"/>
      <c r="Z196" s="190"/>
      <c r="AA196" s="190"/>
      <c r="AB196" s="190"/>
    </row>
    <row xmlns:x14ac="http://schemas.microsoft.com/office/spreadsheetml/2009/9/ac" r="197" ht="15.75" x14ac:dyDescent="0.25">
      <c r="A197" s="190" t="s">
        <v>159</v>
      </c>
      <c r="B197" s="10">
        <v>2028</v>
      </c>
      <c r="C197" s="190" t="s">
        <v>18</v>
      </c>
      <c r="D197" s="10"/>
      <c r="E197" s="10"/>
      <c r="F197" s="10"/>
      <c r="G197" s="10"/>
      <c r="H197" s="10"/>
      <c r="I197" s="10"/>
      <c r="J197" s="10"/>
      <c r="K197" s="10"/>
      <c r="L197" s="10"/>
      <c r="M197" s="10"/>
      <c r="N197" s="10"/>
      <c r="O197" s="10"/>
      <c r="P197" s="10"/>
      <c r="Q197" s="10"/>
      <c r="R197" s="10"/>
      <c r="S197" s="10"/>
      <c r="T197" s="10"/>
      <c r="U197" s="10"/>
      <c r="V197" s="10"/>
      <c r="W197" s="190"/>
      <c r="X197" s="190"/>
      <c r="Y197" s="190"/>
      <c r="Z197" s="190"/>
      <c r="AA197" s="190"/>
      <c r="AB197" s="190"/>
    </row>
    <row xmlns:x14ac="http://schemas.microsoft.com/office/spreadsheetml/2009/9/ac" r="198" ht="15.75" x14ac:dyDescent="0.25">
      <c r="A198" s="190" t="s">
        <v>159</v>
      </c>
      <c r="B198" s="10">
        <v>2029</v>
      </c>
      <c r="C198" s="190" t="s">
        <v>18</v>
      </c>
      <c r="D198" s="10"/>
      <c r="E198" s="10"/>
      <c r="F198" s="10"/>
      <c r="G198" s="10"/>
      <c r="H198" s="10"/>
      <c r="I198" s="10"/>
      <c r="J198" s="10"/>
      <c r="K198" s="10"/>
      <c r="L198" s="10"/>
      <c r="M198" s="10"/>
      <c r="N198" s="10"/>
      <c r="O198" s="10"/>
      <c r="P198" s="10"/>
      <c r="Q198" s="10"/>
      <c r="R198" s="10"/>
      <c r="S198" s="10"/>
      <c r="T198" s="10"/>
      <c r="U198" s="10"/>
      <c r="V198" s="10"/>
      <c r="W198" s="190"/>
      <c r="X198" s="190"/>
      <c r="Y198" s="190"/>
      <c r="Z198" s="190"/>
      <c r="AA198" s="190"/>
      <c r="AB198" s="190"/>
    </row>
    <row xmlns:x14ac="http://schemas.microsoft.com/office/spreadsheetml/2009/9/ac" r="199" ht="15.75" x14ac:dyDescent="0.25">
      <c r="A199" s="190" t="s">
        <v>159</v>
      </c>
      <c r="B199" s="10">
        <v>2030</v>
      </c>
      <c r="C199" s="190" t="s">
        <v>18</v>
      </c>
      <c r="D199" s="10"/>
      <c r="E199" s="10"/>
      <c r="F199" s="10"/>
      <c r="G199" s="10"/>
      <c r="H199" s="10"/>
      <c r="I199" s="10"/>
      <c r="J199" s="10"/>
      <c r="K199" s="10"/>
      <c r="L199" s="10"/>
      <c r="M199" s="10"/>
      <c r="N199" s="10"/>
      <c r="O199" s="10"/>
      <c r="P199" s="10"/>
      <c r="Q199" s="10"/>
      <c r="R199" s="10"/>
      <c r="S199" s="10"/>
      <c r="T199" s="10"/>
      <c r="U199" s="10"/>
      <c r="V199" s="10"/>
      <c r="W199" s="190"/>
      <c r="X199" s="190"/>
      <c r="Y199" s="190"/>
      <c r="Z199" s="190"/>
      <c r="AA199" s="190"/>
      <c r="AB199" s="190"/>
    </row>
    <row xmlns:x14ac="http://schemas.microsoft.com/office/spreadsheetml/2009/9/ac" r="200" ht="15.75" x14ac:dyDescent="0.25">
      <c r="A200" s="190"/>
      <c r="B200" s="191"/>
      <c r="C200" s="190"/>
      <c r="D200" s="190"/>
      <c r="E200" s="190"/>
      <c r="F200" s="190"/>
      <c r="G200" s="190"/>
      <c r="H200" s="190"/>
      <c r="I200" s="190"/>
      <c r="J200" s="190"/>
      <c r="K200" s="190"/>
      <c r="L200" s="190"/>
      <c r="M200" s="190"/>
      <c r="N200" s="190"/>
      <c r="O200" s="190"/>
      <c r="P200" s="190"/>
      <c r="Q200" s="190"/>
      <c r="R200" s="190"/>
      <c r="S200" s="190"/>
      <c r="T200" s="190"/>
      <c r="U200" s="190"/>
      <c r="V200" s="190"/>
      <c r="W200" s="190"/>
      <c r="X200" s="190"/>
      <c r="Y200" s="190"/>
      <c r="Z200" s="190"/>
      <c r="AA200" s="190"/>
      <c r="AB200" s="190"/>
    </row>
    <row xmlns:x14ac="http://schemas.microsoft.com/office/spreadsheetml/2009/9/ac" r="201" ht="15.75" x14ac:dyDescent="0.25">
      <c r="A201" s="190"/>
      <c r="B201" s="191"/>
      <c r="C201" s="190"/>
      <c r="D201" s="190"/>
      <c r="E201" s="190"/>
      <c r="F201" s="190"/>
      <c r="G201" s="190"/>
      <c r="H201" s="190"/>
      <c r="I201" s="190"/>
      <c r="J201" s="190"/>
      <c r="K201" s="190"/>
      <c r="L201" s="190"/>
      <c r="M201" s="190"/>
      <c r="N201" s="190"/>
      <c r="O201" s="190"/>
      <c r="P201" s="190"/>
      <c r="Q201" s="190"/>
      <c r="R201" s="190"/>
      <c r="S201" s="190"/>
      <c r="T201" s="190"/>
      <c r="U201" s="190"/>
      <c r="V201" s="190"/>
      <c r="W201" s="190"/>
      <c r="X201" s="190"/>
      <c r="Y201" s="190"/>
      <c r="Z201" s="190"/>
      <c r="AA201" s="190"/>
      <c r="AB201" s="190"/>
    </row>
    <row xmlns:x14ac="http://schemas.microsoft.com/office/spreadsheetml/2009/9/ac" r="202" ht="15.75" x14ac:dyDescent="0.25">
      <c r="A202" s="190"/>
      <c r="B202" s="191"/>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c r="Y202" s="190"/>
      <c r="Z202" s="190"/>
      <c r="AA202" s="190"/>
      <c r="AB202" s="190"/>
    </row>
    <row xmlns:x14ac="http://schemas.microsoft.com/office/spreadsheetml/2009/9/ac" r="203" ht="15.75" x14ac:dyDescent="0.25">
      <c r="A203" s="190"/>
      <c r="B203" s="191"/>
      <c r="C203" s="190"/>
      <c r="D203" s="190"/>
      <c r="E203" s="190"/>
      <c r="F203" s="190"/>
      <c r="G203" s="190"/>
      <c r="H203" s="190"/>
      <c r="I203" s="190"/>
      <c r="J203" s="190"/>
      <c r="K203" s="190"/>
      <c r="L203" s="190"/>
      <c r="M203" s="190"/>
      <c r="N203" s="190"/>
      <c r="O203" s="190"/>
      <c r="P203" s="190"/>
      <c r="Q203" s="190"/>
      <c r="R203" s="190"/>
      <c r="S203" s="190"/>
      <c r="T203" s="190"/>
      <c r="U203" s="190"/>
      <c r="V203" s="190"/>
      <c r="W203" s="190"/>
      <c r="X203" s="190"/>
      <c r="Y203" s="190"/>
      <c r="Z203" s="190"/>
      <c r="AA203" s="190"/>
      <c r="AB203" s="190"/>
    </row>
    <row xmlns:x14ac="http://schemas.microsoft.com/office/spreadsheetml/2009/9/ac" r="204" ht="15.75" x14ac:dyDescent="0.25">
      <c r="A204" s="190"/>
      <c r="B204" s="191"/>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c r="AA204" s="190"/>
      <c r="AB204" s="190"/>
    </row>
    <row xmlns:x14ac="http://schemas.microsoft.com/office/spreadsheetml/2009/9/ac" r="205" ht="15.75" x14ac:dyDescent="0.25">
      <c r="A205" s="190"/>
      <c r="B205" s="191"/>
      <c r="C205" s="190"/>
      <c r="D205" s="190"/>
      <c r="E205" s="190"/>
      <c r="F205" s="190"/>
      <c r="G205" s="190"/>
      <c r="H205" s="190"/>
      <c r="I205" s="190"/>
      <c r="J205" s="190"/>
      <c r="K205" s="190"/>
      <c r="L205" s="190"/>
      <c r="M205" s="190"/>
      <c r="N205" s="190"/>
      <c r="O205" s="190"/>
      <c r="P205" s="190"/>
      <c r="Q205" s="190"/>
      <c r="R205" s="190"/>
      <c r="S205" s="190"/>
      <c r="T205" s="190"/>
      <c r="U205" s="190"/>
      <c r="V205" s="190"/>
      <c r="W205" s="190"/>
      <c r="X205" s="190"/>
      <c r="Y205" s="190"/>
      <c r="Z205" s="190"/>
      <c r="AA205" s="190"/>
      <c r="AB205" s="190"/>
    </row>
    <row xmlns:x14ac="http://schemas.microsoft.com/office/spreadsheetml/2009/9/ac" r="206" ht="15.75" x14ac:dyDescent="0.25">
      <c r="A206" s="190"/>
      <c r="B206" s="191"/>
      <c r="C206" s="190"/>
      <c r="D206" s="190"/>
      <c r="E206" s="190"/>
      <c r="F206" s="190"/>
      <c r="G206" s="190"/>
      <c r="H206" s="190"/>
      <c r="I206" s="190"/>
      <c r="J206" s="190"/>
      <c r="K206" s="190"/>
      <c r="L206" s="190"/>
      <c r="M206" s="190"/>
      <c r="N206" s="190"/>
      <c r="O206" s="190"/>
      <c r="P206" s="190"/>
      <c r="Q206" s="190"/>
      <c r="R206" s="190"/>
      <c r="S206" s="190"/>
      <c r="T206" s="190"/>
      <c r="U206" s="190"/>
      <c r="V206" s="190"/>
      <c r="W206" s="190"/>
      <c r="X206" s="190"/>
      <c r="Y206" s="190"/>
      <c r="Z206" s="190"/>
      <c r="AA206" s="190"/>
      <c r="AB206" s="190"/>
    </row>
    <row xmlns:x14ac="http://schemas.microsoft.com/office/spreadsheetml/2009/9/ac" r="207" ht="15.75" x14ac:dyDescent="0.25">
      <c r="A207" s="190"/>
      <c r="B207" s="191"/>
      <c r="C207" s="190"/>
      <c r="D207" s="190"/>
      <c r="E207" s="190"/>
      <c r="F207" s="190"/>
      <c r="G207" s="190"/>
      <c r="H207" s="190"/>
      <c r="I207" s="190"/>
      <c r="J207" s="190"/>
      <c r="K207" s="190"/>
      <c r="L207" s="190"/>
      <c r="M207" s="190"/>
      <c r="N207" s="190"/>
      <c r="O207" s="190"/>
      <c r="P207" s="190"/>
      <c r="Q207" s="190"/>
      <c r="R207" s="190"/>
      <c r="S207" s="190"/>
      <c r="T207" s="190"/>
      <c r="U207" s="190"/>
      <c r="V207" s="190"/>
      <c r="W207" s="190"/>
      <c r="X207" s="190"/>
      <c r="Y207" s="190"/>
      <c r="Z207" s="190"/>
      <c r="AA207" s="190"/>
      <c r="AB207" s="190"/>
    </row>
    <row xmlns:x14ac="http://schemas.microsoft.com/office/spreadsheetml/2009/9/ac" r="208" ht="15.75" x14ac:dyDescent="0.25">
      <c r="A208" s="190"/>
      <c r="B208" s="191"/>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c r="Y208" s="190"/>
      <c r="Z208" s="190"/>
      <c r="AA208" s="190"/>
      <c r="AB208" s="190"/>
    </row>
    <row xmlns:x14ac="http://schemas.microsoft.com/office/spreadsheetml/2009/9/ac" r="209" ht="15.75" x14ac:dyDescent="0.25">
      <c r="A209" s="190"/>
      <c r="B209" s="191"/>
      <c r="C209" s="190"/>
      <c r="D209" s="190"/>
      <c r="E209" s="190"/>
      <c r="F209" s="190"/>
      <c r="G209" s="190"/>
      <c r="H209" s="190"/>
      <c r="I209" s="190"/>
      <c r="J209" s="190"/>
      <c r="K209" s="190"/>
      <c r="L209" s="190"/>
      <c r="M209" s="190"/>
      <c r="N209" s="190"/>
      <c r="O209" s="190"/>
      <c r="P209" s="190"/>
      <c r="Q209" s="190"/>
      <c r="R209" s="190"/>
      <c r="S209" s="190"/>
      <c r="T209" s="190"/>
      <c r="U209" s="190"/>
      <c r="V209" s="190"/>
      <c r="W209" s="190"/>
      <c r="X209" s="190"/>
      <c r="Y209" s="190"/>
      <c r="Z209" s="190"/>
      <c r="AA209" s="190"/>
      <c r="AB209" s="190"/>
    </row>
    <row xmlns:x14ac="http://schemas.microsoft.com/office/spreadsheetml/2009/9/ac" r="210" ht="15.75" x14ac:dyDescent="0.25">
      <c r="A210" s="190"/>
      <c r="B210" s="191"/>
      <c r="C210" s="190"/>
      <c r="D210" s="190"/>
      <c r="E210" s="190"/>
      <c r="F210" s="190"/>
      <c r="G210" s="190"/>
      <c r="H210" s="190"/>
      <c r="I210" s="190"/>
      <c r="J210" s="190"/>
      <c r="K210" s="190"/>
      <c r="L210" s="190"/>
      <c r="M210" s="190"/>
      <c r="N210" s="190"/>
      <c r="O210" s="190"/>
      <c r="P210" s="190"/>
      <c r="Q210" s="190"/>
      <c r="R210" s="190"/>
      <c r="S210" s="190"/>
      <c r="T210" s="190"/>
      <c r="U210" s="190"/>
      <c r="V210" s="190"/>
      <c r="W210" s="190"/>
      <c r="X210" s="190"/>
      <c r="Y210" s="190"/>
      <c r="Z210" s="190"/>
      <c r="AA210" s="190"/>
      <c r="AB210" s="190"/>
    </row>
    <row xmlns:x14ac="http://schemas.microsoft.com/office/spreadsheetml/2009/9/ac" r="211" ht="15.75" x14ac:dyDescent="0.25">
      <c r="A211" s="190"/>
      <c r="B211" s="191"/>
      <c r="C211" s="190"/>
      <c r="D211" s="190"/>
      <c r="E211" s="190"/>
      <c r="F211" s="190"/>
      <c r="G211" s="190"/>
      <c r="H211" s="190"/>
      <c r="I211" s="190"/>
      <c r="J211" s="190"/>
      <c r="K211" s="190"/>
      <c r="L211" s="190"/>
      <c r="M211" s="190"/>
      <c r="N211" s="190"/>
      <c r="O211" s="190"/>
      <c r="P211" s="190"/>
      <c r="Q211" s="190"/>
      <c r="R211" s="190"/>
      <c r="S211" s="190"/>
      <c r="T211" s="190"/>
      <c r="U211" s="190"/>
      <c r="V211" s="190"/>
      <c r="W211" s="190"/>
      <c r="X211" s="190"/>
      <c r="Y211" s="190"/>
      <c r="Z211" s="190"/>
      <c r="AA211" s="190"/>
      <c r="AB211" s="190"/>
    </row>
    <row xmlns:x14ac="http://schemas.microsoft.com/office/spreadsheetml/2009/9/ac" r="212" ht="15.75" x14ac:dyDescent="0.25">
      <c r="A212" s="190"/>
      <c r="B212" s="191"/>
      <c r="C212" s="190"/>
      <c r="D212" s="190"/>
      <c r="E212" s="190"/>
      <c r="F212" s="190"/>
      <c r="G212" s="190"/>
      <c r="H212" s="190"/>
      <c r="I212" s="190"/>
      <c r="J212" s="190"/>
      <c r="K212" s="190"/>
      <c r="L212" s="190"/>
      <c r="M212" s="190"/>
      <c r="N212" s="190"/>
      <c r="O212" s="190"/>
      <c r="P212" s="190"/>
      <c r="Q212" s="190"/>
      <c r="R212" s="190"/>
      <c r="S212" s="190"/>
      <c r="T212" s="190"/>
      <c r="U212" s="190"/>
      <c r="V212" s="190"/>
      <c r="W212" s="190"/>
      <c r="X212" s="190"/>
      <c r="Y212" s="190"/>
      <c r="Z212" s="190"/>
      <c r="AA212" s="190"/>
      <c r="AB212" s="190"/>
    </row>
    <row xmlns:x14ac="http://schemas.microsoft.com/office/spreadsheetml/2009/9/ac" r="213" ht="15.75" x14ac:dyDescent="0.25">
      <c r="A213" s="190"/>
      <c r="B213" s="191"/>
      <c r="C213" s="190"/>
      <c r="D213" s="190"/>
      <c r="E213" s="190"/>
      <c r="F213" s="190"/>
      <c r="G213" s="190"/>
      <c r="H213" s="190"/>
      <c r="I213" s="190"/>
      <c r="J213" s="190"/>
      <c r="K213" s="190"/>
      <c r="L213" s="190"/>
      <c r="M213" s="190"/>
      <c r="N213" s="190"/>
      <c r="O213" s="190"/>
      <c r="P213" s="190"/>
      <c r="Q213" s="190"/>
      <c r="R213" s="190"/>
      <c r="S213" s="190"/>
      <c r="T213" s="190"/>
      <c r="U213" s="190"/>
      <c r="V213" s="190"/>
      <c r="W213" s="190"/>
      <c r="X213" s="190"/>
      <c r="Y213" s="190"/>
      <c r="Z213" s="190"/>
      <c r="AA213" s="190"/>
      <c r="AB213" s="190"/>
    </row>
    <row xmlns:x14ac="http://schemas.microsoft.com/office/spreadsheetml/2009/9/ac" r="214" ht="15.75" x14ac:dyDescent="0.25">
      <c r="A214" s="190"/>
      <c r="B214" s="191"/>
      <c r="C214" s="190"/>
      <c r="D214" s="190"/>
      <c r="E214" s="190"/>
      <c r="F214" s="190"/>
      <c r="G214" s="190"/>
      <c r="H214" s="190"/>
      <c r="I214" s="190"/>
      <c r="J214" s="190"/>
      <c r="K214" s="190"/>
      <c r="L214" s="190"/>
      <c r="M214" s="190"/>
      <c r="N214" s="190"/>
      <c r="O214" s="190"/>
      <c r="P214" s="190"/>
      <c r="Q214" s="190"/>
      <c r="R214" s="190"/>
      <c r="S214" s="190"/>
      <c r="T214" s="190"/>
      <c r="U214" s="190"/>
      <c r="V214" s="190"/>
      <c r="W214" s="190"/>
      <c r="X214" s="190"/>
      <c r="Y214" s="190"/>
      <c r="Z214" s="190"/>
      <c r="AA214" s="190"/>
      <c r="AB214" s="190"/>
    </row>
    <row xmlns:x14ac="http://schemas.microsoft.com/office/spreadsheetml/2009/9/ac" r="215" ht="15.75" x14ac:dyDescent="0.25">
      <c r="A215" s="190"/>
      <c r="B215" s="191"/>
      <c r="C215" s="190"/>
      <c r="D215" s="190"/>
      <c r="E215" s="190"/>
      <c r="F215" s="190"/>
      <c r="G215" s="190"/>
      <c r="H215" s="190"/>
      <c r="I215" s="190"/>
      <c r="J215" s="190"/>
      <c r="K215" s="190"/>
      <c r="L215" s="190"/>
      <c r="M215" s="190"/>
      <c r="N215" s="190"/>
      <c r="O215" s="190"/>
      <c r="P215" s="190"/>
      <c r="Q215" s="190"/>
      <c r="R215" s="190"/>
      <c r="S215" s="190"/>
      <c r="T215" s="190"/>
      <c r="U215" s="190"/>
      <c r="V215" s="190"/>
      <c r="W215" s="190"/>
      <c r="X215" s="190"/>
      <c r="Y215" s="190"/>
      <c r="Z215" s="190"/>
      <c r="AA215" s="190"/>
      <c r="AB215" s="190"/>
    </row>
    <row xmlns:x14ac="http://schemas.microsoft.com/office/spreadsheetml/2009/9/ac" r="216" ht="15.75" x14ac:dyDescent="0.25">
      <c r="A216" s="190"/>
      <c r="B216" s="191"/>
      <c r="C216" s="190"/>
      <c r="D216" s="190"/>
      <c r="E216" s="190"/>
      <c r="F216" s="190"/>
      <c r="G216" s="190"/>
      <c r="H216" s="190"/>
      <c r="I216" s="190"/>
      <c r="J216" s="190"/>
      <c r="K216" s="190"/>
      <c r="L216" s="190"/>
      <c r="M216" s="190"/>
      <c r="N216" s="190"/>
      <c r="O216" s="190"/>
      <c r="P216" s="190"/>
      <c r="Q216" s="190"/>
      <c r="R216" s="190"/>
      <c r="S216" s="190"/>
      <c r="T216" s="190"/>
      <c r="U216" s="190"/>
      <c r="V216" s="190"/>
      <c r="W216" s="190"/>
      <c r="X216" s="190"/>
      <c r="Y216" s="190"/>
      <c r="Z216" s="190"/>
      <c r="AA216" s="190"/>
      <c r="AB216" s="190"/>
    </row>
    <row xmlns:x14ac="http://schemas.microsoft.com/office/spreadsheetml/2009/9/ac" r="217" ht="15.75" x14ac:dyDescent="0.25">
      <c r="A217" s="190"/>
      <c r="B217" s="191"/>
      <c r="C217" s="190"/>
      <c r="D217" s="190"/>
      <c r="E217" s="190"/>
      <c r="F217" s="190"/>
      <c r="G217" s="190"/>
      <c r="H217" s="190"/>
      <c r="I217" s="190"/>
      <c r="J217" s="190"/>
      <c r="K217" s="190"/>
      <c r="L217" s="190"/>
      <c r="M217" s="190"/>
      <c r="N217" s="190"/>
      <c r="O217" s="190"/>
      <c r="P217" s="190"/>
      <c r="Q217" s="190"/>
      <c r="R217" s="190"/>
      <c r="S217" s="190"/>
      <c r="T217" s="190"/>
      <c r="U217" s="190"/>
      <c r="V217" s="190"/>
      <c r="W217" s="190"/>
      <c r="X217" s="190"/>
      <c r="Y217" s="190"/>
      <c r="Z217" s="190"/>
      <c r="AA217" s="190"/>
      <c r="AB217" s="190"/>
    </row>
    <row xmlns:x14ac="http://schemas.microsoft.com/office/spreadsheetml/2009/9/ac" r="218" ht="15.75" x14ac:dyDescent="0.25">
      <c r="A218" s="190"/>
      <c r="B218" s="191"/>
      <c r="C218" s="190"/>
      <c r="D218" s="190"/>
      <c r="E218" s="190"/>
      <c r="F218" s="190"/>
      <c r="G218" s="190"/>
      <c r="H218" s="190"/>
      <c r="I218" s="190"/>
      <c r="J218" s="190"/>
      <c r="K218" s="190"/>
      <c r="L218" s="190"/>
      <c r="M218" s="190"/>
      <c r="N218" s="190"/>
      <c r="O218" s="190"/>
      <c r="P218" s="190"/>
      <c r="Q218" s="190"/>
      <c r="R218" s="190"/>
      <c r="S218" s="190"/>
      <c r="T218" s="190"/>
      <c r="U218" s="190"/>
      <c r="V218" s="190"/>
      <c r="W218" s="190"/>
      <c r="X218" s="190"/>
      <c r="Y218" s="190"/>
      <c r="Z218" s="190"/>
      <c r="AA218" s="190"/>
      <c r="AB218" s="190"/>
    </row>
    <row xmlns:x14ac="http://schemas.microsoft.com/office/spreadsheetml/2009/9/ac" r="219" ht="15.75" x14ac:dyDescent="0.25">
      <c r="A219" s="190"/>
      <c r="B219" s="191"/>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c r="Z219" s="190"/>
      <c r="AA219" s="190"/>
      <c r="AB219" s="190"/>
    </row>
    <row xmlns:x14ac="http://schemas.microsoft.com/office/spreadsheetml/2009/9/ac" r="220" ht="15.75" x14ac:dyDescent="0.25">
      <c r="A220" s="190"/>
      <c r="B220" s="191"/>
      <c r="C220" s="190"/>
      <c r="D220" s="190"/>
      <c r="E220" s="190"/>
      <c r="F220" s="190"/>
      <c r="G220" s="190"/>
      <c r="H220" s="190"/>
      <c r="I220" s="190"/>
      <c r="J220" s="190"/>
      <c r="K220" s="190"/>
      <c r="L220" s="190"/>
      <c r="M220" s="190"/>
      <c r="N220" s="190"/>
      <c r="O220" s="190"/>
      <c r="P220" s="190"/>
      <c r="Q220" s="190"/>
      <c r="R220" s="190"/>
      <c r="S220" s="190"/>
      <c r="T220" s="190"/>
      <c r="U220" s="190"/>
      <c r="V220" s="190"/>
      <c r="W220" s="190"/>
      <c r="X220" s="190"/>
      <c r="Y220" s="190"/>
      <c r="Z220" s="190"/>
      <c r="AA220" s="190"/>
      <c r="AB220" s="190"/>
    </row>
    <row xmlns:x14ac="http://schemas.microsoft.com/office/spreadsheetml/2009/9/ac" r="221" ht="15.75" x14ac:dyDescent="0.25">
      <c r="A221" s="190"/>
      <c r="B221" s="191"/>
      <c r="C221" s="190"/>
      <c r="D221" s="190"/>
      <c r="E221" s="190"/>
      <c r="F221" s="190"/>
      <c r="G221" s="190"/>
      <c r="H221" s="190"/>
      <c r="I221" s="190"/>
      <c r="J221" s="190"/>
      <c r="K221" s="190"/>
      <c r="L221" s="190"/>
      <c r="M221" s="190"/>
      <c r="N221" s="190"/>
      <c r="O221" s="190"/>
      <c r="P221" s="190"/>
      <c r="Q221" s="190"/>
      <c r="R221" s="190"/>
      <c r="S221" s="190"/>
      <c r="T221" s="190"/>
      <c r="U221" s="190"/>
      <c r="V221" s="190"/>
      <c r="W221" s="190"/>
      <c r="X221" s="190"/>
      <c r="Y221" s="190"/>
      <c r="Z221" s="190"/>
      <c r="AA221" s="190"/>
      <c r="AB221" s="190"/>
    </row>
    <row xmlns:x14ac="http://schemas.microsoft.com/office/spreadsheetml/2009/9/ac" r="222" ht="15.75" x14ac:dyDescent="0.25">
      <c r="A222" s="190"/>
      <c r="B222" s="191"/>
      <c r="C222" s="190"/>
      <c r="D222" s="190"/>
      <c r="E222" s="190"/>
      <c r="F222" s="190"/>
      <c r="G222" s="190"/>
      <c r="H222" s="190"/>
      <c r="I222" s="190"/>
      <c r="J222" s="190"/>
      <c r="K222" s="190"/>
      <c r="L222" s="190"/>
      <c r="M222" s="190"/>
      <c r="N222" s="190"/>
      <c r="O222" s="190"/>
      <c r="P222" s="190"/>
      <c r="Q222" s="190"/>
      <c r="R222" s="190"/>
      <c r="S222" s="190"/>
      <c r="T222" s="190"/>
      <c r="U222" s="190"/>
      <c r="V222" s="190"/>
      <c r="W222" s="190"/>
      <c r="X222" s="190"/>
      <c r="Y222" s="190"/>
      <c r="Z222" s="190"/>
      <c r="AA222" s="190"/>
      <c r="AB222" s="190"/>
    </row>
    <row xmlns:x14ac="http://schemas.microsoft.com/office/spreadsheetml/2009/9/ac" r="223" ht="15.75" x14ac:dyDescent="0.25">
      <c r="A223" s="190"/>
      <c r="B223" s="191"/>
      <c r="C223" s="190"/>
      <c r="D223" s="190"/>
      <c r="E223" s="190"/>
      <c r="F223" s="190"/>
      <c r="G223" s="190"/>
      <c r="H223" s="190"/>
      <c r="I223" s="190"/>
      <c r="J223" s="190"/>
      <c r="K223" s="190"/>
      <c r="L223" s="190"/>
      <c r="M223" s="190"/>
      <c r="N223" s="190"/>
      <c r="O223" s="190"/>
      <c r="P223" s="190"/>
      <c r="Q223" s="190"/>
      <c r="R223" s="190"/>
      <c r="S223" s="190"/>
      <c r="T223" s="190"/>
      <c r="U223" s="190"/>
      <c r="V223" s="190"/>
      <c r="W223" s="190"/>
      <c r="X223" s="190"/>
      <c r="Y223" s="190"/>
      <c r="Z223" s="190"/>
      <c r="AA223" s="190"/>
      <c r="AB223" s="190"/>
    </row>
    <row xmlns:x14ac="http://schemas.microsoft.com/office/spreadsheetml/2009/9/ac" r="224" ht="15.75" x14ac:dyDescent="0.25">
      <c r="A224" s="190"/>
      <c r="B224" s="191"/>
      <c r="C224" s="190"/>
      <c r="D224" s="190"/>
      <c r="E224" s="190"/>
      <c r="F224" s="190"/>
      <c r="G224" s="190"/>
      <c r="H224" s="190"/>
      <c r="I224" s="190"/>
      <c r="J224" s="190"/>
      <c r="K224" s="190"/>
      <c r="L224" s="190"/>
      <c r="M224" s="190"/>
      <c r="N224" s="190"/>
      <c r="O224" s="190"/>
      <c r="P224" s="190"/>
      <c r="Q224" s="190"/>
      <c r="R224" s="190"/>
      <c r="S224" s="190"/>
      <c r="T224" s="190"/>
      <c r="U224" s="190"/>
      <c r="V224" s="190"/>
      <c r="W224" s="190"/>
      <c r="X224" s="190"/>
      <c r="Y224" s="190"/>
      <c r="Z224" s="190"/>
      <c r="AA224" s="190"/>
      <c r="AB224" s="190"/>
    </row>
    <row xmlns:x14ac="http://schemas.microsoft.com/office/spreadsheetml/2009/9/ac" r="225" ht="15.75" x14ac:dyDescent="0.25">
      <c r="A225" s="190"/>
      <c r="B225" s="191"/>
      <c r="C225" s="190"/>
      <c r="D225" s="190"/>
      <c r="E225" s="190"/>
      <c r="F225" s="190"/>
      <c r="G225" s="190"/>
      <c r="H225" s="190"/>
      <c r="I225" s="190"/>
      <c r="J225" s="190"/>
      <c r="K225" s="190"/>
      <c r="L225" s="190"/>
      <c r="M225" s="190"/>
      <c r="N225" s="190"/>
      <c r="O225" s="190"/>
      <c r="P225" s="190"/>
      <c r="Q225" s="190"/>
      <c r="R225" s="190"/>
      <c r="S225" s="190"/>
      <c r="T225" s="190"/>
      <c r="U225" s="190"/>
      <c r="V225" s="190"/>
      <c r="W225" s="190"/>
      <c r="X225" s="190"/>
      <c r="Y225" s="190"/>
      <c r="Z225" s="190"/>
      <c r="AA225" s="190"/>
      <c r="AB225" s="190"/>
    </row>
    <row xmlns:x14ac="http://schemas.microsoft.com/office/spreadsheetml/2009/9/ac" r="226" ht="15.75" x14ac:dyDescent="0.25">
      <c r="A226" s="190"/>
      <c r="B226" s="191"/>
      <c r="C226" s="190"/>
      <c r="D226" s="190"/>
      <c r="E226" s="190"/>
      <c r="F226" s="190"/>
      <c r="G226" s="190"/>
      <c r="H226" s="190"/>
      <c r="I226" s="190"/>
      <c r="J226" s="190"/>
      <c r="K226" s="190"/>
      <c r="L226" s="190"/>
      <c r="M226" s="190"/>
      <c r="N226" s="190"/>
      <c r="O226" s="190"/>
      <c r="P226" s="190"/>
      <c r="Q226" s="190"/>
      <c r="R226" s="190"/>
      <c r="S226" s="190"/>
      <c r="T226" s="190"/>
      <c r="U226" s="190"/>
      <c r="V226" s="190"/>
      <c r="W226" s="190"/>
      <c r="X226" s="190"/>
      <c r="Y226" s="190"/>
      <c r="Z226" s="190"/>
      <c r="AA226" s="190"/>
      <c r="AB226" s="190"/>
    </row>
    <row xmlns:x14ac="http://schemas.microsoft.com/office/spreadsheetml/2009/9/ac" r="227" ht="15.75" x14ac:dyDescent="0.25">
      <c r="A227" s="190"/>
      <c r="B227" s="191"/>
      <c r="C227" s="190"/>
      <c r="D227" s="190"/>
      <c r="E227" s="190"/>
      <c r="F227" s="190"/>
      <c r="G227" s="190"/>
      <c r="H227" s="190"/>
      <c r="I227" s="190"/>
      <c r="J227" s="190"/>
      <c r="K227" s="190"/>
      <c r="L227" s="190"/>
      <c r="M227" s="190"/>
      <c r="N227" s="190"/>
      <c r="O227" s="190"/>
      <c r="P227" s="190"/>
      <c r="Q227" s="190"/>
      <c r="R227" s="190"/>
      <c r="S227" s="190"/>
      <c r="T227" s="190"/>
      <c r="U227" s="190"/>
      <c r="V227" s="190"/>
      <c r="W227" s="190"/>
      <c r="X227" s="190"/>
      <c r="Y227" s="190"/>
      <c r="Z227" s="190"/>
      <c r="AA227" s="190"/>
      <c r="AB227" s="190"/>
    </row>
    <row xmlns:x14ac="http://schemas.microsoft.com/office/spreadsheetml/2009/9/ac" r="228" ht="15.75" x14ac:dyDescent="0.25">
      <c r="A228" s="190"/>
      <c r="B228" s="191"/>
      <c r="C228" s="190"/>
      <c r="D228" s="190"/>
      <c r="E228" s="190"/>
      <c r="F228" s="190"/>
      <c r="G228" s="190"/>
      <c r="H228" s="190"/>
      <c r="I228" s="190"/>
      <c r="J228" s="190"/>
      <c r="K228" s="190"/>
      <c r="L228" s="190"/>
      <c r="M228" s="190"/>
      <c r="N228" s="190"/>
      <c r="O228" s="190"/>
      <c r="P228" s="190"/>
      <c r="Q228" s="190"/>
      <c r="R228" s="190"/>
      <c r="S228" s="190"/>
      <c r="T228" s="190"/>
      <c r="U228" s="190"/>
      <c r="V228" s="190"/>
      <c r="W228" s="190"/>
      <c r="X228" s="190"/>
      <c r="Y228" s="190"/>
      <c r="Z228" s="190"/>
      <c r="AA228" s="190"/>
      <c r="AB228" s="190"/>
    </row>
    <row xmlns:x14ac="http://schemas.microsoft.com/office/spreadsheetml/2009/9/ac" r="229" ht="15.75" x14ac:dyDescent="0.25">
      <c r="A229" s="190"/>
      <c r="B229" s="191"/>
      <c r="C229" s="190"/>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c r="AA229" s="190"/>
      <c r="AB229" s="190"/>
    </row>
    <row xmlns:x14ac="http://schemas.microsoft.com/office/spreadsheetml/2009/9/ac" r="230" ht="15.75" x14ac:dyDescent="0.25">
      <c r="A230" s="190"/>
      <c r="B230" s="191"/>
      <c r="C230" s="190"/>
      <c r="D230" s="190"/>
      <c r="E230" s="190"/>
      <c r="F230" s="190"/>
      <c r="G230" s="190"/>
      <c r="H230" s="190"/>
      <c r="I230" s="190"/>
      <c r="J230" s="190"/>
      <c r="K230" s="190"/>
      <c r="L230" s="190"/>
      <c r="M230" s="190"/>
      <c r="N230" s="190"/>
      <c r="O230" s="190"/>
      <c r="P230" s="190"/>
      <c r="Q230" s="190"/>
      <c r="R230" s="190"/>
      <c r="S230" s="190"/>
      <c r="T230" s="190"/>
      <c r="U230" s="190"/>
      <c r="V230" s="190"/>
      <c r="W230" s="190"/>
      <c r="X230" s="190"/>
      <c r="Y230" s="190"/>
      <c r="Z230" s="190"/>
      <c r="AA230" s="190"/>
      <c r="AB230" s="190"/>
    </row>
    <row xmlns:x14ac="http://schemas.microsoft.com/office/spreadsheetml/2009/9/ac" r="231" ht="15.75" x14ac:dyDescent="0.25">
      <c r="A231" s="190"/>
      <c r="B231" s="191"/>
      <c r="C231" s="190"/>
      <c r="D231" s="190"/>
      <c r="E231" s="190"/>
      <c r="F231" s="190"/>
      <c r="G231" s="190"/>
      <c r="H231" s="190"/>
      <c r="I231" s="190"/>
      <c r="J231" s="190"/>
      <c r="K231" s="190"/>
      <c r="L231" s="190"/>
      <c r="M231" s="190"/>
      <c r="N231" s="190"/>
      <c r="O231" s="190"/>
      <c r="P231" s="190"/>
      <c r="Q231" s="190"/>
      <c r="R231" s="190"/>
      <c r="S231" s="190"/>
      <c r="T231" s="190"/>
      <c r="U231" s="190"/>
      <c r="V231" s="190"/>
      <c r="W231" s="190"/>
      <c r="X231" s="190"/>
      <c r="Y231" s="190"/>
      <c r="Z231" s="190"/>
      <c r="AA231" s="190"/>
      <c r="AB231" s="190"/>
    </row>
    <row xmlns:x14ac="http://schemas.microsoft.com/office/spreadsheetml/2009/9/ac" r="232" ht="15.75" x14ac:dyDescent="0.25">
      <c r="A232" s="190"/>
      <c r="B232" s="191"/>
      <c r="C232" s="190"/>
      <c r="D232" s="190"/>
      <c r="E232" s="190"/>
      <c r="F232" s="190"/>
      <c r="G232" s="190"/>
      <c r="H232" s="190"/>
      <c r="I232" s="190"/>
      <c r="J232" s="190"/>
      <c r="K232" s="190"/>
      <c r="L232" s="190"/>
      <c r="M232" s="190"/>
      <c r="N232" s="190"/>
      <c r="O232" s="190"/>
      <c r="P232" s="190"/>
      <c r="Q232" s="190"/>
      <c r="R232" s="190"/>
      <c r="S232" s="190"/>
      <c r="T232" s="190"/>
      <c r="U232" s="190"/>
      <c r="V232" s="190"/>
      <c r="W232" s="190"/>
      <c r="X232" s="190"/>
      <c r="Y232" s="190"/>
      <c r="Z232" s="190"/>
      <c r="AA232" s="190"/>
      <c r="AB232" s="190"/>
    </row>
    <row xmlns:x14ac="http://schemas.microsoft.com/office/spreadsheetml/2009/9/ac" r="233" ht="15.75" x14ac:dyDescent="0.25">
      <c r="A233" s="190"/>
      <c r="B233" s="191"/>
      <c r="C233" s="190"/>
      <c r="D233" s="190"/>
      <c r="E233" s="190"/>
      <c r="F233" s="190"/>
      <c r="G233" s="190"/>
      <c r="H233" s="190"/>
      <c r="I233" s="190"/>
      <c r="J233" s="190"/>
      <c r="K233" s="190"/>
      <c r="L233" s="190"/>
      <c r="M233" s="190"/>
      <c r="N233" s="190"/>
      <c r="O233" s="190"/>
      <c r="P233" s="190"/>
      <c r="Q233" s="190"/>
      <c r="R233" s="190"/>
      <c r="S233" s="190"/>
      <c r="T233" s="190"/>
      <c r="U233" s="190"/>
      <c r="V233" s="190"/>
      <c r="W233" s="190"/>
      <c r="X233" s="190"/>
      <c r="Y233" s="190"/>
      <c r="Z233" s="190"/>
      <c r="AA233" s="190"/>
    </row>
    <row xmlns:x14ac="http://schemas.microsoft.com/office/spreadsheetml/2009/9/ac" r="234" ht="15.75" x14ac:dyDescent="0.25">
      <c r="A234" s="190"/>
      <c r="B234" s="191"/>
      <c r="C234" s="190"/>
      <c r="D234" s="190"/>
      <c r="E234" s="190"/>
      <c r="F234" s="190"/>
      <c r="G234" s="190"/>
      <c r="H234" s="190"/>
      <c r="I234" s="190"/>
      <c r="J234" s="190"/>
      <c r="K234" s="190"/>
      <c r="L234" s="190"/>
      <c r="M234" s="190"/>
      <c r="N234" s="190"/>
      <c r="O234" s="190"/>
      <c r="P234" s="190"/>
      <c r="Q234" s="190"/>
      <c r="R234" s="190"/>
      <c r="S234" s="190"/>
      <c r="T234" s="190"/>
      <c r="U234" s="190"/>
      <c r="V234" s="190"/>
      <c r="W234" s="190"/>
      <c r="X234" s="190"/>
      <c r="Y234" s="190"/>
      <c r="Z234" s="190"/>
      <c r="AA234" s="190"/>
    </row>
    <row xmlns:x14ac="http://schemas.microsoft.com/office/spreadsheetml/2009/9/ac" r="235" ht="15.75" x14ac:dyDescent="0.25">
      <c r="A235" s="190"/>
      <c r="B235" s="191"/>
      <c r="C235" s="190"/>
      <c r="D235" s="190"/>
      <c r="E235" s="190"/>
      <c r="F235" s="190"/>
      <c r="G235" s="190"/>
      <c r="H235" s="190"/>
      <c r="I235" s="190"/>
      <c r="J235" s="190"/>
      <c r="K235" s="190"/>
      <c r="L235" s="190"/>
      <c r="M235" s="190"/>
      <c r="N235" s="190"/>
      <c r="O235" s="190"/>
      <c r="P235" s="190"/>
      <c r="Q235" s="190"/>
      <c r="R235" s="190"/>
      <c r="S235" s="190"/>
      <c r="T235" s="190"/>
      <c r="U235" s="190"/>
      <c r="V235" s="190"/>
      <c r="W235" s="190"/>
      <c r="X235" s="190"/>
      <c r="Y235" s="190"/>
      <c r="Z235" s="190"/>
      <c r="AA235" s="190"/>
    </row>
    <row xmlns:x14ac="http://schemas.microsoft.com/office/spreadsheetml/2009/9/ac" r="236" ht="15.75" x14ac:dyDescent="0.25">
      <c r="A236" s="190"/>
      <c r="B236" s="191"/>
      <c r="C236" s="190"/>
      <c r="D236" s="190"/>
      <c r="E236" s="190"/>
      <c r="F236" s="190"/>
      <c r="G236" s="190"/>
      <c r="H236" s="190"/>
      <c r="I236" s="190"/>
      <c r="J236" s="190"/>
      <c r="K236" s="190"/>
      <c r="L236" s="190"/>
      <c r="M236" s="190"/>
      <c r="N236" s="190"/>
      <c r="O236" s="190"/>
      <c r="P236" s="190"/>
      <c r="Q236" s="190"/>
      <c r="R236" s="190"/>
      <c r="S236" s="190"/>
      <c r="T236" s="190"/>
      <c r="U236" s="190"/>
      <c r="V236" s="190"/>
      <c r="W236" s="190"/>
      <c r="X236" s="190"/>
      <c r="Y236" s="190"/>
      <c r="Z236" s="190"/>
      <c r="AA236" s="190"/>
    </row>
    <row xmlns:x14ac="http://schemas.microsoft.com/office/spreadsheetml/2009/9/ac" r="237" ht="15.75" x14ac:dyDescent="0.25">
      <c r="A237" s="190"/>
      <c r="B237" s="191"/>
      <c r="C237" s="190"/>
      <c r="D237" s="190"/>
      <c r="E237" s="190"/>
      <c r="F237" s="190"/>
      <c r="G237" s="190"/>
      <c r="H237" s="190"/>
      <c r="I237" s="190"/>
      <c r="J237" s="190"/>
      <c r="K237" s="190"/>
      <c r="L237" s="190"/>
      <c r="M237" s="190"/>
      <c r="N237" s="190"/>
      <c r="O237" s="190"/>
      <c r="P237" s="190"/>
      <c r="Q237" s="190"/>
      <c r="R237" s="190"/>
      <c r="S237" s="190"/>
      <c r="T237" s="190"/>
      <c r="U237" s="190"/>
      <c r="V237" s="190"/>
      <c r="W237" s="190"/>
      <c r="X237" s="190"/>
      <c r="Y237" s="190"/>
      <c r="Z237" s="190"/>
      <c r="AA237" s="190"/>
    </row>
    <row xmlns:x14ac="http://schemas.microsoft.com/office/spreadsheetml/2009/9/ac" r="238" ht="15.75" x14ac:dyDescent="0.25">
      <c r="A238" s="190"/>
      <c r="B238" s="191"/>
      <c r="C238" s="190"/>
      <c r="D238" s="190"/>
      <c r="E238" s="190"/>
      <c r="F238" s="190"/>
      <c r="G238" s="190"/>
      <c r="H238" s="190"/>
      <c r="I238" s="190"/>
      <c r="J238" s="190"/>
      <c r="K238" s="190"/>
      <c r="L238" s="190"/>
      <c r="M238" s="190"/>
      <c r="N238" s="190"/>
      <c r="O238" s="190"/>
      <c r="P238" s="190"/>
      <c r="Q238" s="190"/>
      <c r="R238" s="190"/>
      <c r="S238" s="190"/>
      <c r="T238" s="190"/>
      <c r="U238" s="190"/>
      <c r="V238" s="190"/>
      <c r="W238" s="190"/>
      <c r="X238" s="190"/>
      <c r="Y238" s="190"/>
      <c r="Z238" s="190"/>
      <c r="AA238" s="190"/>
    </row>
    <row xmlns:x14ac="http://schemas.microsoft.com/office/spreadsheetml/2009/9/ac" r="239" ht="15.75" x14ac:dyDescent="0.25">
      <c r="A239" s="190"/>
      <c r="B239" s="191"/>
      <c r="C239" s="190"/>
      <c r="D239" s="190"/>
      <c r="E239" s="190"/>
      <c r="F239" s="190"/>
      <c r="G239" s="190"/>
      <c r="H239" s="190"/>
      <c r="I239" s="190"/>
      <c r="J239" s="190"/>
      <c r="K239" s="190"/>
      <c r="L239" s="190"/>
      <c r="M239" s="190"/>
      <c r="N239" s="190"/>
      <c r="O239" s="190"/>
      <c r="P239" s="190"/>
      <c r="Q239" s="190"/>
      <c r="R239" s="190"/>
      <c r="S239" s="190"/>
      <c r="T239" s="190"/>
      <c r="U239" s="190"/>
      <c r="V239" s="190"/>
      <c r="W239" s="190"/>
      <c r="X239" s="190"/>
      <c r="Y239" s="190"/>
      <c r="Z239" s="190"/>
      <c r="AA239" s="190"/>
    </row>
    <row xmlns:x14ac="http://schemas.microsoft.com/office/spreadsheetml/2009/9/ac" r="240" ht="15.75" x14ac:dyDescent="0.25">
      <c r="A240" s="190"/>
      <c r="B240" s="191"/>
      <c r="C240" s="190"/>
      <c r="D240" s="190"/>
      <c r="E240" s="190"/>
      <c r="F240" s="190"/>
      <c r="G240" s="190"/>
      <c r="H240" s="190"/>
      <c r="I240" s="190"/>
      <c r="J240" s="190"/>
      <c r="K240" s="190"/>
      <c r="L240" s="190"/>
      <c r="M240" s="190"/>
      <c r="N240" s="190"/>
      <c r="O240" s="190"/>
      <c r="P240" s="190"/>
      <c r="Q240" s="190"/>
      <c r="R240" s="190"/>
      <c r="S240" s="190"/>
      <c r="T240" s="190"/>
      <c r="U240" s="190"/>
      <c r="V240" s="190"/>
      <c r="W240" s="190"/>
      <c r="X240" s="190"/>
      <c r="Y240" s="190"/>
      <c r="Z240" s="190"/>
      <c r="AA240" s="190"/>
    </row>
    <row xmlns:x14ac="http://schemas.microsoft.com/office/spreadsheetml/2009/9/ac" r="241" ht="15.75" x14ac:dyDescent="0.25">
      <c r="A241" s="190"/>
      <c r="B241" s="191"/>
      <c r="C241" s="190"/>
      <c r="D241" s="190"/>
      <c r="E241" s="190"/>
      <c r="F241" s="190"/>
      <c r="G241" s="190"/>
      <c r="H241" s="190"/>
      <c r="I241" s="190"/>
      <c r="J241" s="190"/>
      <c r="K241" s="190"/>
      <c r="L241" s="190"/>
      <c r="M241" s="190"/>
      <c r="N241" s="190"/>
      <c r="O241" s="190"/>
      <c r="P241" s="190"/>
      <c r="Q241" s="190"/>
      <c r="R241" s="190"/>
      <c r="S241" s="190"/>
      <c r="T241" s="190"/>
      <c r="U241" s="190"/>
      <c r="V241" s="190"/>
      <c r="W241" s="190"/>
      <c r="X241" s="190"/>
      <c r="Y241" s="190"/>
      <c r="Z241" s="190"/>
      <c r="AA241" s="190"/>
    </row>
    <row xmlns:x14ac="http://schemas.microsoft.com/office/spreadsheetml/2009/9/ac" r="242" ht="15.75" x14ac:dyDescent="0.25">
      <c r="A242" s="190"/>
      <c r="B242" s="191"/>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c r="AA242" s="190"/>
    </row>
    <row xmlns:x14ac="http://schemas.microsoft.com/office/spreadsheetml/2009/9/ac" r="243" ht="15.75" x14ac:dyDescent="0.25">
      <c r="A243" s="190"/>
      <c r="B243" s="191"/>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c r="AA243" s="190"/>
    </row>
    <row xmlns:x14ac="http://schemas.microsoft.com/office/spreadsheetml/2009/9/ac" r="244" ht="15.75" x14ac:dyDescent="0.25">
      <c r="A244" s="190"/>
      <c r="B244" s="191"/>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c r="AA244" s="190"/>
    </row>
    <row xmlns:x14ac="http://schemas.microsoft.com/office/spreadsheetml/2009/9/ac" r="245" ht="15.75" x14ac:dyDescent="0.25">
      <c r="A245" s="190"/>
      <c r="B245" s="191"/>
      <c r="C245" s="190"/>
      <c r="D245" s="190"/>
      <c r="E245" s="190"/>
      <c r="F245" s="190"/>
      <c r="G245" s="190"/>
      <c r="H245" s="190"/>
      <c r="I245" s="190"/>
      <c r="J245" s="190"/>
      <c r="K245" s="190"/>
      <c r="L245" s="190"/>
      <c r="M245" s="190"/>
      <c r="N245" s="190"/>
      <c r="O245" s="190"/>
      <c r="P245" s="190"/>
      <c r="Q245" s="190"/>
      <c r="R245" s="190"/>
      <c r="S245" s="190"/>
      <c r="T245" s="190"/>
      <c r="U245" s="190"/>
      <c r="V245" s="190"/>
      <c r="W245" s="190"/>
      <c r="X245" s="190"/>
      <c r="Y245" s="190"/>
      <c r="Z245" s="190"/>
      <c r="AA245" s="190"/>
    </row>
    <row xmlns:x14ac="http://schemas.microsoft.com/office/spreadsheetml/2009/9/ac" r="246" ht="15.75" x14ac:dyDescent="0.25">
      <c r="A246" s="190"/>
      <c r="B246" s="191"/>
      <c r="C246" s="190"/>
      <c r="D246" s="190"/>
      <c r="E246" s="190"/>
      <c r="F246" s="190"/>
      <c r="G246" s="190"/>
      <c r="H246" s="190"/>
      <c r="I246" s="190"/>
      <c r="J246" s="190"/>
      <c r="K246" s="190"/>
      <c r="L246" s="190"/>
      <c r="M246" s="190"/>
      <c r="N246" s="190"/>
      <c r="O246" s="190"/>
      <c r="P246" s="190"/>
      <c r="Q246" s="190"/>
      <c r="R246" s="190"/>
      <c r="S246" s="190"/>
      <c r="T246" s="190"/>
      <c r="U246" s="190"/>
      <c r="V246" s="190"/>
      <c r="W246" s="190"/>
      <c r="X246" s="190"/>
      <c r="Y246" s="190"/>
      <c r="Z246" s="190"/>
      <c r="AA246" s="190"/>
    </row>
    <row xmlns:x14ac="http://schemas.microsoft.com/office/spreadsheetml/2009/9/ac" r="247" ht="15.75" x14ac:dyDescent="0.25">
      <c r="A247" s="190"/>
      <c r="B247" s="191"/>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row>
    <row xmlns:x14ac="http://schemas.microsoft.com/office/spreadsheetml/2009/9/ac" r="248" ht="15.75" x14ac:dyDescent="0.25">
      <c r="A248" s="190"/>
      <c r="B248" s="191"/>
      <c r="C248" s="190"/>
      <c r="D248" s="190"/>
      <c r="E248" s="190"/>
      <c r="F248" s="190"/>
      <c r="G248" s="190"/>
      <c r="H248" s="190"/>
      <c r="I248" s="190"/>
      <c r="J248" s="190"/>
      <c r="K248" s="190"/>
      <c r="L248" s="190"/>
      <c r="M248" s="190"/>
      <c r="N248" s="190"/>
      <c r="O248" s="190"/>
      <c r="P248" s="190"/>
      <c r="Q248" s="190"/>
      <c r="R248" s="190"/>
      <c r="S248" s="190"/>
      <c r="T248" s="190"/>
      <c r="U248" s="190"/>
      <c r="V248" s="190"/>
      <c r="W248" s="190"/>
      <c r="X248" s="190"/>
      <c r="Y248" s="190"/>
      <c r="Z248" s="190"/>
      <c r="AA248" s="190"/>
    </row>
    <row xmlns:x14ac="http://schemas.microsoft.com/office/spreadsheetml/2009/9/ac" r="249" ht="15.75" x14ac:dyDescent="0.25">
      <c r="A249" s="190"/>
      <c r="B249" s="191"/>
      <c r="C249" s="190"/>
      <c r="D249" s="190"/>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c r="AA249" s="190"/>
    </row>
    <row xmlns:x14ac="http://schemas.microsoft.com/office/spreadsheetml/2009/9/ac" r="250" ht="15.75" x14ac:dyDescent="0.25">
      <c r="A250" s="190"/>
      <c r="B250" s="191"/>
      <c r="C250" s="190"/>
      <c r="D250" s="190"/>
      <c r="E250" s="190"/>
      <c r="F250" s="190"/>
      <c r="G250" s="190"/>
      <c r="H250" s="190"/>
      <c r="I250" s="190"/>
      <c r="J250" s="190"/>
      <c r="K250" s="190"/>
      <c r="L250" s="190"/>
      <c r="M250" s="190"/>
      <c r="N250" s="190"/>
      <c r="O250" s="190"/>
      <c r="P250" s="190"/>
      <c r="Q250" s="190"/>
      <c r="R250" s="190"/>
      <c r="S250" s="190"/>
      <c r="T250" s="190"/>
      <c r="U250" s="190"/>
      <c r="V250" s="190"/>
      <c r="W250" s="190"/>
      <c r="X250" s="190"/>
      <c r="Y250" s="190"/>
      <c r="Z250" s="190"/>
      <c r="AA250" s="190"/>
    </row>
    <row xmlns:x14ac="http://schemas.microsoft.com/office/spreadsheetml/2009/9/ac" r="251" ht="15.75" x14ac:dyDescent="0.25">
      <c r="A251" s="190"/>
      <c r="B251" s="191"/>
      <c r="C251" s="190"/>
      <c r="D251" s="190"/>
      <c r="E251" s="190"/>
      <c r="F251" s="190"/>
      <c r="G251" s="190"/>
      <c r="H251" s="190"/>
      <c r="I251" s="190"/>
      <c r="J251" s="190"/>
      <c r="K251" s="190"/>
      <c r="L251" s="190"/>
      <c r="M251" s="190"/>
      <c r="N251" s="190"/>
      <c r="O251" s="190"/>
      <c r="P251" s="190"/>
      <c r="Q251" s="190"/>
      <c r="R251" s="190"/>
      <c r="S251" s="190"/>
      <c r="T251" s="190"/>
      <c r="U251" s="190"/>
      <c r="V251" s="190"/>
      <c r="W251" s="190"/>
      <c r="X251" s="190"/>
      <c r="Y251" s="190"/>
      <c r="Z251" s="190"/>
      <c r="AA251" s="190"/>
    </row>
    <row xmlns:x14ac="http://schemas.microsoft.com/office/spreadsheetml/2009/9/ac" r="252" ht="15.75" x14ac:dyDescent="0.25">
      <c r="A252" s="190"/>
      <c r="B252" s="191"/>
      <c r="C252" s="190"/>
      <c r="D252" s="190"/>
      <c r="E252" s="190"/>
      <c r="F252" s="190"/>
      <c r="G252" s="190"/>
      <c r="H252" s="190"/>
      <c r="I252" s="190"/>
      <c r="J252" s="190"/>
      <c r="K252" s="190"/>
      <c r="L252" s="190"/>
      <c r="M252" s="190"/>
      <c r="N252" s="190"/>
      <c r="O252" s="190"/>
      <c r="P252" s="190"/>
      <c r="Q252" s="190"/>
      <c r="R252" s="190"/>
      <c r="S252" s="190"/>
      <c r="T252" s="190"/>
      <c r="U252" s="190"/>
      <c r="V252" s="190"/>
      <c r="W252" s="190"/>
      <c r="X252" s="190"/>
      <c r="Y252" s="190"/>
      <c r="Z252" s="190"/>
      <c r="AA252" s="190"/>
    </row>
    <row xmlns:x14ac="http://schemas.microsoft.com/office/spreadsheetml/2009/9/ac" r="253" ht="15.75" x14ac:dyDescent="0.25">
      <c r="A253" s="190"/>
      <c r="B253" s="191"/>
      <c r="C253" s="190"/>
      <c r="D253" s="190"/>
      <c r="E253" s="190"/>
      <c r="F253" s="190"/>
      <c r="G253" s="190"/>
      <c r="H253" s="190"/>
      <c r="I253" s="190"/>
      <c r="J253" s="190"/>
      <c r="K253" s="190"/>
      <c r="L253" s="190"/>
      <c r="M253" s="190"/>
      <c r="N253" s="190"/>
      <c r="O253" s="190"/>
      <c r="P253" s="190"/>
      <c r="Q253" s="190"/>
      <c r="R253" s="190"/>
      <c r="S253" s="190"/>
      <c r="T253" s="190"/>
      <c r="U253" s="190"/>
      <c r="V253" s="190"/>
      <c r="W253" s="190"/>
      <c r="X253" s="190"/>
      <c r="Y253" s="190"/>
      <c r="Z253" s="190"/>
      <c r="AA253" s="190"/>
    </row>
    <row xmlns:x14ac="http://schemas.microsoft.com/office/spreadsheetml/2009/9/ac" r="254" ht="15.75" x14ac:dyDescent="0.25">
      <c r="A254" s="190"/>
      <c r="B254" s="191"/>
      <c r="C254" s="190"/>
      <c r="D254" s="190"/>
      <c r="E254" s="190"/>
      <c r="F254" s="190"/>
      <c r="G254" s="190"/>
      <c r="H254" s="190"/>
      <c r="I254" s="190"/>
      <c r="J254" s="190"/>
      <c r="K254" s="190"/>
      <c r="L254" s="190"/>
      <c r="M254" s="190"/>
      <c r="N254" s="190"/>
      <c r="O254" s="190"/>
      <c r="P254" s="190"/>
      <c r="Q254" s="190"/>
      <c r="R254" s="190"/>
      <c r="S254" s="190"/>
      <c r="T254" s="190"/>
      <c r="U254" s="190"/>
      <c r="V254" s="190"/>
      <c r="W254" s="190"/>
      <c r="X254" s="190"/>
      <c r="Y254" s="190"/>
      <c r="Z254" s="190"/>
      <c r="AA254" s="190"/>
    </row>
    <row xmlns:x14ac="http://schemas.microsoft.com/office/spreadsheetml/2009/9/ac" r="255" ht="15.75" x14ac:dyDescent="0.25">
      <c r="A255" s="190"/>
      <c r="B255" s="191"/>
      <c r="C255" s="190"/>
      <c r="D255" s="190"/>
      <c r="E255" s="190"/>
      <c r="F255" s="190"/>
      <c r="G255" s="190"/>
      <c r="H255" s="190"/>
      <c r="I255" s="190"/>
      <c r="J255" s="190"/>
      <c r="K255" s="190"/>
      <c r="L255" s="190"/>
      <c r="M255" s="190"/>
      <c r="N255" s="190"/>
      <c r="O255" s="190"/>
      <c r="P255" s="190"/>
      <c r="Q255" s="190"/>
      <c r="R255" s="190"/>
      <c r="S255" s="190"/>
      <c r="T255" s="190"/>
      <c r="U255" s="190"/>
      <c r="V255" s="190"/>
      <c r="W255" s="190"/>
      <c r="X255" s="190"/>
      <c r="Y255" s="190"/>
      <c r="Z255" s="190"/>
      <c r="AA255" s="190"/>
    </row>
    <row xmlns:x14ac="http://schemas.microsoft.com/office/spreadsheetml/2009/9/ac" r="256" ht="15.75" x14ac:dyDescent="0.25">
      <c r="A256" s="190"/>
      <c r="B256" s="191"/>
      <c r="C256" s="190"/>
      <c r="D256" s="190"/>
      <c r="E256" s="190"/>
      <c r="F256" s="190"/>
      <c r="G256" s="190"/>
      <c r="H256" s="190"/>
      <c r="I256" s="190"/>
      <c r="J256" s="190"/>
      <c r="K256" s="190"/>
      <c r="L256" s="190"/>
      <c r="M256" s="190"/>
      <c r="N256" s="190"/>
      <c r="O256" s="190"/>
      <c r="P256" s="190"/>
      <c r="Q256" s="190"/>
      <c r="R256" s="190"/>
      <c r="S256" s="190"/>
      <c r="T256" s="190"/>
      <c r="U256" s="190"/>
      <c r="V256" s="190"/>
      <c r="W256" s="190"/>
      <c r="X256" s="190"/>
      <c r="Y256" s="190"/>
      <c r="Z256" s="190"/>
      <c r="AA256" s="190"/>
    </row>
    <row xmlns:x14ac="http://schemas.microsoft.com/office/spreadsheetml/2009/9/ac" r="257" ht="15.75" x14ac:dyDescent="0.25">
      <c r="A257" s="190"/>
      <c r="B257" s="191"/>
      <c r="C257" s="190"/>
      <c r="D257" s="190"/>
      <c r="E257" s="190"/>
      <c r="F257" s="190"/>
      <c r="G257" s="190"/>
      <c r="H257" s="190"/>
      <c r="I257" s="190"/>
      <c r="J257" s="190"/>
      <c r="K257" s="190"/>
      <c r="L257" s="190"/>
      <c r="M257" s="190"/>
      <c r="N257" s="190"/>
      <c r="O257" s="190"/>
      <c r="P257" s="190"/>
      <c r="Q257" s="190"/>
      <c r="R257" s="190"/>
      <c r="S257" s="190"/>
      <c r="T257" s="190"/>
      <c r="U257" s="190"/>
      <c r="V257" s="190"/>
      <c r="W257" s="190"/>
      <c r="X257" s="190"/>
      <c r="Y257" s="190"/>
      <c r="Z257" s="190"/>
      <c r="AA257" s="190"/>
    </row>
    <row xmlns:x14ac="http://schemas.microsoft.com/office/spreadsheetml/2009/9/ac" r="258" ht="15.75" x14ac:dyDescent="0.25">
      <c r="A258" s="190"/>
      <c r="B258" s="191"/>
      <c r="C258" s="190"/>
      <c r="D258" s="190"/>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c r="AA258" s="190"/>
    </row>
    <row xmlns:x14ac="http://schemas.microsoft.com/office/spreadsheetml/2009/9/ac" r="259" ht="15.75" x14ac:dyDescent="0.25">
      <c r="A259" s="190"/>
      <c r="B259" s="191"/>
      <c r="C259" s="190"/>
      <c r="D259" s="190"/>
      <c r="E259" s="190"/>
      <c r="F259" s="190"/>
      <c r="G259" s="190"/>
      <c r="H259" s="190"/>
      <c r="I259" s="190"/>
      <c r="J259" s="190"/>
      <c r="K259" s="190"/>
      <c r="L259" s="190"/>
      <c r="M259" s="190"/>
      <c r="N259" s="190"/>
      <c r="O259" s="190"/>
      <c r="P259" s="190"/>
      <c r="Q259" s="190"/>
      <c r="R259" s="190"/>
      <c r="S259" s="190"/>
      <c r="T259" s="190"/>
      <c r="U259" s="190"/>
      <c r="V259" s="190"/>
      <c r="W259" s="190"/>
      <c r="X259" s="190"/>
      <c r="Y259" s="190"/>
      <c r="Z259" s="190"/>
      <c r="AA259" s="190"/>
    </row>
    <row xmlns:x14ac="http://schemas.microsoft.com/office/spreadsheetml/2009/9/ac" r="260" ht="15.75" x14ac:dyDescent="0.25">
      <c r="A260" s="190"/>
      <c r="B260" s="191"/>
      <c r="C260" s="190"/>
      <c r="D260" s="190"/>
      <c r="E260" s="190"/>
      <c r="F260" s="190"/>
      <c r="G260" s="190"/>
      <c r="H260" s="190"/>
      <c r="I260" s="190"/>
      <c r="J260" s="190"/>
      <c r="K260" s="190"/>
      <c r="L260" s="190"/>
      <c r="M260" s="190"/>
      <c r="N260" s="190"/>
      <c r="O260" s="190"/>
      <c r="P260" s="190"/>
      <c r="Q260" s="190"/>
      <c r="R260" s="190"/>
      <c r="S260" s="190"/>
      <c r="T260" s="190"/>
      <c r="U260" s="190"/>
      <c r="V260" s="190"/>
      <c r="W260" s="190"/>
      <c r="X260" s="190"/>
      <c r="Y260" s="190"/>
      <c r="Z260" s="190"/>
      <c r="AA260" s="190"/>
    </row>
    <row xmlns:x14ac="http://schemas.microsoft.com/office/spreadsheetml/2009/9/ac" r="261" ht="15.75" x14ac:dyDescent="0.25">
      <c r="A261" s="190"/>
      <c r="B261" s="191"/>
      <c r="C261" s="190"/>
      <c r="D261" s="190"/>
      <c r="E261" s="190"/>
      <c r="F261" s="190"/>
      <c r="G261" s="190"/>
      <c r="H261" s="190"/>
      <c r="I261" s="190"/>
      <c r="J261" s="190"/>
      <c r="K261" s="190"/>
      <c r="L261" s="190"/>
      <c r="M261" s="190"/>
      <c r="N261" s="190"/>
      <c r="O261" s="190"/>
      <c r="P261" s="190"/>
      <c r="Q261" s="190"/>
      <c r="R261" s="190"/>
      <c r="S261" s="190"/>
      <c r="T261" s="190"/>
      <c r="U261" s="190"/>
      <c r="V261" s="190"/>
      <c r="W261" s="190"/>
      <c r="X261" s="190"/>
      <c r="Y261" s="190"/>
      <c r="Z261" s="190"/>
      <c r="AA261" s="190"/>
    </row>
    <row xmlns:x14ac="http://schemas.microsoft.com/office/spreadsheetml/2009/9/ac" r="262" ht="15.75" x14ac:dyDescent="0.25">
      <c r="A262" s="190"/>
      <c r="B262" s="191"/>
      <c r="C262" s="190"/>
      <c r="D262" s="190"/>
      <c r="E262" s="190"/>
      <c r="F262" s="190"/>
      <c r="G262" s="190"/>
      <c r="H262" s="190"/>
      <c r="I262" s="190"/>
      <c r="J262" s="190"/>
      <c r="K262" s="190"/>
      <c r="L262" s="190"/>
      <c r="M262" s="190"/>
      <c r="N262" s="190"/>
      <c r="O262" s="190"/>
      <c r="P262" s="190"/>
      <c r="Q262" s="190"/>
      <c r="R262" s="190"/>
      <c r="S262" s="190"/>
      <c r="T262" s="190"/>
      <c r="U262" s="190"/>
      <c r="V262" s="190"/>
      <c r="W262" s="190"/>
      <c r="X262" s="190"/>
      <c r="Y262" s="190"/>
      <c r="Z262" s="190"/>
      <c r="AA262" s="190"/>
    </row>
    <row xmlns:x14ac="http://schemas.microsoft.com/office/spreadsheetml/2009/9/ac" r="263" ht="15.75" x14ac:dyDescent="0.25">
      <c r="A263" s="190"/>
      <c r="B263" s="191"/>
      <c r="C263" s="190"/>
      <c r="D263" s="190"/>
      <c r="E263" s="190"/>
      <c r="F263" s="190"/>
      <c r="G263" s="190"/>
      <c r="H263" s="190"/>
      <c r="I263" s="190"/>
      <c r="J263" s="190"/>
      <c r="K263" s="190"/>
      <c r="L263" s="190"/>
      <c r="M263" s="190"/>
      <c r="N263" s="190"/>
      <c r="O263" s="190"/>
      <c r="P263" s="190"/>
      <c r="Q263" s="190"/>
      <c r="R263" s="190"/>
      <c r="S263" s="190"/>
      <c r="T263" s="190"/>
      <c r="U263" s="190"/>
      <c r="V263" s="190"/>
      <c r="W263" s="190"/>
      <c r="X263" s="190"/>
      <c r="Y263" s="190"/>
      <c r="Z263" s="190"/>
      <c r="AA263" s="190"/>
    </row>
    <row xmlns:x14ac="http://schemas.microsoft.com/office/spreadsheetml/2009/9/ac" r="264" ht="15.75" x14ac:dyDescent="0.25">
      <c r="A264" s="190"/>
      <c r="B264" s="191"/>
      <c r="C264" s="190"/>
      <c r="D264" s="190"/>
      <c r="E264" s="190"/>
      <c r="F264" s="190"/>
      <c r="G264" s="190"/>
      <c r="H264" s="190"/>
      <c r="I264" s="190"/>
      <c r="J264" s="190"/>
      <c r="K264" s="190"/>
      <c r="L264" s="190"/>
      <c r="M264" s="190"/>
      <c r="N264" s="190"/>
      <c r="O264" s="190"/>
      <c r="P264" s="190"/>
      <c r="Q264" s="190"/>
      <c r="R264" s="190"/>
      <c r="S264" s="190"/>
      <c r="T264" s="190"/>
      <c r="U264" s="190"/>
      <c r="V264" s="190"/>
      <c r="W264" s="190"/>
      <c r="X264" s="190"/>
      <c r="Y264" s="190"/>
      <c r="Z264" s="190"/>
      <c r="AA264" s="190"/>
    </row>
    <row xmlns:x14ac="http://schemas.microsoft.com/office/spreadsheetml/2009/9/ac" r="265" ht="15.75" x14ac:dyDescent="0.25">
      <c r="A265" s="190"/>
      <c r="B265" s="191"/>
      <c r="C265" s="190"/>
      <c r="D265" s="190"/>
      <c r="E265" s="190"/>
      <c r="F265" s="190"/>
      <c r="G265" s="190"/>
      <c r="H265" s="190"/>
      <c r="I265" s="190"/>
      <c r="J265" s="190"/>
      <c r="K265" s="190"/>
      <c r="L265" s="190"/>
      <c r="M265" s="190"/>
      <c r="N265" s="190"/>
      <c r="O265" s="190"/>
      <c r="P265" s="190"/>
      <c r="Q265" s="190"/>
      <c r="R265" s="190"/>
      <c r="S265" s="190"/>
      <c r="T265" s="190"/>
      <c r="U265" s="190"/>
      <c r="V265" s="190"/>
      <c r="W265" s="190"/>
      <c r="X265" s="190"/>
      <c r="Y265" s="190"/>
      <c r="Z265" s="190"/>
      <c r="AA265" s="190"/>
    </row>
    <row xmlns:x14ac="http://schemas.microsoft.com/office/spreadsheetml/2009/9/ac" r="266" ht="15.75" x14ac:dyDescent="0.25">
      <c r="A266" s="190"/>
      <c r="B266" s="191"/>
      <c r="C266" s="190"/>
      <c r="D266" s="190"/>
      <c r="E266" s="190"/>
      <c r="F266" s="190"/>
      <c r="G266" s="190"/>
      <c r="H266" s="190"/>
      <c r="I266" s="190"/>
      <c r="J266" s="190"/>
      <c r="K266" s="190"/>
      <c r="L266" s="190"/>
      <c r="M266" s="190"/>
      <c r="N266" s="190"/>
      <c r="O266" s="190"/>
      <c r="P266" s="190"/>
      <c r="Q266" s="190"/>
      <c r="R266" s="190"/>
      <c r="S266" s="190"/>
      <c r="T266" s="190"/>
      <c r="U266" s="190"/>
      <c r="V266" s="190"/>
      <c r="W266" s="190"/>
      <c r="X266" s="190"/>
      <c r="Y266" s="190"/>
      <c r="Z266" s="190"/>
      <c r="AA266" s="190"/>
    </row>
    <row xmlns:x14ac="http://schemas.microsoft.com/office/spreadsheetml/2009/9/ac" r="267" ht="15.75" x14ac:dyDescent="0.25">
      <c r="A267" s="190"/>
      <c r="B267" s="191"/>
      <c r="C267" s="190"/>
      <c r="D267" s="190"/>
      <c r="E267" s="190"/>
      <c r="F267" s="190"/>
      <c r="G267" s="190"/>
      <c r="H267" s="190"/>
      <c r="I267" s="190"/>
      <c r="J267" s="190"/>
      <c r="K267" s="190"/>
      <c r="L267" s="190"/>
      <c r="M267" s="190"/>
      <c r="N267" s="190"/>
      <c r="O267" s="190"/>
      <c r="P267" s="190"/>
      <c r="Q267" s="190"/>
      <c r="R267" s="190"/>
      <c r="S267" s="190"/>
      <c r="T267" s="190"/>
      <c r="U267" s="190"/>
      <c r="V267" s="190"/>
      <c r="W267" s="190"/>
      <c r="X267" s="190"/>
      <c r="Y267" s="190"/>
      <c r="Z267" s="190"/>
      <c r="AA267" s="190"/>
    </row>
    <row xmlns:x14ac="http://schemas.microsoft.com/office/spreadsheetml/2009/9/ac" r="268" ht="15.75" x14ac:dyDescent="0.25">
      <c r="A268" s="190"/>
      <c r="B268" s="191"/>
      <c r="C268" s="190"/>
      <c r="D268" s="190"/>
      <c r="E268" s="190"/>
      <c r="F268" s="190"/>
      <c r="G268" s="190"/>
      <c r="H268" s="190"/>
      <c r="I268" s="190"/>
      <c r="J268" s="190"/>
      <c r="K268" s="190"/>
      <c r="L268" s="190"/>
      <c r="M268" s="190"/>
      <c r="N268" s="190"/>
      <c r="O268" s="190"/>
      <c r="P268" s="190"/>
      <c r="Q268" s="190"/>
      <c r="R268" s="190"/>
      <c r="S268" s="190"/>
      <c r="T268" s="190"/>
      <c r="U268" s="190"/>
      <c r="V268" s="190"/>
      <c r="W268" s="190"/>
      <c r="X268" s="190"/>
      <c r="Y268" s="190"/>
      <c r="Z268" s="190"/>
      <c r="AA268" s="190"/>
    </row>
    <row xmlns:x14ac="http://schemas.microsoft.com/office/spreadsheetml/2009/9/ac" r="269" ht="15.75" x14ac:dyDescent="0.25">
      <c r="A269" s="190"/>
      <c r="B269" s="191"/>
      <c r="C269" s="190"/>
      <c r="D269" s="190"/>
      <c r="E269" s="190"/>
      <c r="F269" s="190"/>
      <c r="G269" s="190"/>
      <c r="H269" s="190"/>
      <c r="I269" s="190"/>
      <c r="J269" s="190"/>
      <c r="K269" s="190"/>
      <c r="L269" s="190"/>
      <c r="M269" s="190"/>
      <c r="N269" s="190"/>
      <c r="O269" s="190"/>
      <c r="P269" s="190"/>
      <c r="Q269" s="190"/>
      <c r="R269" s="190"/>
      <c r="S269" s="190"/>
      <c r="T269" s="190"/>
      <c r="U269" s="190"/>
      <c r="V269" s="190"/>
      <c r="W269" s="190"/>
      <c r="X269" s="190"/>
      <c r="Y269" s="190"/>
      <c r="Z269" s="190"/>
      <c r="AA269" s="190"/>
    </row>
    <row xmlns:x14ac="http://schemas.microsoft.com/office/spreadsheetml/2009/9/ac" r="270" ht="15.75" x14ac:dyDescent="0.25">
      <c r="A270" s="190"/>
      <c r="B270" s="191"/>
      <c r="C270" s="190"/>
      <c r="D270" s="190"/>
      <c r="E270" s="190"/>
      <c r="F270" s="190"/>
      <c r="G270" s="190"/>
      <c r="H270" s="190"/>
      <c r="I270" s="190"/>
      <c r="J270" s="190"/>
      <c r="K270" s="190"/>
      <c r="L270" s="190"/>
      <c r="M270" s="190"/>
      <c r="N270" s="190"/>
      <c r="O270" s="190"/>
      <c r="P270" s="190"/>
      <c r="Q270" s="190"/>
      <c r="R270" s="190"/>
      <c r="S270" s="190"/>
      <c r="T270" s="190"/>
      <c r="U270" s="190"/>
      <c r="V270" s="190"/>
      <c r="W270" s="190"/>
      <c r="X270" s="190"/>
      <c r="Y270" s="190"/>
      <c r="Z270" s="190"/>
      <c r="AA270" s="190"/>
    </row>
    <row xmlns:x14ac="http://schemas.microsoft.com/office/spreadsheetml/2009/9/ac" r="271" ht="15.75" x14ac:dyDescent="0.25">
      <c r="A271" s="190"/>
      <c r="B271" s="191"/>
      <c r="C271" s="190"/>
      <c r="D271" s="190"/>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c r="AA271" s="190"/>
    </row>
    <row xmlns:x14ac="http://schemas.microsoft.com/office/spreadsheetml/2009/9/ac" r="272" ht="15.75" x14ac:dyDescent="0.25">
      <c r="A272" s="190"/>
      <c r="B272" s="191"/>
      <c r="C272" s="190"/>
      <c r="D272" s="190"/>
      <c r="E272" s="190"/>
      <c r="F272" s="190"/>
      <c r="G272" s="190"/>
      <c r="H272" s="190"/>
      <c r="I272" s="190"/>
      <c r="J272" s="190"/>
      <c r="K272" s="190"/>
      <c r="L272" s="190"/>
      <c r="M272" s="190"/>
      <c r="N272" s="190"/>
      <c r="O272" s="190"/>
      <c r="P272" s="190"/>
      <c r="Q272" s="190"/>
      <c r="R272" s="190"/>
      <c r="S272" s="190"/>
      <c r="T272" s="190"/>
      <c r="U272" s="190"/>
      <c r="V272" s="190"/>
      <c r="W272" s="190"/>
      <c r="X272" s="190"/>
      <c r="Y272" s="190"/>
      <c r="Z272" s="190"/>
      <c r="AA272" s="190"/>
    </row>
    <row xmlns:x14ac="http://schemas.microsoft.com/office/spreadsheetml/2009/9/ac" r="273" ht="15.75" x14ac:dyDescent="0.25">
      <c r="A273" s="190"/>
      <c r="B273" s="191"/>
      <c r="C273" s="190"/>
      <c r="D273" s="190"/>
      <c r="E273" s="190"/>
      <c r="F273" s="190"/>
      <c r="G273" s="190"/>
      <c r="H273" s="190"/>
      <c r="I273" s="190"/>
      <c r="J273" s="190"/>
      <c r="K273" s="190"/>
      <c r="L273" s="190"/>
      <c r="M273" s="190"/>
      <c r="N273" s="190"/>
      <c r="O273" s="190"/>
      <c r="P273" s="190"/>
      <c r="Q273" s="190"/>
      <c r="R273" s="190"/>
      <c r="S273" s="190"/>
      <c r="T273" s="190"/>
      <c r="U273" s="190"/>
      <c r="V273" s="190"/>
      <c r="W273" s="190"/>
      <c r="X273" s="190"/>
      <c r="Y273" s="190"/>
      <c r="Z273" s="190"/>
      <c r="AA273" s="190"/>
    </row>
    <row xmlns:x14ac="http://schemas.microsoft.com/office/spreadsheetml/2009/9/ac" r="274" ht="15.75" x14ac:dyDescent="0.25">
      <c r="A274" s="190"/>
      <c r="B274" s="191"/>
      <c r="C274" s="190"/>
      <c r="D274" s="190"/>
      <c r="E274" s="190"/>
      <c r="F274" s="190"/>
      <c r="G274" s="190"/>
      <c r="H274" s="190"/>
      <c r="I274" s="190"/>
      <c r="J274" s="190"/>
      <c r="K274" s="190"/>
      <c r="L274" s="190"/>
      <c r="M274" s="190"/>
      <c r="N274" s="190"/>
      <c r="O274" s="190"/>
      <c r="P274" s="190"/>
      <c r="Q274" s="190"/>
      <c r="R274" s="190"/>
      <c r="S274" s="190"/>
      <c r="T274" s="190"/>
      <c r="U274" s="190"/>
      <c r="V274" s="190"/>
      <c r="W274" s="190"/>
      <c r="X274" s="190"/>
      <c r="Y274" s="190"/>
      <c r="Z274" s="190"/>
      <c r="AA274" s="190"/>
    </row>
    <row xmlns:x14ac="http://schemas.microsoft.com/office/spreadsheetml/2009/9/ac" r="275" ht="15.75" x14ac:dyDescent="0.25">
      <c r="A275" s="190"/>
      <c r="B275" s="191"/>
      <c r="C275" s="190"/>
      <c r="D275" s="190"/>
      <c r="E275" s="190"/>
      <c r="F275" s="190"/>
      <c r="G275" s="190"/>
      <c r="H275" s="190"/>
      <c r="I275" s="190"/>
      <c r="J275" s="190"/>
      <c r="K275" s="190"/>
      <c r="L275" s="190"/>
      <c r="M275" s="190"/>
      <c r="N275" s="190"/>
      <c r="O275" s="190"/>
      <c r="P275" s="190"/>
      <c r="Q275" s="190"/>
      <c r="R275" s="190"/>
      <c r="S275" s="190"/>
      <c r="T275" s="190"/>
      <c r="U275" s="190"/>
      <c r="V275" s="190"/>
      <c r="W275" s="190"/>
      <c r="X275" s="190"/>
      <c r="Y275" s="190"/>
      <c r="Z275" s="190"/>
      <c r="AA275" s="190"/>
    </row>
    <row xmlns:x14ac="http://schemas.microsoft.com/office/spreadsheetml/2009/9/ac" r="276" ht="15.75" x14ac:dyDescent="0.25">
      <c r="A276" s="190"/>
      <c r="B276" s="191"/>
      <c r="C276" s="190"/>
      <c r="D276" s="190"/>
      <c r="E276" s="190"/>
      <c r="F276" s="190"/>
      <c r="G276" s="190"/>
      <c r="H276" s="190"/>
      <c r="I276" s="190"/>
      <c r="J276" s="190"/>
      <c r="K276" s="190"/>
      <c r="L276" s="190"/>
      <c r="M276" s="190"/>
      <c r="N276" s="190"/>
      <c r="O276" s="190"/>
      <c r="P276" s="190"/>
      <c r="Q276" s="190"/>
      <c r="R276" s="190"/>
      <c r="S276" s="190"/>
      <c r="T276" s="190"/>
      <c r="U276" s="190"/>
      <c r="V276" s="190"/>
      <c r="W276" s="190"/>
      <c r="X276" s="190"/>
      <c r="Y276" s="190"/>
      <c r="Z276" s="190"/>
      <c r="AA276" s="190"/>
    </row>
    <row xmlns:x14ac="http://schemas.microsoft.com/office/spreadsheetml/2009/9/ac" r="277" ht="15.75" x14ac:dyDescent="0.25">
      <c r="A277" s="190"/>
      <c r="B277" s="191"/>
      <c r="C277" s="190"/>
      <c r="D277" s="190"/>
      <c r="E277" s="190"/>
      <c r="F277" s="190"/>
      <c r="G277" s="190"/>
      <c r="H277" s="190"/>
      <c r="I277" s="190"/>
      <c r="J277" s="190"/>
      <c r="K277" s="190"/>
      <c r="L277" s="190"/>
      <c r="M277" s="190"/>
      <c r="N277" s="190"/>
      <c r="O277" s="190"/>
      <c r="P277" s="190"/>
      <c r="Q277" s="190"/>
      <c r="R277" s="190"/>
      <c r="S277" s="190"/>
      <c r="T277" s="190"/>
      <c r="U277" s="190"/>
      <c r="V277" s="190"/>
      <c r="W277" s="190"/>
      <c r="X277" s="190"/>
      <c r="Y277" s="190"/>
      <c r="Z277" s="190"/>
      <c r="AA277" s="190"/>
    </row>
    <row xmlns:x14ac="http://schemas.microsoft.com/office/spreadsheetml/2009/9/ac" r="278" ht="15.75" x14ac:dyDescent="0.25">
      <c r="A278" s="190"/>
      <c r="B278" s="191"/>
      <c r="C278" s="190"/>
      <c r="D278" s="190"/>
      <c r="E278" s="190"/>
      <c r="F278" s="190"/>
      <c r="G278" s="190"/>
      <c r="H278" s="190"/>
      <c r="I278" s="190"/>
      <c r="J278" s="190"/>
      <c r="K278" s="190"/>
      <c r="L278" s="190"/>
      <c r="M278" s="190"/>
      <c r="N278" s="190"/>
      <c r="O278" s="190"/>
      <c r="P278" s="190"/>
      <c r="Q278" s="190"/>
      <c r="R278" s="190"/>
      <c r="S278" s="190"/>
      <c r="T278" s="190"/>
      <c r="U278" s="190"/>
      <c r="V278" s="190"/>
      <c r="W278" s="190"/>
      <c r="X278" s="190"/>
      <c r="Y278" s="190"/>
      <c r="Z278" s="190"/>
      <c r="AA278" s="190"/>
    </row>
    <row xmlns:x14ac="http://schemas.microsoft.com/office/spreadsheetml/2009/9/ac" r="279" ht="15.75" x14ac:dyDescent="0.25">
      <c r="A279" s="190"/>
      <c r="B279" s="191"/>
      <c r="C279" s="190"/>
      <c r="D279" s="190"/>
      <c r="E279" s="190"/>
      <c r="F279" s="190"/>
      <c r="G279" s="190"/>
      <c r="H279" s="190"/>
      <c r="I279" s="190"/>
      <c r="J279" s="190"/>
      <c r="K279" s="190"/>
      <c r="L279" s="190"/>
      <c r="M279" s="190"/>
      <c r="N279" s="190"/>
      <c r="O279" s="190"/>
      <c r="P279" s="190"/>
      <c r="Q279" s="190"/>
      <c r="R279" s="190"/>
      <c r="S279" s="190"/>
      <c r="T279" s="190"/>
      <c r="U279" s="190"/>
      <c r="V279" s="190"/>
      <c r="W279" s="190"/>
      <c r="X279" s="190"/>
      <c r="Y279" s="190"/>
      <c r="Z279" s="190"/>
      <c r="AA279" s="190"/>
    </row>
    <row xmlns:x14ac="http://schemas.microsoft.com/office/spreadsheetml/2009/9/ac" r="280" ht="15.75" x14ac:dyDescent="0.25">
      <c r="A280" s="190"/>
      <c r="B280" s="191"/>
      <c r="C280" s="190"/>
      <c r="D280" s="190"/>
      <c r="E280" s="190"/>
      <c r="F280" s="190"/>
      <c r="G280" s="190"/>
      <c r="H280" s="190"/>
      <c r="I280" s="190"/>
      <c r="J280" s="190"/>
      <c r="K280" s="190"/>
      <c r="L280" s="190"/>
      <c r="M280" s="190"/>
      <c r="N280" s="190"/>
      <c r="O280" s="190"/>
      <c r="P280" s="190"/>
      <c r="Q280" s="190"/>
      <c r="R280" s="190"/>
      <c r="S280" s="190"/>
      <c r="T280" s="190"/>
      <c r="U280" s="190"/>
      <c r="V280" s="190"/>
      <c r="W280" s="190"/>
      <c r="X280" s="190"/>
      <c r="Y280" s="190"/>
      <c r="Z280" s="190"/>
      <c r="AA280" s="190"/>
    </row>
    <row xmlns:x14ac="http://schemas.microsoft.com/office/spreadsheetml/2009/9/ac" r="281" ht="15.75" x14ac:dyDescent="0.25">
      <c r="A281" s="190"/>
      <c r="B281" s="191"/>
      <c r="C281" s="190"/>
      <c r="D281" s="190"/>
      <c r="E281" s="190"/>
      <c r="F281" s="190"/>
      <c r="G281" s="190"/>
      <c r="H281" s="190"/>
      <c r="I281" s="190"/>
      <c r="J281" s="190"/>
      <c r="K281" s="190"/>
      <c r="L281" s="190"/>
      <c r="M281" s="190"/>
      <c r="N281" s="190"/>
      <c r="O281" s="190"/>
      <c r="P281" s="190"/>
      <c r="Q281" s="190"/>
      <c r="R281" s="190"/>
      <c r="S281" s="190"/>
      <c r="T281" s="190"/>
      <c r="U281" s="190"/>
      <c r="V281" s="190"/>
      <c r="W281" s="190"/>
      <c r="X281" s="190"/>
      <c r="Y281" s="190"/>
      <c r="Z281" s="190"/>
      <c r="AA281" s="190"/>
    </row>
    <row xmlns:x14ac="http://schemas.microsoft.com/office/spreadsheetml/2009/9/ac" r="282" ht="15.75" x14ac:dyDescent="0.25">
      <c r="A282" s="190"/>
      <c r="B282" s="191"/>
      <c r="C282" s="190"/>
      <c r="D282" s="190"/>
      <c r="E282" s="190"/>
      <c r="F282" s="190"/>
      <c r="G282" s="190"/>
      <c r="H282" s="190"/>
      <c r="I282" s="190"/>
      <c r="J282" s="190"/>
      <c r="K282" s="190"/>
      <c r="L282" s="190"/>
      <c r="M282" s="190"/>
      <c r="N282" s="190"/>
      <c r="O282" s="190"/>
      <c r="P282" s="190"/>
      <c r="Q282" s="190"/>
      <c r="R282" s="190"/>
      <c r="S282" s="190"/>
      <c r="T282" s="190"/>
      <c r="U282" s="190"/>
      <c r="V282" s="190"/>
      <c r="W282" s="190"/>
      <c r="X282" s="190"/>
      <c r="Y282" s="190"/>
      <c r="Z282" s="190"/>
      <c r="AA282" s="190"/>
    </row>
    <row xmlns:x14ac="http://schemas.microsoft.com/office/spreadsheetml/2009/9/ac" r="283" ht="15.75" x14ac:dyDescent="0.25">
      <c r="A283" s="190"/>
      <c r="B283" s="191"/>
      <c r="C283" s="190"/>
      <c r="D283" s="190"/>
      <c r="E283" s="190"/>
      <c r="F283" s="190"/>
      <c r="G283" s="190"/>
      <c r="H283" s="190"/>
      <c r="I283" s="190"/>
      <c r="J283" s="190"/>
      <c r="K283" s="190"/>
      <c r="L283" s="190"/>
      <c r="M283" s="190"/>
      <c r="N283" s="190"/>
      <c r="O283" s="190"/>
      <c r="P283" s="190"/>
      <c r="Q283" s="190"/>
      <c r="R283" s="190"/>
      <c r="S283" s="190"/>
      <c r="T283" s="190"/>
      <c r="U283" s="190"/>
      <c r="V283" s="190"/>
      <c r="W283" s="190"/>
      <c r="X283" s="190"/>
      <c r="Y283" s="190"/>
      <c r="Z283" s="190"/>
      <c r="AA283" s="190"/>
    </row>
    <row xmlns:x14ac="http://schemas.microsoft.com/office/spreadsheetml/2009/9/ac" r="284" ht="15.75" x14ac:dyDescent="0.25">
      <c r="A284" s="190"/>
      <c r="B284" s="191"/>
      <c r="C284" s="190"/>
      <c r="D284" s="190"/>
      <c r="E284" s="190"/>
      <c r="F284" s="190"/>
      <c r="G284" s="190"/>
      <c r="H284" s="190"/>
      <c r="I284" s="190"/>
      <c r="J284" s="190"/>
      <c r="K284" s="190"/>
      <c r="L284" s="190"/>
      <c r="M284" s="190"/>
      <c r="N284" s="190"/>
      <c r="O284" s="190"/>
      <c r="P284" s="190"/>
      <c r="Q284" s="190"/>
      <c r="R284" s="190"/>
      <c r="S284" s="190"/>
      <c r="T284" s="190"/>
      <c r="U284" s="190"/>
      <c r="V284" s="190"/>
      <c r="W284" s="190"/>
      <c r="X284" s="190"/>
      <c r="Y284" s="190"/>
      <c r="Z284" s="190"/>
      <c r="AA284" s="190"/>
    </row>
    <row xmlns:x14ac="http://schemas.microsoft.com/office/spreadsheetml/2009/9/ac" r="285" ht="15.75" x14ac:dyDescent="0.25">
      <c r="A285" s="190"/>
      <c r="B285" s="191"/>
      <c r="C285" s="190"/>
      <c r="D285" s="190"/>
      <c r="E285" s="190"/>
      <c r="F285" s="190"/>
      <c r="G285" s="190"/>
      <c r="H285" s="190"/>
      <c r="I285" s="190"/>
      <c r="J285" s="190"/>
      <c r="K285" s="190"/>
      <c r="L285" s="190"/>
      <c r="M285" s="190"/>
      <c r="N285" s="190"/>
      <c r="O285" s="190"/>
      <c r="P285" s="190"/>
      <c r="Q285" s="190"/>
      <c r="R285" s="190"/>
      <c r="S285" s="190"/>
      <c r="T285" s="190"/>
      <c r="U285" s="190"/>
      <c r="V285" s="190"/>
      <c r="W285" s="190"/>
      <c r="X285" s="190"/>
      <c r="Y285" s="190"/>
      <c r="Z285" s="190"/>
      <c r="AA285" s="190"/>
    </row>
    <row xmlns:x14ac="http://schemas.microsoft.com/office/spreadsheetml/2009/9/ac" r="286" ht="15.75" x14ac:dyDescent="0.25">
      <c r="A286" s="190"/>
      <c r="B286" s="191"/>
      <c r="C286" s="190"/>
      <c r="D286" s="190"/>
      <c r="E286" s="190"/>
      <c r="F286" s="190"/>
      <c r="G286" s="190"/>
      <c r="H286" s="190"/>
      <c r="I286" s="190"/>
      <c r="J286" s="190"/>
      <c r="K286" s="190"/>
      <c r="L286" s="190"/>
      <c r="M286" s="190"/>
      <c r="N286" s="190"/>
      <c r="O286" s="190"/>
      <c r="P286" s="190"/>
      <c r="Q286" s="190"/>
      <c r="R286" s="190"/>
      <c r="S286" s="190"/>
      <c r="T286" s="190"/>
      <c r="U286" s="190"/>
      <c r="V286" s="190"/>
      <c r="W286" s="190"/>
      <c r="X286" s="190"/>
      <c r="Y286" s="190"/>
      <c r="Z286" s="190"/>
      <c r="AA286" s="190"/>
    </row>
    <row xmlns:x14ac="http://schemas.microsoft.com/office/spreadsheetml/2009/9/ac" r="287" ht="15.75" x14ac:dyDescent="0.25">
      <c r="A287" s="190"/>
      <c r="B287" s="191"/>
      <c r="C287" s="190"/>
      <c r="D287" s="190"/>
      <c r="E287" s="190"/>
      <c r="F287" s="190"/>
      <c r="G287" s="190"/>
      <c r="H287" s="190"/>
      <c r="I287" s="190"/>
      <c r="J287" s="190"/>
      <c r="K287" s="190"/>
      <c r="L287" s="190"/>
      <c r="M287" s="190"/>
      <c r="N287" s="190"/>
      <c r="O287" s="190"/>
      <c r="P287" s="190"/>
      <c r="Q287" s="190"/>
      <c r="R287" s="190"/>
      <c r="S287" s="190"/>
      <c r="T287" s="190"/>
      <c r="U287" s="190"/>
      <c r="V287" s="190"/>
      <c r="W287" s="190"/>
      <c r="X287" s="190"/>
      <c r="Y287" s="190"/>
      <c r="Z287" s="190"/>
      <c r="AA287" s="190"/>
    </row>
    <row xmlns:x14ac="http://schemas.microsoft.com/office/spreadsheetml/2009/9/ac" r="288" ht="15.75" x14ac:dyDescent="0.25">
      <c r="A288" s="190"/>
      <c r="B288" s="191"/>
      <c r="C288" s="190"/>
      <c r="D288" s="190"/>
      <c r="E288" s="190"/>
      <c r="F288" s="190"/>
      <c r="G288" s="190"/>
      <c r="H288" s="190"/>
      <c r="I288" s="190"/>
      <c r="J288" s="190"/>
      <c r="K288" s="190"/>
      <c r="L288" s="190"/>
      <c r="M288" s="190"/>
      <c r="N288" s="190"/>
      <c r="O288" s="190"/>
      <c r="P288" s="190"/>
      <c r="Q288" s="190"/>
      <c r="R288" s="190"/>
      <c r="S288" s="190"/>
      <c r="T288" s="190"/>
      <c r="U288" s="190"/>
      <c r="V288" s="190"/>
      <c r="W288" s="190"/>
      <c r="X288" s="190"/>
      <c r="Y288" s="190"/>
      <c r="Z288" s="190"/>
      <c r="AA288" s="190"/>
    </row>
    <row xmlns:x14ac="http://schemas.microsoft.com/office/spreadsheetml/2009/9/ac" r="289" ht="15.75" x14ac:dyDescent="0.25">
      <c r="A289" s="190"/>
      <c r="B289" s="191"/>
      <c r="C289" s="190"/>
      <c r="D289" s="190"/>
      <c r="E289" s="190"/>
      <c r="F289" s="190"/>
      <c r="G289" s="190"/>
      <c r="H289" s="190"/>
      <c r="I289" s="190"/>
      <c r="J289" s="190"/>
      <c r="K289" s="190"/>
      <c r="L289" s="190"/>
      <c r="M289" s="190"/>
      <c r="N289" s="190"/>
      <c r="O289" s="190"/>
      <c r="P289" s="190"/>
      <c r="Q289" s="190"/>
      <c r="R289" s="190"/>
      <c r="S289" s="190"/>
      <c r="T289" s="190"/>
      <c r="U289" s="190"/>
      <c r="V289" s="190"/>
      <c r="W289" s="190"/>
      <c r="X289" s="190"/>
      <c r="Y289" s="190"/>
      <c r="Z289" s="190"/>
      <c r="AA289" s="190"/>
    </row>
    <row xmlns:x14ac="http://schemas.microsoft.com/office/spreadsheetml/2009/9/ac" r="290" ht="15.75" x14ac:dyDescent="0.25">
      <c r="A290" s="190"/>
      <c r="B290" s="191"/>
      <c r="C290" s="190"/>
      <c r="D290" s="190"/>
      <c r="E290" s="190"/>
      <c r="F290" s="190"/>
      <c r="G290" s="190"/>
      <c r="H290" s="190"/>
      <c r="I290" s="190"/>
      <c r="J290" s="190"/>
      <c r="K290" s="190"/>
      <c r="L290" s="190"/>
      <c r="M290" s="190"/>
      <c r="N290" s="190"/>
      <c r="O290" s="190"/>
      <c r="P290" s="190"/>
      <c r="Q290" s="190"/>
      <c r="R290" s="190"/>
      <c r="S290" s="190"/>
      <c r="T290" s="190"/>
      <c r="U290" s="190"/>
      <c r="V290" s="190"/>
      <c r="W290" s="190"/>
      <c r="X290" s="190"/>
      <c r="Y290" s="190"/>
      <c r="Z290" s="190"/>
      <c r="AA290" s="190"/>
    </row>
    <row xmlns:x14ac="http://schemas.microsoft.com/office/spreadsheetml/2009/9/ac" r="291" ht="15.75" x14ac:dyDescent="0.25">
      <c r="A291" s="190"/>
      <c r="B291" s="191"/>
      <c r="C291" s="190"/>
      <c r="D291" s="190"/>
      <c r="E291" s="190"/>
      <c r="F291" s="190"/>
      <c r="G291" s="190"/>
      <c r="H291" s="190"/>
      <c r="I291" s="190"/>
      <c r="J291" s="190"/>
      <c r="K291" s="190"/>
      <c r="L291" s="190"/>
      <c r="M291" s="190"/>
      <c r="N291" s="190"/>
      <c r="O291" s="190"/>
      <c r="P291" s="190"/>
      <c r="Q291" s="190"/>
      <c r="R291" s="190"/>
      <c r="S291" s="190"/>
      <c r="T291" s="190"/>
      <c r="U291" s="190"/>
      <c r="V291" s="190"/>
      <c r="W291" s="190"/>
      <c r="X291" s="190"/>
      <c r="Y291" s="190"/>
      <c r="Z291" s="190"/>
      <c r="AA291" s="190"/>
    </row>
    <row xmlns:x14ac="http://schemas.microsoft.com/office/spreadsheetml/2009/9/ac" r="292" ht="15.75" x14ac:dyDescent="0.25">
      <c r="A292" s="190"/>
      <c r="B292" s="191"/>
      <c r="C292" s="190"/>
      <c r="D292" s="190"/>
      <c r="E292" s="190"/>
      <c r="F292" s="190"/>
      <c r="G292" s="190"/>
      <c r="H292" s="190"/>
      <c r="I292" s="190"/>
      <c r="J292" s="190"/>
      <c r="K292" s="190"/>
      <c r="L292" s="190"/>
      <c r="M292" s="190"/>
      <c r="N292" s="190"/>
      <c r="O292" s="190"/>
      <c r="P292" s="190"/>
      <c r="Q292" s="190"/>
      <c r="R292" s="190"/>
      <c r="S292" s="190"/>
      <c r="T292" s="190"/>
      <c r="U292" s="190"/>
      <c r="V292" s="190"/>
      <c r="W292" s="190"/>
      <c r="X292" s="190"/>
      <c r="Y292" s="190"/>
      <c r="Z292" s="190"/>
      <c r="AA292" s="190"/>
    </row>
    <row xmlns:x14ac="http://schemas.microsoft.com/office/spreadsheetml/2009/9/ac" r="293" ht="15.75" x14ac:dyDescent="0.25">
      <c r="A293" s="190"/>
      <c r="B293" s="191"/>
      <c r="C293" s="190"/>
      <c r="D293" s="190"/>
      <c r="E293" s="190"/>
      <c r="F293" s="190"/>
      <c r="G293" s="190"/>
      <c r="H293" s="190"/>
      <c r="I293" s="190"/>
      <c r="J293" s="190"/>
      <c r="K293" s="190"/>
      <c r="L293" s="190"/>
      <c r="M293" s="190"/>
      <c r="N293" s="190"/>
      <c r="O293" s="190"/>
      <c r="P293" s="190"/>
      <c r="Q293" s="190"/>
      <c r="R293" s="190"/>
      <c r="S293" s="190"/>
      <c r="T293" s="190"/>
      <c r="U293" s="190"/>
      <c r="V293" s="190"/>
      <c r="W293" s="190"/>
      <c r="X293" s="190"/>
      <c r="Y293" s="190"/>
      <c r="Z293" s="190"/>
      <c r="AA293" s="190"/>
    </row>
    <row xmlns:x14ac="http://schemas.microsoft.com/office/spreadsheetml/2009/9/ac" r="294" ht="15.75" x14ac:dyDescent="0.25">
      <c r="A294" s="190"/>
      <c r="B294" s="191"/>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c r="AA294" s="190"/>
    </row>
    <row xmlns:x14ac="http://schemas.microsoft.com/office/spreadsheetml/2009/9/ac" r="295" ht="15.75" x14ac:dyDescent="0.25">
      <c r="A295" s="190"/>
      <c r="B295" s="191"/>
      <c r="C295" s="190"/>
      <c r="D295" s="190"/>
      <c r="E295" s="190"/>
      <c r="F295" s="190"/>
      <c r="G295" s="190"/>
      <c r="H295" s="190"/>
      <c r="I295" s="190"/>
      <c r="J295" s="190"/>
      <c r="K295" s="190"/>
      <c r="L295" s="190"/>
      <c r="M295" s="190"/>
      <c r="N295" s="190"/>
      <c r="O295" s="190"/>
      <c r="P295" s="190"/>
      <c r="Q295" s="190"/>
      <c r="R295" s="190"/>
      <c r="S295" s="190"/>
      <c r="T295" s="190"/>
      <c r="U295" s="190"/>
      <c r="V295" s="190"/>
      <c r="W295" s="190"/>
      <c r="X295" s="190"/>
      <c r="Y295" s="190"/>
      <c r="Z295" s="190"/>
      <c r="AA295" s="190"/>
    </row>
    <row xmlns:x14ac="http://schemas.microsoft.com/office/spreadsheetml/2009/9/ac" r="296" ht="15.75" x14ac:dyDescent="0.25">
      <c r="A296" s="190"/>
      <c r="B296" s="191"/>
      <c r="C296" s="190"/>
      <c r="D296" s="190"/>
      <c r="E296" s="190"/>
      <c r="F296" s="190"/>
      <c r="G296" s="190"/>
      <c r="H296" s="190"/>
      <c r="I296" s="190"/>
      <c r="J296" s="190"/>
      <c r="K296" s="190"/>
      <c r="L296" s="190"/>
      <c r="M296" s="190"/>
      <c r="N296" s="190"/>
      <c r="O296" s="190"/>
      <c r="P296" s="190"/>
      <c r="Q296" s="190"/>
      <c r="R296" s="190"/>
      <c r="S296" s="190"/>
      <c r="T296" s="190"/>
      <c r="U296" s="190"/>
      <c r="V296" s="190"/>
      <c r="W296" s="190"/>
      <c r="X296" s="190"/>
      <c r="Y296" s="190"/>
      <c r="Z296" s="190"/>
      <c r="AA296" s="190"/>
    </row>
    <row xmlns:x14ac="http://schemas.microsoft.com/office/spreadsheetml/2009/9/ac" r="297" ht="15.75" x14ac:dyDescent="0.25">
      <c r="A297" s="190"/>
      <c r="B297" s="191"/>
      <c r="C297" s="190"/>
      <c r="D297" s="190"/>
      <c r="E297" s="190"/>
      <c r="F297" s="190"/>
      <c r="G297" s="190"/>
      <c r="H297" s="190"/>
      <c r="I297" s="190"/>
      <c r="J297" s="190"/>
      <c r="K297" s="190"/>
      <c r="L297" s="190"/>
      <c r="M297" s="190"/>
      <c r="N297" s="190"/>
      <c r="O297" s="190"/>
      <c r="P297" s="190"/>
      <c r="Q297" s="190"/>
      <c r="R297" s="190"/>
      <c r="S297" s="190"/>
      <c r="T297" s="190"/>
      <c r="U297" s="190"/>
      <c r="V297" s="190"/>
      <c r="W297" s="190"/>
      <c r="X297" s="190"/>
      <c r="Y297" s="190"/>
      <c r="Z297" s="190"/>
      <c r="AA297" s="190"/>
    </row>
    <row xmlns:x14ac="http://schemas.microsoft.com/office/spreadsheetml/2009/9/ac" r="298" ht="15.75" x14ac:dyDescent="0.25">
      <c r="A298" s="190"/>
      <c r="B298" s="191"/>
      <c r="C298" s="190"/>
      <c r="D298" s="190"/>
      <c r="E298" s="190"/>
      <c r="F298" s="190"/>
      <c r="G298" s="190"/>
      <c r="H298" s="190"/>
      <c r="I298" s="190"/>
      <c r="J298" s="190"/>
      <c r="K298" s="190"/>
      <c r="L298" s="190"/>
      <c r="M298" s="190"/>
      <c r="N298" s="190"/>
      <c r="O298" s="190"/>
      <c r="P298" s="190"/>
      <c r="Q298" s="190"/>
      <c r="R298" s="190"/>
      <c r="S298" s="190"/>
      <c r="T298" s="190"/>
      <c r="U298" s="190"/>
      <c r="V298" s="190"/>
      <c r="W298" s="190"/>
      <c r="X298" s="190"/>
      <c r="Y298" s="190"/>
      <c r="Z298" s="190"/>
      <c r="AA298" s="190"/>
    </row>
    <row xmlns:x14ac="http://schemas.microsoft.com/office/spreadsheetml/2009/9/ac" r="299" ht="15.75" x14ac:dyDescent="0.25">
      <c r="A299" s="190"/>
      <c r="B299" s="191"/>
      <c r="C299" s="190"/>
      <c r="D299" s="190"/>
      <c r="E299" s="190"/>
      <c r="F299" s="190"/>
      <c r="G299" s="190"/>
      <c r="H299" s="190"/>
      <c r="I299" s="190"/>
      <c r="J299" s="190"/>
      <c r="K299" s="190"/>
      <c r="L299" s="190"/>
      <c r="M299" s="190"/>
      <c r="N299" s="190"/>
      <c r="O299" s="190"/>
      <c r="P299" s="190"/>
      <c r="Q299" s="190"/>
      <c r="R299" s="190"/>
      <c r="S299" s="190"/>
      <c r="T299" s="190"/>
      <c r="U299" s="190"/>
      <c r="V299" s="190"/>
      <c r="W299" s="190"/>
      <c r="X299" s="190"/>
      <c r="Y299" s="190"/>
      <c r="Z299" s="190"/>
      <c r="AA299" s="190"/>
    </row>
    <row xmlns:x14ac="http://schemas.microsoft.com/office/spreadsheetml/2009/9/ac" r="300" ht="15.75" x14ac:dyDescent="0.25">
      <c r="A300" s="190"/>
      <c r="B300" s="191"/>
      <c r="C300" s="190"/>
      <c r="D300" s="190"/>
      <c r="E300" s="190"/>
      <c r="F300" s="190"/>
      <c r="G300" s="190"/>
      <c r="H300" s="190"/>
      <c r="I300" s="190"/>
      <c r="J300" s="190"/>
      <c r="K300" s="190"/>
      <c r="L300" s="190"/>
      <c r="M300" s="190"/>
      <c r="N300" s="190"/>
      <c r="O300" s="190"/>
      <c r="P300" s="190"/>
      <c r="Q300" s="190"/>
      <c r="R300" s="190"/>
      <c r="S300" s="190"/>
      <c r="T300" s="190"/>
      <c r="U300" s="190"/>
      <c r="V300" s="190"/>
      <c r="W300" s="190"/>
      <c r="X300" s="190"/>
      <c r="Y300" s="190"/>
      <c r="Z300" s="190"/>
      <c r="AA300" s="190"/>
    </row>
    <row xmlns:x14ac="http://schemas.microsoft.com/office/spreadsheetml/2009/9/ac" r="301" ht="15.75" x14ac:dyDescent="0.25">
      <c r="A301" s="190"/>
      <c r="B301" s="191"/>
      <c r="C301" s="190"/>
      <c r="D301" s="190"/>
      <c r="E301" s="190"/>
      <c r="F301" s="190"/>
      <c r="G301" s="190"/>
      <c r="H301" s="190"/>
      <c r="I301" s="190"/>
      <c r="J301" s="190"/>
      <c r="K301" s="190"/>
      <c r="L301" s="190"/>
      <c r="M301" s="190"/>
      <c r="N301" s="190"/>
      <c r="O301" s="190"/>
      <c r="P301" s="190"/>
      <c r="Q301" s="190"/>
      <c r="R301" s="190"/>
      <c r="S301" s="190"/>
      <c r="T301" s="190"/>
      <c r="U301" s="190"/>
      <c r="V301" s="190"/>
      <c r="W301" s="190"/>
      <c r="X301" s="190"/>
      <c r="Y301" s="190"/>
      <c r="Z301" s="190"/>
      <c r="AA301" s="190"/>
    </row>
    <row xmlns:x14ac="http://schemas.microsoft.com/office/spreadsheetml/2009/9/ac" r="302" ht="15.75" x14ac:dyDescent="0.25">
      <c r="A302" s="190"/>
      <c r="B302" s="191"/>
      <c r="C302" s="190"/>
      <c r="D302" s="190"/>
      <c r="E302" s="190"/>
      <c r="F302" s="190"/>
      <c r="G302" s="190"/>
      <c r="H302" s="190"/>
      <c r="I302" s="190"/>
      <c r="J302" s="190"/>
      <c r="K302" s="190"/>
      <c r="L302" s="190"/>
      <c r="M302" s="190"/>
      <c r="N302" s="190"/>
      <c r="O302" s="190"/>
      <c r="P302" s="190"/>
      <c r="Q302" s="190"/>
      <c r="R302" s="190"/>
      <c r="S302" s="190"/>
      <c r="T302" s="190"/>
      <c r="U302" s="190"/>
      <c r="V302" s="190"/>
      <c r="W302" s="190"/>
      <c r="X302" s="190"/>
      <c r="Y302" s="190"/>
      <c r="Z302" s="190"/>
      <c r="AA302" s="190"/>
    </row>
    <row xmlns:x14ac="http://schemas.microsoft.com/office/spreadsheetml/2009/9/ac" r="303" ht="15.75" x14ac:dyDescent="0.25">
      <c r="A303" s="190"/>
      <c r="B303" s="191"/>
      <c r="C303" s="190"/>
      <c r="D303" s="190"/>
      <c r="E303" s="190"/>
      <c r="F303" s="190"/>
      <c r="G303" s="190"/>
      <c r="H303" s="190"/>
      <c r="I303" s="190"/>
      <c r="J303" s="190"/>
      <c r="K303" s="190"/>
      <c r="L303" s="190"/>
      <c r="M303" s="190"/>
      <c r="N303" s="190"/>
      <c r="O303" s="190"/>
      <c r="P303" s="190"/>
      <c r="Q303" s="190"/>
      <c r="R303" s="190"/>
      <c r="S303" s="190"/>
      <c r="T303" s="190"/>
      <c r="U303" s="190"/>
      <c r="V303" s="190"/>
      <c r="W303" s="190"/>
      <c r="X303" s="190"/>
      <c r="Y303" s="190"/>
      <c r="Z303" s="190"/>
      <c r="AA303" s="190"/>
    </row>
    <row xmlns:x14ac="http://schemas.microsoft.com/office/spreadsheetml/2009/9/ac" r="304" ht="15.75" x14ac:dyDescent="0.25">
      <c r="A304" s="190"/>
      <c r="B304" s="191"/>
      <c r="C304" s="190"/>
      <c r="D304" s="190"/>
      <c r="E304" s="190"/>
      <c r="F304" s="190"/>
      <c r="G304" s="190"/>
      <c r="H304" s="190"/>
      <c r="I304" s="190"/>
      <c r="J304" s="190"/>
      <c r="K304" s="190"/>
      <c r="L304" s="190"/>
      <c r="M304" s="190"/>
      <c r="N304" s="190"/>
      <c r="O304" s="190"/>
      <c r="P304" s="190"/>
      <c r="Q304" s="190"/>
      <c r="R304" s="190"/>
      <c r="S304" s="190"/>
      <c r="T304" s="190"/>
      <c r="U304" s="190"/>
      <c r="V304" s="190"/>
      <c r="W304" s="190"/>
      <c r="X304" s="190"/>
      <c r="Y304" s="190"/>
      <c r="Z304" s="190"/>
      <c r="AA304" s="190"/>
    </row>
    <row xmlns:x14ac="http://schemas.microsoft.com/office/spreadsheetml/2009/9/ac" r="305" ht="15.75" x14ac:dyDescent="0.25">
      <c r="A305" s="190"/>
      <c r="B305" s="191"/>
      <c r="C305" s="190"/>
      <c r="D305" s="190"/>
      <c r="E305" s="190"/>
      <c r="F305" s="190"/>
      <c r="G305" s="190"/>
      <c r="H305" s="190"/>
      <c r="I305" s="190"/>
      <c r="J305" s="190"/>
      <c r="K305" s="190"/>
      <c r="L305" s="190"/>
      <c r="M305" s="190"/>
      <c r="N305" s="190"/>
      <c r="O305" s="190"/>
      <c r="P305" s="190"/>
      <c r="Q305" s="190"/>
      <c r="R305" s="190"/>
      <c r="S305" s="190"/>
      <c r="T305" s="190"/>
      <c r="U305" s="190"/>
      <c r="V305" s="190"/>
      <c r="W305" s="190"/>
      <c r="X305" s="190"/>
      <c r="Y305" s="190"/>
      <c r="Z305" s="190"/>
      <c r="AA305" s="190"/>
    </row>
    <row xmlns:x14ac="http://schemas.microsoft.com/office/spreadsheetml/2009/9/ac" r="306" ht="15.75" x14ac:dyDescent="0.25">
      <c r="A306" s="190"/>
      <c r="B306" s="191"/>
      <c r="C306" s="190"/>
      <c r="D306" s="190"/>
      <c r="E306" s="190"/>
      <c r="F306" s="190"/>
      <c r="G306" s="190"/>
      <c r="H306" s="190"/>
      <c r="I306" s="190"/>
      <c r="J306" s="190"/>
      <c r="K306" s="190"/>
      <c r="L306" s="190"/>
      <c r="M306" s="190"/>
      <c r="N306" s="190"/>
      <c r="O306" s="190"/>
      <c r="P306" s="190"/>
      <c r="Q306" s="190"/>
      <c r="R306" s="190"/>
      <c r="S306" s="190"/>
      <c r="T306" s="190"/>
      <c r="U306" s="190"/>
      <c r="V306" s="190"/>
      <c r="W306" s="190"/>
      <c r="X306" s="190"/>
      <c r="Y306" s="190"/>
      <c r="Z306" s="190"/>
      <c r="AA306" s="190"/>
    </row>
    <row xmlns:x14ac="http://schemas.microsoft.com/office/spreadsheetml/2009/9/ac" r="307" ht="15.75" x14ac:dyDescent="0.25">
      <c r="A307" s="190"/>
      <c r="B307" s="191"/>
      <c r="C307" s="190"/>
      <c r="D307" s="190"/>
      <c r="E307" s="190"/>
      <c r="F307" s="190"/>
      <c r="G307" s="190"/>
      <c r="H307" s="190"/>
      <c r="I307" s="190"/>
      <c r="J307" s="190"/>
      <c r="K307" s="190"/>
      <c r="L307" s="190"/>
      <c r="M307" s="190"/>
      <c r="N307" s="190"/>
      <c r="O307" s="190"/>
      <c r="P307" s="190"/>
      <c r="Q307" s="190"/>
      <c r="R307" s="190"/>
      <c r="S307" s="190"/>
      <c r="T307" s="190"/>
      <c r="U307" s="190"/>
      <c r="V307" s="190"/>
      <c r="W307" s="190"/>
      <c r="X307" s="190"/>
      <c r="Y307" s="190"/>
      <c r="Z307" s="190"/>
      <c r="AA307" s="190"/>
    </row>
    <row xmlns:x14ac="http://schemas.microsoft.com/office/spreadsheetml/2009/9/ac" r="308" ht="15.75" x14ac:dyDescent="0.25">
      <c r="A308" s="190"/>
      <c r="B308" s="191"/>
      <c r="C308" s="190"/>
      <c r="D308" s="190"/>
      <c r="E308" s="190"/>
      <c r="F308" s="190"/>
      <c r="G308" s="190"/>
      <c r="H308" s="190"/>
      <c r="I308" s="190"/>
      <c r="J308" s="190"/>
      <c r="K308" s="190"/>
      <c r="L308" s="190"/>
      <c r="M308" s="190"/>
      <c r="N308" s="190"/>
      <c r="O308" s="190"/>
      <c r="P308" s="190"/>
      <c r="Q308" s="190"/>
      <c r="R308" s="190"/>
      <c r="S308" s="190"/>
      <c r="T308" s="190"/>
      <c r="U308" s="190"/>
      <c r="V308" s="190"/>
      <c r="W308" s="190"/>
      <c r="X308" s="190"/>
      <c r="Y308" s="190"/>
      <c r="Z308" s="190"/>
      <c r="AA308" s="190"/>
    </row>
    <row xmlns:x14ac="http://schemas.microsoft.com/office/spreadsheetml/2009/9/ac" r="309" ht="15.75" x14ac:dyDescent="0.25">
      <c r="A309" s="190"/>
      <c r="B309" s="191"/>
      <c r="C309" s="190"/>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c r="AA309" s="190"/>
    </row>
    <row xmlns:x14ac="http://schemas.microsoft.com/office/spreadsheetml/2009/9/ac" r="310" ht="15.75" x14ac:dyDescent="0.25">
      <c r="A310" s="190"/>
      <c r="B310" s="191"/>
      <c r="C310" s="190"/>
      <c r="D310" s="190"/>
      <c r="E310" s="190"/>
      <c r="F310" s="190"/>
      <c r="G310" s="190"/>
      <c r="H310" s="190"/>
      <c r="I310" s="190"/>
      <c r="J310" s="190"/>
      <c r="K310" s="190"/>
      <c r="L310" s="190"/>
      <c r="M310" s="190"/>
      <c r="N310" s="190"/>
      <c r="O310" s="190"/>
      <c r="P310" s="190"/>
      <c r="Q310" s="190"/>
      <c r="R310" s="190"/>
      <c r="S310" s="190"/>
      <c r="T310" s="190"/>
      <c r="U310" s="190"/>
      <c r="V310" s="190"/>
      <c r="W310" s="190"/>
      <c r="X310" s="190"/>
      <c r="Y310" s="190"/>
      <c r="Z310" s="190"/>
      <c r="AA310" s="190"/>
    </row>
    <row xmlns:x14ac="http://schemas.microsoft.com/office/spreadsheetml/2009/9/ac" r="311" ht="15.75" x14ac:dyDescent="0.25">
      <c r="A311" s="190"/>
      <c r="B311" s="191"/>
      <c r="C311" s="190"/>
      <c r="D311" s="190"/>
      <c r="E311" s="190"/>
      <c r="F311" s="190"/>
      <c r="G311" s="190"/>
      <c r="H311" s="190"/>
      <c r="I311" s="190"/>
      <c r="J311" s="190"/>
      <c r="K311" s="190"/>
      <c r="L311" s="190"/>
      <c r="M311" s="190"/>
      <c r="N311" s="190"/>
      <c r="O311" s="190"/>
      <c r="P311" s="190"/>
      <c r="Q311" s="190"/>
      <c r="R311" s="190"/>
      <c r="S311" s="190"/>
      <c r="T311" s="190"/>
      <c r="U311" s="190"/>
      <c r="V311" s="190"/>
      <c r="W311" s="190"/>
      <c r="X311" s="190"/>
      <c r="Y311" s="190"/>
      <c r="Z311" s="190"/>
      <c r="AA311" s="190"/>
    </row>
    <row xmlns:x14ac="http://schemas.microsoft.com/office/spreadsheetml/2009/9/ac" r="312" ht="15.75" x14ac:dyDescent="0.25">
      <c r="A312" s="190"/>
      <c r="B312" s="191"/>
      <c r="C312" s="190"/>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c r="AA312" s="190"/>
    </row>
    <row xmlns:x14ac="http://schemas.microsoft.com/office/spreadsheetml/2009/9/ac" r="313" ht="15.75" x14ac:dyDescent="0.25">
      <c r="A313" s="190"/>
      <c r="B313" s="191"/>
      <c r="C313" s="190"/>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c r="AA313" s="190"/>
    </row>
    <row xmlns:x14ac="http://schemas.microsoft.com/office/spreadsheetml/2009/9/ac" r="314" ht="15.75" x14ac:dyDescent="0.25">
      <c r="A314" s="190"/>
      <c r="B314" s="191"/>
      <c r="C314" s="190"/>
      <c r="D314" s="190"/>
      <c r="E314" s="190"/>
      <c r="F314" s="190"/>
      <c r="G314" s="190"/>
      <c r="H314" s="190"/>
      <c r="I314" s="190"/>
      <c r="J314" s="190"/>
      <c r="K314" s="190"/>
      <c r="L314" s="190"/>
      <c r="M314" s="190"/>
      <c r="N314" s="190"/>
      <c r="O314" s="190"/>
      <c r="P314" s="190"/>
      <c r="Q314" s="190"/>
      <c r="R314" s="190"/>
      <c r="S314" s="190"/>
      <c r="T314" s="190"/>
      <c r="U314" s="190"/>
      <c r="V314" s="190"/>
      <c r="W314" s="190"/>
      <c r="X314" s="190"/>
      <c r="Y314" s="190"/>
      <c r="Z314" s="190"/>
      <c r="AA314" s="190"/>
    </row>
    <row xmlns:x14ac="http://schemas.microsoft.com/office/spreadsheetml/2009/9/ac" r="315" ht="15.75" x14ac:dyDescent="0.25">
      <c r="A315" s="190"/>
      <c r="B315" s="191"/>
      <c r="C315" s="190"/>
      <c r="D315" s="190"/>
      <c r="E315" s="190"/>
      <c r="F315" s="190"/>
      <c r="G315" s="190"/>
      <c r="H315" s="190"/>
      <c r="I315" s="190"/>
      <c r="J315" s="190"/>
      <c r="K315" s="190"/>
      <c r="L315" s="190"/>
      <c r="M315" s="190"/>
      <c r="N315" s="190"/>
      <c r="O315" s="190"/>
      <c r="P315" s="190"/>
      <c r="Q315" s="190"/>
      <c r="R315" s="190"/>
      <c r="S315" s="190"/>
      <c r="T315" s="190"/>
      <c r="U315" s="190"/>
      <c r="V315" s="190"/>
      <c r="W315" s="190"/>
      <c r="X315" s="190"/>
      <c r="Y315" s="190"/>
      <c r="Z315" s="190"/>
      <c r="AA315" s="190"/>
    </row>
    <row xmlns:x14ac="http://schemas.microsoft.com/office/spreadsheetml/2009/9/ac" r="316" ht="15.75" x14ac:dyDescent="0.25">
      <c r="A316" s="190"/>
      <c r="B316" s="191"/>
      <c r="C316" s="190"/>
      <c r="D316" s="190"/>
      <c r="E316" s="190"/>
      <c r="F316" s="190"/>
      <c r="G316" s="190"/>
      <c r="H316" s="190"/>
      <c r="I316" s="190"/>
      <c r="J316" s="190"/>
      <c r="K316" s="190"/>
      <c r="L316" s="190"/>
      <c r="M316" s="190"/>
      <c r="N316" s="190"/>
      <c r="O316" s="190"/>
      <c r="P316" s="190"/>
      <c r="Q316" s="190"/>
      <c r="R316" s="190"/>
      <c r="S316" s="190"/>
      <c r="T316" s="190"/>
      <c r="U316" s="190"/>
      <c r="V316" s="190"/>
      <c r="W316" s="190"/>
      <c r="X316" s="190"/>
      <c r="Y316" s="190"/>
      <c r="Z316" s="190"/>
      <c r="AA316" s="190"/>
    </row>
    <row xmlns:x14ac="http://schemas.microsoft.com/office/spreadsheetml/2009/9/ac" r="317" ht="15.75" x14ac:dyDescent="0.25">
      <c r="A317" s="190"/>
      <c r="B317" s="191"/>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row>
    <row xmlns:x14ac="http://schemas.microsoft.com/office/spreadsheetml/2009/9/ac" r="318" ht="15.75" x14ac:dyDescent="0.25">
      <c r="A318" s="190"/>
      <c r="B318" s="191"/>
      <c r="C318" s="190"/>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c r="AA318" s="190"/>
    </row>
    <row xmlns:x14ac="http://schemas.microsoft.com/office/spreadsheetml/2009/9/ac" r="319" ht="15.75" x14ac:dyDescent="0.25">
      <c r="A319" s="190"/>
      <c r="B319" s="191"/>
      <c r="C319" s="190"/>
      <c r="D319" s="190"/>
      <c r="E319" s="190"/>
      <c r="F319" s="190"/>
      <c r="G319" s="190"/>
      <c r="H319" s="190"/>
      <c r="I319" s="190"/>
      <c r="J319" s="190"/>
      <c r="K319" s="190"/>
      <c r="L319" s="190"/>
      <c r="M319" s="190"/>
      <c r="N319" s="190"/>
      <c r="O319" s="190"/>
      <c r="P319" s="190"/>
      <c r="Q319" s="190"/>
      <c r="R319" s="190"/>
      <c r="S319" s="190"/>
      <c r="T319" s="190"/>
      <c r="U319" s="190"/>
      <c r="V319" s="190"/>
      <c r="W319" s="190"/>
      <c r="X319" s="190"/>
      <c r="Y319" s="190"/>
      <c r="Z319" s="190"/>
      <c r="AA319" s="190"/>
    </row>
    <row xmlns:x14ac="http://schemas.microsoft.com/office/spreadsheetml/2009/9/ac" r="320" ht="15.75" x14ac:dyDescent="0.25">
      <c r="A320" s="190"/>
      <c r="B320" s="191"/>
      <c r="C320" s="190"/>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c r="AA320" s="190"/>
    </row>
    <row xmlns:x14ac="http://schemas.microsoft.com/office/spreadsheetml/2009/9/ac" r="321" ht="15.75" x14ac:dyDescent="0.25">
      <c r="A321" s="190"/>
      <c r="B321" s="191"/>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row>
    <row xmlns:x14ac="http://schemas.microsoft.com/office/spreadsheetml/2009/9/ac" r="322" ht="15.75" x14ac:dyDescent="0.25">
      <c r="A322" s="190"/>
      <c r="B322" s="191"/>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row>
    <row xmlns:x14ac="http://schemas.microsoft.com/office/spreadsheetml/2009/9/ac" r="323" ht="15.75" x14ac:dyDescent="0.25">
      <c r="A323" s="190"/>
      <c r="B323" s="191"/>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row>
    <row xmlns:x14ac="http://schemas.microsoft.com/office/spreadsheetml/2009/9/ac" r="324" ht="15.75" x14ac:dyDescent="0.25">
      <c r="A324" s="190"/>
      <c r="B324" s="191"/>
      <c r="C324" s="190"/>
      <c r="D324" s="190"/>
      <c r="E324" s="190"/>
      <c r="F324" s="190"/>
      <c r="G324" s="190"/>
      <c r="H324" s="190"/>
      <c r="I324" s="190"/>
      <c r="J324" s="190"/>
      <c r="K324" s="190"/>
      <c r="L324" s="190"/>
      <c r="M324" s="190"/>
      <c r="N324" s="190"/>
      <c r="O324" s="190"/>
      <c r="P324" s="190"/>
      <c r="Q324" s="190"/>
      <c r="R324" s="190"/>
      <c r="S324" s="190"/>
      <c r="T324" s="190"/>
      <c r="U324" s="190"/>
      <c r="V324" s="190"/>
      <c r="W324" s="190"/>
      <c r="X324" s="190"/>
      <c r="Y324" s="190"/>
      <c r="Z324" s="190"/>
      <c r="AA324" s="190"/>
    </row>
    <row xmlns:x14ac="http://schemas.microsoft.com/office/spreadsheetml/2009/9/ac" r="325" ht="15.75" x14ac:dyDescent="0.25">
      <c r="A325" s="190"/>
      <c r="B325" s="191"/>
      <c r="C325" s="190"/>
      <c r="D325" s="190"/>
      <c r="E325" s="190"/>
      <c r="F325" s="190"/>
      <c r="G325" s="190"/>
      <c r="H325" s="190"/>
      <c r="I325" s="190"/>
      <c r="J325" s="190"/>
      <c r="K325" s="190"/>
      <c r="L325" s="190"/>
      <c r="M325" s="190"/>
      <c r="N325" s="190"/>
      <c r="O325" s="190"/>
      <c r="P325" s="190"/>
      <c r="Q325" s="190"/>
      <c r="R325" s="190"/>
      <c r="S325" s="190"/>
      <c r="T325" s="190"/>
      <c r="U325" s="190"/>
      <c r="V325" s="190"/>
      <c r="W325" s="190"/>
      <c r="X325" s="190"/>
      <c r="Y325" s="190"/>
      <c r="Z325" s="190"/>
      <c r="AA325" s="190"/>
    </row>
    <row xmlns:x14ac="http://schemas.microsoft.com/office/spreadsheetml/2009/9/ac" r="326" ht="15.75" x14ac:dyDescent="0.25">
      <c r="A326" s="190"/>
      <c r="B326" s="191"/>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row>
    <row xmlns:x14ac="http://schemas.microsoft.com/office/spreadsheetml/2009/9/ac" r="327" ht="15.75" x14ac:dyDescent="0.25">
      <c r="A327" s="190"/>
      <c r="B327" s="191"/>
      <c r="C327" s="190"/>
      <c r="D327" s="190"/>
      <c r="E327" s="190"/>
      <c r="F327" s="190"/>
      <c r="G327" s="190"/>
      <c r="H327" s="190"/>
      <c r="I327" s="190"/>
      <c r="J327" s="190"/>
      <c r="K327" s="190"/>
      <c r="L327" s="190"/>
      <c r="M327" s="190"/>
      <c r="N327" s="190"/>
      <c r="O327" s="190"/>
      <c r="P327" s="190"/>
      <c r="Q327" s="190"/>
      <c r="R327" s="190"/>
      <c r="S327" s="190"/>
      <c r="T327" s="190"/>
      <c r="U327" s="190"/>
      <c r="V327" s="190"/>
      <c r="W327" s="190"/>
      <c r="X327" s="190"/>
      <c r="Y327" s="190"/>
      <c r="Z327" s="190"/>
      <c r="AA327" s="190"/>
    </row>
    <row xmlns:x14ac="http://schemas.microsoft.com/office/spreadsheetml/2009/9/ac" r="328" ht="15.75" x14ac:dyDescent="0.25">
      <c r="A328" s="190"/>
      <c r="B328" s="191"/>
      <c r="C328" s="190"/>
      <c r="D328" s="190"/>
      <c r="E328" s="190"/>
      <c r="F328" s="190"/>
      <c r="G328" s="190"/>
      <c r="H328" s="190"/>
      <c r="I328" s="190"/>
      <c r="J328" s="190"/>
      <c r="K328" s="190"/>
      <c r="L328" s="190"/>
      <c r="M328" s="190"/>
      <c r="N328" s="190"/>
      <c r="O328" s="190"/>
      <c r="P328" s="190"/>
      <c r="Q328" s="190"/>
      <c r="R328" s="190"/>
      <c r="S328" s="190"/>
      <c r="T328" s="190"/>
      <c r="U328" s="190"/>
      <c r="V328" s="190"/>
      <c r="W328" s="190"/>
      <c r="X328" s="190"/>
      <c r="Y328" s="190"/>
      <c r="Z328" s="190"/>
      <c r="AA328" s="190"/>
    </row>
    <row xmlns:x14ac="http://schemas.microsoft.com/office/spreadsheetml/2009/9/ac" r="329" ht="15.75" x14ac:dyDescent="0.25">
      <c r="A329" s="190"/>
      <c r="B329" s="191"/>
      <c r="C329" s="190"/>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c r="AA329" s="190"/>
    </row>
    <row xmlns:x14ac="http://schemas.microsoft.com/office/spreadsheetml/2009/9/ac" r="330" ht="15.75" x14ac:dyDescent="0.25">
      <c r="A330" s="190"/>
      <c r="B330" s="191"/>
      <c r="C330" s="190"/>
      <c r="D330" s="190"/>
      <c r="E330" s="190"/>
      <c r="F330" s="190"/>
      <c r="G330" s="190"/>
      <c r="H330" s="190"/>
      <c r="I330" s="190"/>
      <c r="J330" s="190"/>
      <c r="K330" s="190"/>
      <c r="L330" s="190"/>
      <c r="M330" s="190"/>
      <c r="N330" s="190"/>
      <c r="O330" s="190"/>
      <c r="P330" s="190"/>
      <c r="Q330" s="190"/>
      <c r="R330" s="190"/>
      <c r="S330" s="190"/>
      <c r="T330" s="190"/>
      <c r="U330" s="190"/>
      <c r="V330" s="190"/>
      <c r="W330" s="190"/>
      <c r="X330" s="190"/>
      <c r="Y330" s="190"/>
      <c r="Z330" s="190"/>
      <c r="AA330" s="190"/>
    </row>
    <row xmlns:x14ac="http://schemas.microsoft.com/office/spreadsheetml/2009/9/ac" r="331" ht="15.75" x14ac:dyDescent="0.25">
      <c r="A331" s="190"/>
      <c r="B331" s="191"/>
      <c r="C331" s="190"/>
      <c r="D331" s="190"/>
      <c r="E331" s="190"/>
      <c r="F331" s="190"/>
      <c r="G331" s="190"/>
      <c r="H331" s="190"/>
      <c r="I331" s="190"/>
      <c r="J331" s="190"/>
      <c r="K331" s="190"/>
      <c r="L331" s="190"/>
      <c r="M331" s="190"/>
      <c r="N331" s="190"/>
      <c r="O331" s="190"/>
      <c r="P331" s="190"/>
      <c r="Q331" s="190"/>
      <c r="R331" s="190"/>
      <c r="S331" s="190"/>
      <c r="T331" s="190"/>
      <c r="U331" s="190"/>
      <c r="V331" s="190"/>
      <c r="W331" s="190"/>
      <c r="X331" s="190"/>
      <c r="Y331" s="190"/>
      <c r="Z331" s="190"/>
      <c r="AA331" s="190"/>
    </row>
    <row xmlns:x14ac="http://schemas.microsoft.com/office/spreadsheetml/2009/9/ac" r="332" ht="15.75" x14ac:dyDescent="0.25">
      <c r="A332" s="190"/>
      <c r="B332" s="191"/>
      <c r="C332" s="190"/>
      <c r="D332" s="190"/>
      <c r="E332" s="190"/>
      <c r="F332" s="190"/>
      <c r="G332" s="190"/>
      <c r="H332" s="190"/>
      <c r="I332" s="190"/>
      <c r="J332" s="190"/>
      <c r="K332" s="190"/>
      <c r="L332" s="190"/>
      <c r="M332" s="190"/>
      <c r="N332" s="190"/>
      <c r="O332" s="190"/>
      <c r="P332" s="190"/>
      <c r="Q332" s="190"/>
      <c r="R332" s="190"/>
      <c r="S332" s="190"/>
      <c r="T332" s="190"/>
      <c r="U332" s="190"/>
      <c r="V332" s="190"/>
      <c r="W332" s="190"/>
      <c r="X332" s="190"/>
      <c r="Y332" s="190"/>
      <c r="Z332" s="190"/>
      <c r="AA332" s="190"/>
    </row>
    <row xmlns:x14ac="http://schemas.microsoft.com/office/spreadsheetml/2009/9/ac" r="333" ht="15.75" x14ac:dyDescent="0.25">
      <c r="A333" s="190"/>
      <c r="B333" s="191"/>
      <c r="C333" s="190"/>
      <c r="D333" s="190"/>
      <c r="E333" s="190"/>
      <c r="F333" s="190"/>
      <c r="G333" s="190"/>
      <c r="H333" s="190"/>
      <c r="I333" s="190"/>
      <c r="J333" s="190"/>
      <c r="K333" s="190"/>
      <c r="L333" s="190"/>
      <c r="M333" s="190"/>
      <c r="N333" s="190"/>
      <c r="O333" s="190"/>
      <c r="P333" s="190"/>
      <c r="Q333" s="190"/>
      <c r="R333" s="190"/>
      <c r="S333" s="190"/>
      <c r="T333" s="190"/>
      <c r="U333" s="190"/>
      <c r="V333" s="190"/>
      <c r="W333" s="190"/>
      <c r="X333" s="190"/>
      <c r="Y333" s="190"/>
      <c r="Z333" s="190"/>
      <c r="AA333" s="190"/>
    </row>
    <row xmlns:x14ac="http://schemas.microsoft.com/office/spreadsheetml/2009/9/ac" r="334" ht="15.75" x14ac:dyDescent="0.25">
      <c r="A334" s="190"/>
      <c r="B334" s="191"/>
      <c r="C334" s="190"/>
      <c r="D334" s="190"/>
      <c r="E334" s="190"/>
      <c r="F334" s="190"/>
      <c r="G334" s="190"/>
      <c r="H334" s="190"/>
      <c r="I334" s="190"/>
      <c r="J334" s="190"/>
      <c r="K334" s="190"/>
      <c r="L334" s="190"/>
      <c r="M334" s="190"/>
      <c r="N334" s="190"/>
      <c r="O334" s="190"/>
      <c r="P334" s="190"/>
      <c r="Q334" s="190"/>
      <c r="R334" s="190"/>
      <c r="S334" s="190"/>
      <c r="T334" s="190"/>
      <c r="U334" s="190"/>
      <c r="V334" s="190"/>
      <c r="W334" s="190"/>
      <c r="X334" s="190"/>
      <c r="Y334" s="190"/>
      <c r="Z334" s="190"/>
      <c r="AA334" s="190"/>
    </row>
    <row xmlns:x14ac="http://schemas.microsoft.com/office/spreadsheetml/2009/9/ac" r="335" ht="15.75" x14ac:dyDescent="0.25">
      <c r="A335" s="190"/>
      <c r="B335" s="191"/>
      <c r="C335" s="190"/>
      <c r="D335" s="190"/>
      <c r="E335" s="190"/>
      <c r="F335" s="190"/>
      <c r="G335" s="190"/>
      <c r="H335" s="190"/>
      <c r="I335" s="190"/>
      <c r="J335" s="190"/>
      <c r="K335" s="190"/>
      <c r="L335" s="190"/>
      <c r="M335" s="190"/>
      <c r="N335" s="190"/>
      <c r="O335" s="190"/>
      <c r="P335" s="190"/>
      <c r="Q335" s="190"/>
      <c r="R335" s="190"/>
      <c r="S335" s="190"/>
      <c r="T335" s="190"/>
      <c r="U335" s="190"/>
      <c r="V335" s="190"/>
      <c r="W335" s="190"/>
      <c r="X335" s="190"/>
      <c r="Y335" s="190"/>
      <c r="Z335" s="190"/>
      <c r="AA335" s="190"/>
    </row>
    <row xmlns:x14ac="http://schemas.microsoft.com/office/spreadsheetml/2009/9/ac" r="336" ht="15.75" x14ac:dyDescent="0.25">
      <c r="A336" s="190"/>
      <c r="B336" s="191"/>
      <c r="C336" s="190"/>
      <c r="D336" s="190"/>
      <c r="E336" s="190"/>
      <c r="F336" s="190"/>
      <c r="G336" s="190"/>
      <c r="H336" s="190"/>
      <c r="I336" s="190"/>
      <c r="J336" s="190"/>
      <c r="K336" s="190"/>
      <c r="L336" s="190"/>
      <c r="M336" s="190"/>
      <c r="N336" s="190"/>
      <c r="O336" s="190"/>
      <c r="P336" s="190"/>
      <c r="Q336" s="190"/>
      <c r="R336" s="190"/>
      <c r="S336" s="190"/>
      <c r="T336" s="190"/>
      <c r="U336" s="190"/>
      <c r="V336" s="190"/>
      <c r="W336" s="190"/>
      <c r="X336" s="190"/>
      <c r="Y336" s="190"/>
      <c r="Z336" s="190"/>
      <c r="AA336" s="190"/>
    </row>
    <row xmlns:x14ac="http://schemas.microsoft.com/office/spreadsheetml/2009/9/ac" r="337" ht="15.75" x14ac:dyDescent="0.25">
      <c r="A337" s="190"/>
      <c r="B337" s="191"/>
      <c r="C337" s="190"/>
      <c r="D337" s="190"/>
      <c r="E337" s="190"/>
      <c r="F337" s="190"/>
      <c r="G337" s="190"/>
      <c r="H337" s="190"/>
      <c r="I337" s="190"/>
      <c r="J337" s="190"/>
      <c r="K337" s="190"/>
      <c r="L337" s="190"/>
      <c r="M337" s="190"/>
      <c r="N337" s="190"/>
      <c r="O337" s="190"/>
      <c r="P337" s="190"/>
      <c r="Q337" s="190"/>
      <c r="R337" s="190"/>
      <c r="S337" s="190"/>
      <c r="T337" s="190"/>
      <c r="U337" s="190"/>
      <c r="V337" s="190"/>
      <c r="W337" s="190"/>
      <c r="X337" s="190"/>
      <c r="Y337" s="190"/>
      <c r="Z337" s="190"/>
      <c r="AA337" s="190"/>
    </row>
    <row xmlns:x14ac="http://schemas.microsoft.com/office/spreadsheetml/2009/9/ac" r="338" ht="15.75" x14ac:dyDescent="0.25">
      <c r="A338" s="190"/>
      <c r="B338" s="191"/>
      <c r="C338" s="190"/>
      <c r="D338" s="190"/>
      <c r="E338" s="190"/>
      <c r="F338" s="190"/>
      <c r="G338" s="190"/>
      <c r="H338" s="190"/>
      <c r="I338" s="190"/>
      <c r="J338" s="190"/>
      <c r="K338" s="190"/>
      <c r="L338" s="190"/>
      <c r="M338" s="190"/>
      <c r="N338" s="190"/>
      <c r="O338" s="190"/>
      <c r="P338" s="190"/>
      <c r="Q338" s="190"/>
      <c r="R338" s="190"/>
      <c r="S338" s="190"/>
      <c r="T338" s="190"/>
      <c r="U338" s="190"/>
      <c r="V338" s="190"/>
      <c r="W338" s="190"/>
      <c r="X338" s="190"/>
      <c r="Y338" s="190"/>
      <c r="Z338" s="190"/>
      <c r="AA338" s="190"/>
    </row>
    <row xmlns:x14ac="http://schemas.microsoft.com/office/spreadsheetml/2009/9/ac" r="339" ht="15.75" x14ac:dyDescent="0.25">
      <c r="A339" s="190"/>
      <c r="B339" s="191"/>
      <c r="C339" s="190"/>
      <c r="D339" s="190"/>
      <c r="E339" s="190"/>
      <c r="F339" s="190"/>
      <c r="G339" s="190"/>
      <c r="H339" s="190"/>
      <c r="I339" s="190"/>
      <c r="J339" s="190"/>
      <c r="K339" s="190"/>
      <c r="L339" s="190"/>
      <c r="M339" s="190"/>
      <c r="N339" s="190"/>
      <c r="O339" s="190"/>
      <c r="P339" s="190"/>
      <c r="Q339" s="190"/>
      <c r="R339" s="190"/>
      <c r="S339" s="190"/>
      <c r="T339" s="190"/>
      <c r="U339" s="190"/>
      <c r="V339" s="190"/>
      <c r="W339" s="190"/>
      <c r="X339" s="190"/>
      <c r="Y339" s="190"/>
      <c r="Z339" s="190"/>
      <c r="AA339" s="190"/>
    </row>
    <row xmlns:x14ac="http://schemas.microsoft.com/office/spreadsheetml/2009/9/ac" r="340" ht="15.75" x14ac:dyDescent="0.25">
      <c r="A340" s="190"/>
      <c r="B340" s="191"/>
      <c r="C340" s="190"/>
      <c r="D340" s="190"/>
      <c r="E340" s="190"/>
      <c r="F340" s="190"/>
      <c r="G340" s="190"/>
      <c r="H340" s="190"/>
      <c r="I340" s="190"/>
      <c r="J340" s="190"/>
      <c r="K340" s="190"/>
      <c r="L340" s="190"/>
      <c r="M340" s="190"/>
      <c r="N340" s="190"/>
      <c r="O340" s="190"/>
      <c r="P340" s="190"/>
      <c r="Q340" s="190"/>
      <c r="R340" s="190"/>
      <c r="S340" s="190"/>
      <c r="T340" s="190"/>
      <c r="U340" s="190"/>
      <c r="V340" s="190"/>
      <c r="W340" s="190"/>
      <c r="X340" s="190"/>
      <c r="Y340" s="190"/>
      <c r="Z340" s="190"/>
      <c r="AA340" s="190"/>
    </row>
    <row xmlns:x14ac="http://schemas.microsoft.com/office/spreadsheetml/2009/9/ac" r="341" ht="15.75" x14ac:dyDescent="0.25">
      <c r="A341" s="190"/>
      <c r="B341" s="191"/>
      <c r="C341" s="190"/>
      <c r="D341" s="190"/>
      <c r="E341" s="190"/>
      <c r="F341" s="190"/>
      <c r="G341" s="190"/>
      <c r="H341" s="190"/>
      <c r="I341" s="190"/>
      <c r="J341" s="190"/>
      <c r="K341" s="190"/>
      <c r="L341" s="190"/>
      <c r="M341" s="190"/>
      <c r="N341" s="190"/>
      <c r="O341" s="190"/>
      <c r="P341" s="190"/>
      <c r="Q341" s="190"/>
      <c r="R341" s="190"/>
      <c r="S341" s="190"/>
      <c r="T341" s="190"/>
      <c r="U341" s="190"/>
      <c r="V341" s="190"/>
      <c r="W341" s="190"/>
      <c r="X341" s="190"/>
      <c r="Y341" s="190"/>
      <c r="Z341" s="190"/>
      <c r="AA341" s="190"/>
    </row>
    <row xmlns:x14ac="http://schemas.microsoft.com/office/spreadsheetml/2009/9/ac" r="342" ht="15.75" x14ac:dyDescent="0.25">
      <c r="A342" s="190"/>
      <c r="B342" s="191"/>
      <c r="C342" s="190"/>
      <c r="D342" s="190"/>
      <c r="E342" s="190"/>
      <c r="F342" s="190"/>
      <c r="G342" s="190"/>
      <c r="H342" s="190"/>
      <c r="I342" s="190"/>
      <c r="J342" s="190"/>
      <c r="K342" s="190"/>
      <c r="L342" s="190"/>
      <c r="M342" s="190"/>
      <c r="N342" s="190"/>
      <c r="O342" s="190"/>
      <c r="P342" s="190"/>
      <c r="Q342" s="190"/>
      <c r="R342" s="190"/>
      <c r="S342" s="190"/>
      <c r="T342" s="190"/>
      <c r="U342" s="190"/>
      <c r="V342" s="190"/>
      <c r="W342" s="190"/>
      <c r="X342" s="190"/>
      <c r="Y342" s="190"/>
      <c r="Z342" s="190"/>
      <c r="AA342" s="190"/>
    </row>
    <row xmlns:x14ac="http://schemas.microsoft.com/office/spreadsheetml/2009/9/ac" r="343" ht="15.75" x14ac:dyDescent="0.25">
      <c r="A343" s="190"/>
      <c r="B343" s="191"/>
      <c r="C343" s="190"/>
      <c r="D343" s="190"/>
      <c r="E343" s="190"/>
      <c r="F343" s="190"/>
      <c r="G343" s="190"/>
      <c r="H343" s="190"/>
      <c r="I343" s="190"/>
      <c r="J343" s="190"/>
      <c r="K343" s="190"/>
      <c r="L343" s="190"/>
      <c r="M343" s="190"/>
      <c r="N343" s="190"/>
      <c r="O343" s="190"/>
      <c r="P343" s="190"/>
      <c r="Q343" s="190"/>
      <c r="R343" s="190"/>
      <c r="S343" s="190"/>
      <c r="T343" s="190"/>
      <c r="U343" s="190"/>
      <c r="V343" s="190"/>
      <c r="W343" s="190"/>
      <c r="X343" s="190"/>
      <c r="Y343" s="190"/>
      <c r="Z343" s="190"/>
      <c r="AA343" s="190"/>
    </row>
    <row xmlns:x14ac="http://schemas.microsoft.com/office/spreadsheetml/2009/9/ac" r="344" ht="15.75" x14ac:dyDescent="0.25">
      <c r="A344" s="190"/>
      <c r="B344" s="191"/>
      <c r="C344" s="190"/>
      <c r="D344" s="190"/>
      <c r="E344" s="190"/>
      <c r="F344" s="190"/>
      <c r="G344" s="190"/>
      <c r="H344" s="190"/>
      <c r="I344" s="190"/>
      <c r="J344" s="190"/>
      <c r="K344" s="190"/>
      <c r="L344" s="190"/>
      <c r="M344" s="190"/>
      <c r="N344" s="190"/>
      <c r="O344" s="190"/>
      <c r="P344" s="190"/>
      <c r="Q344" s="190"/>
      <c r="R344" s="190"/>
      <c r="S344" s="190"/>
      <c r="T344" s="190"/>
      <c r="U344" s="190"/>
      <c r="V344" s="190"/>
      <c r="W344" s="190"/>
      <c r="X344" s="190"/>
      <c r="Y344" s="190"/>
      <c r="Z344" s="190"/>
      <c r="AA344" s="190"/>
    </row>
    <row xmlns:x14ac="http://schemas.microsoft.com/office/spreadsheetml/2009/9/ac" r="345" ht="15.75" x14ac:dyDescent="0.25">
      <c r="A345" s="190"/>
      <c r="B345" s="191"/>
      <c r="C345" s="190"/>
      <c r="D345" s="190"/>
      <c r="E345" s="190"/>
      <c r="F345" s="190"/>
      <c r="G345" s="190"/>
      <c r="H345" s="190"/>
      <c r="I345" s="190"/>
      <c r="J345" s="190"/>
      <c r="K345" s="190"/>
      <c r="L345" s="190"/>
      <c r="M345" s="190"/>
      <c r="N345" s="190"/>
      <c r="O345" s="190"/>
      <c r="P345" s="190"/>
      <c r="Q345" s="190"/>
      <c r="R345" s="190"/>
      <c r="S345" s="190"/>
      <c r="T345" s="190"/>
      <c r="U345" s="190"/>
      <c r="V345" s="190"/>
      <c r="W345" s="190"/>
      <c r="X345" s="190"/>
      <c r="Y345" s="190"/>
      <c r="Z345" s="190"/>
      <c r="AA345" s="190"/>
    </row>
    <row xmlns:x14ac="http://schemas.microsoft.com/office/spreadsheetml/2009/9/ac" r="346" ht="15.75" x14ac:dyDescent="0.25">
      <c r="A346" s="190"/>
      <c r="B346" s="191"/>
      <c r="C346" s="190"/>
      <c r="D346" s="190"/>
      <c r="E346" s="190"/>
      <c r="F346" s="190"/>
      <c r="G346" s="190"/>
      <c r="H346" s="190"/>
      <c r="I346" s="190"/>
      <c r="J346" s="190"/>
      <c r="K346" s="190"/>
      <c r="L346" s="190"/>
      <c r="M346" s="190"/>
      <c r="N346" s="190"/>
      <c r="O346" s="190"/>
      <c r="P346" s="190"/>
      <c r="Q346" s="190"/>
      <c r="R346" s="190"/>
      <c r="S346" s="190"/>
      <c r="T346" s="190"/>
      <c r="U346" s="190"/>
      <c r="V346" s="190"/>
      <c r="W346" s="190"/>
      <c r="X346" s="190"/>
      <c r="Y346" s="190"/>
      <c r="Z346" s="190"/>
      <c r="AA346" s="190"/>
    </row>
    <row xmlns:x14ac="http://schemas.microsoft.com/office/spreadsheetml/2009/9/ac" r="347" ht="15.75" x14ac:dyDescent="0.25">
      <c r="A347" s="190"/>
      <c r="B347" s="191"/>
      <c r="C347" s="190"/>
      <c r="D347" s="190"/>
      <c r="E347" s="190"/>
      <c r="F347" s="190"/>
      <c r="G347" s="190"/>
      <c r="H347" s="190"/>
      <c r="I347" s="190"/>
      <c r="J347" s="190"/>
      <c r="K347" s="190"/>
      <c r="L347" s="190"/>
      <c r="M347" s="190"/>
      <c r="N347" s="190"/>
      <c r="O347" s="190"/>
      <c r="P347" s="190"/>
      <c r="Q347" s="190"/>
      <c r="R347" s="190"/>
      <c r="S347" s="190"/>
      <c r="T347" s="190"/>
      <c r="U347" s="190"/>
      <c r="V347" s="190"/>
      <c r="W347" s="190"/>
      <c r="X347" s="190"/>
      <c r="Y347" s="190"/>
      <c r="Z347" s="190"/>
      <c r="AA347" s="190"/>
    </row>
    <row xmlns:x14ac="http://schemas.microsoft.com/office/spreadsheetml/2009/9/ac" r="348" ht="15.75" x14ac:dyDescent="0.25">
      <c r="A348" s="190"/>
      <c r="B348" s="191"/>
      <c r="C348" s="190"/>
      <c r="D348" s="190"/>
      <c r="E348" s="190"/>
      <c r="F348" s="190"/>
      <c r="G348" s="190"/>
      <c r="H348" s="190"/>
      <c r="I348" s="190"/>
      <c r="J348" s="190"/>
      <c r="K348" s="190"/>
      <c r="L348" s="190"/>
      <c r="M348" s="190"/>
      <c r="N348" s="190"/>
      <c r="O348" s="190"/>
      <c r="P348" s="190"/>
      <c r="Q348" s="190"/>
      <c r="R348" s="190"/>
      <c r="S348" s="190"/>
      <c r="T348" s="190"/>
      <c r="U348" s="190"/>
      <c r="V348" s="190"/>
      <c r="W348" s="190"/>
      <c r="X348" s="190"/>
      <c r="Y348" s="190"/>
      <c r="Z348" s="190"/>
      <c r="AA348" s="190"/>
    </row>
    <row xmlns:x14ac="http://schemas.microsoft.com/office/spreadsheetml/2009/9/ac" r="349" ht="15.75" x14ac:dyDescent="0.25">
      <c r="A349" s="190"/>
      <c r="B349" s="191"/>
      <c r="C349" s="190"/>
      <c r="D349" s="190"/>
      <c r="E349" s="190"/>
      <c r="F349" s="190"/>
      <c r="G349" s="190"/>
      <c r="H349" s="190"/>
      <c r="I349" s="190"/>
      <c r="J349" s="190"/>
      <c r="K349" s="190"/>
      <c r="L349" s="190"/>
      <c r="M349" s="190"/>
      <c r="N349" s="190"/>
      <c r="O349" s="190"/>
      <c r="P349" s="190"/>
      <c r="Q349" s="190"/>
      <c r="R349" s="190"/>
      <c r="S349" s="190"/>
      <c r="T349" s="190"/>
      <c r="U349" s="190"/>
      <c r="V349" s="190"/>
      <c r="W349" s="190"/>
      <c r="X349" s="190"/>
      <c r="Y349" s="190"/>
      <c r="Z349" s="190"/>
      <c r="AA349" s="190"/>
    </row>
    <row xmlns:x14ac="http://schemas.microsoft.com/office/spreadsheetml/2009/9/ac" r="350" ht="15.75" x14ac:dyDescent="0.25">
      <c r="A350" s="190"/>
      <c r="B350" s="191"/>
      <c r="C350" s="190"/>
      <c r="D350" s="190"/>
      <c r="E350" s="190"/>
      <c r="F350" s="190"/>
      <c r="G350" s="190"/>
      <c r="H350" s="190"/>
      <c r="I350" s="190"/>
      <c r="J350" s="190"/>
      <c r="K350" s="190"/>
      <c r="L350" s="190"/>
      <c r="M350" s="190"/>
      <c r="N350" s="190"/>
      <c r="O350" s="190"/>
      <c r="P350" s="190"/>
      <c r="Q350" s="190"/>
      <c r="R350" s="190"/>
      <c r="S350" s="190"/>
      <c r="T350" s="190"/>
      <c r="U350" s="190"/>
      <c r="V350" s="190"/>
      <c r="W350" s="190"/>
      <c r="X350" s="190"/>
      <c r="Y350" s="190"/>
      <c r="Z350" s="190"/>
      <c r="AA350" s="190"/>
    </row>
    <row xmlns:x14ac="http://schemas.microsoft.com/office/spreadsheetml/2009/9/ac" r="351" ht="15.75" x14ac:dyDescent="0.25">
      <c r="A351" s="190"/>
      <c r="B351" s="191"/>
      <c r="C351" s="190"/>
      <c r="D351" s="190"/>
      <c r="E351" s="190"/>
      <c r="F351" s="190"/>
      <c r="G351" s="190"/>
      <c r="H351" s="190"/>
      <c r="I351" s="190"/>
      <c r="J351" s="190"/>
      <c r="K351" s="190"/>
      <c r="L351" s="190"/>
      <c r="M351" s="190"/>
      <c r="N351" s="190"/>
      <c r="O351" s="190"/>
      <c r="P351" s="190"/>
      <c r="Q351" s="190"/>
      <c r="R351" s="190"/>
      <c r="S351" s="190"/>
      <c r="T351" s="190"/>
      <c r="U351" s="190"/>
      <c r="V351" s="190"/>
      <c r="W351" s="190"/>
      <c r="X351" s="190"/>
      <c r="Y351" s="190"/>
      <c r="Z351" s="190"/>
      <c r="AA351" s="190"/>
    </row>
    <row xmlns:x14ac="http://schemas.microsoft.com/office/spreadsheetml/2009/9/ac" r="352" ht="15.75" x14ac:dyDescent="0.25">
      <c r="A352" s="190"/>
      <c r="B352" s="191"/>
      <c r="C352" s="190"/>
      <c r="D352" s="190"/>
      <c r="E352" s="190"/>
      <c r="F352" s="190"/>
      <c r="G352" s="190"/>
      <c r="H352" s="190"/>
      <c r="I352" s="190"/>
      <c r="J352" s="190"/>
      <c r="K352" s="190"/>
      <c r="L352" s="190"/>
      <c r="M352" s="190"/>
      <c r="N352" s="190"/>
      <c r="O352" s="190"/>
      <c r="P352" s="190"/>
      <c r="Q352" s="190"/>
      <c r="R352" s="190"/>
      <c r="S352" s="190"/>
      <c r="T352" s="190"/>
      <c r="U352" s="190"/>
      <c r="V352" s="190"/>
      <c r="W352" s="190"/>
      <c r="X352" s="190"/>
      <c r="Y352" s="190"/>
      <c r="Z352" s="190"/>
      <c r="AA352" s="190"/>
    </row>
    <row xmlns:x14ac="http://schemas.microsoft.com/office/spreadsheetml/2009/9/ac" r="353" ht="15.75" x14ac:dyDescent="0.25">
      <c r="A353" s="190"/>
      <c r="B353" s="191"/>
      <c r="C353" s="190"/>
      <c r="D353" s="190"/>
      <c r="E353" s="190"/>
      <c r="F353" s="190"/>
      <c r="G353" s="190"/>
      <c r="H353" s="190"/>
      <c r="I353" s="190"/>
      <c r="J353" s="190"/>
      <c r="K353" s="190"/>
      <c r="L353" s="190"/>
      <c r="M353" s="190"/>
      <c r="N353" s="190"/>
      <c r="O353" s="190"/>
      <c r="P353" s="190"/>
      <c r="Q353" s="190"/>
      <c r="R353" s="190"/>
      <c r="S353" s="190"/>
      <c r="T353" s="190"/>
      <c r="U353" s="190"/>
      <c r="V353" s="190"/>
      <c r="W353" s="190"/>
      <c r="X353" s="190"/>
      <c r="Y353" s="190"/>
      <c r="Z353" s="190"/>
      <c r="AA353" s="190"/>
    </row>
    <row xmlns:x14ac="http://schemas.microsoft.com/office/spreadsheetml/2009/9/ac" r="354" ht="15.75" x14ac:dyDescent="0.25">
      <c r="A354" s="190"/>
      <c r="B354" s="191"/>
      <c r="C354" s="190"/>
      <c r="D354" s="190"/>
      <c r="E354" s="190"/>
      <c r="F354" s="190"/>
      <c r="G354" s="190"/>
      <c r="H354" s="190"/>
      <c r="I354" s="190"/>
      <c r="J354" s="190"/>
      <c r="K354" s="190"/>
      <c r="L354" s="190"/>
      <c r="M354" s="190"/>
      <c r="N354" s="190"/>
      <c r="O354" s="190"/>
      <c r="P354" s="190"/>
      <c r="Q354" s="190"/>
      <c r="R354" s="190"/>
      <c r="S354" s="190"/>
      <c r="T354" s="190"/>
      <c r="U354" s="190"/>
      <c r="V354" s="190"/>
      <c r="W354" s="190"/>
      <c r="X354" s="190"/>
      <c r="Y354" s="190"/>
      <c r="Z354" s="190"/>
      <c r="AA354" s="190"/>
    </row>
    <row xmlns:x14ac="http://schemas.microsoft.com/office/spreadsheetml/2009/9/ac" r="355" ht="15.75" x14ac:dyDescent="0.25">
      <c r="A355" s="190"/>
      <c r="B355" s="191"/>
      <c r="C355" s="190"/>
      <c r="D355" s="190"/>
      <c r="E355" s="190"/>
      <c r="F355" s="190"/>
      <c r="G355" s="190"/>
      <c r="H355" s="190"/>
      <c r="I355" s="190"/>
      <c r="J355" s="190"/>
      <c r="K355" s="190"/>
      <c r="L355" s="190"/>
      <c r="M355" s="190"/>
      <c r="N355" s="190"/>
      <c r="O355" s="190"/>
      <c r="P355" s="190"/>
      <c r="Q355" s="190"/>
      <c r="R355" s="190"/>
      <c r="S355" s="190"/>
      <c r="T355" s="190"/>
      <c r="U355" s="190"/>
      <c r="V355" s="190"/>
      <c r="W355" s="190"/>
      <c r="X355" s="190"/>
      <c r="Y355" s="190"/>
      <c r="Z355" s="190"/>
      <c r="AA355" s="190"/>
    </row>
    <row xmlns:x14ac="http://schemas.microsoft.com/office/spreadsheetml/2009/9/ac" r="356" ht="15.75" x14ac:dyDescent="0.25">
      <c r="A356" s="190"/>
      <c r="B356" s="191"/>
      <c r="C356" s="190"/>
      <c r="D356" s="190"/>
      <c r="E356" s="190"/>
      <c r="F356" s="190"/>
      <c r="G356" s="190"/>
      <c r="H356" s="190"/>
      <c r="I356" s="190"/>
      <c r="J356" s="190"/>
      <c r="K356" s="190"/>
      <c r="L356" s="190"/>
      <c r="M356" s="190"/>
      <c r="N356" s="190"/>
      <c r="O356" s="190"/>
      <c r="P356" s="190"/>
      <c r="Q356" s="190"/>
      <c r="R356" s="190"/>
      <c r="S356" s="190"/>
      <c r="T356" s="190"/>
      <c r="U356" s="190"/>
      <c r="V356" s="190"/>
      <c r="W356" s="190"/>
      <c r="X356" s="190"/>
      <c r="Y356" s="190"/>
      <c r="Z356" s="190"/>
      <c r="AA356" s="190"/>
    </row>
    <row xmlns:x14ac="http://schemas.microsoft.com/office/spreadsheetml/2009/9/ac" r="357" ht="15.75" x14ac:dyDescent="0.25">
      <c r="A357" s="190"/>
      <c r="B357" s="191"/>
      <c r="C357" s="190"/>
      <c r="D357" s="190"/>
      <c r="E357" s="190"/>
      <c r="F357" s="190"/>
      <c r="G357" s="190"/>
      <c r="H357" s="190"/>
      <c r="I357" s="190"/>
      <c r="J357" s="190"/>
      <c r="K357" s="190"/>
      <c r="L357" s="190"/>
      <c r="M357" s="190"/>
      <c r="N357" s="190"/>
      <c r="O357" s="190"/>
      <c r="P357" s="190"/>
      <c r="Q357" s="190"/>
      <c r="R357" s="190"/>
      <c r="S357" s="190"/>
      <c r="T357" s="190"/>
      <c r="U357" s="190"/>
      <c r="V357" s="190"/>
      <c r="W357" s="190"/>
      <c r="X357" s="190"/>
      <c r="Y357" s="190"/>
      <c r="Z357" s="190"/>
      <c r="AA357" s="190"/>
    </row>
    <row xmlns:x14ac="http://schemas.microsoft.com/office/spreadsheetml/2009/9/ac" r="358" ht="15.75" x14ac:dyDescent="0.25">
      <c r="A358" s="190"/>
      <c r="B358" s="191"/>
      <c r="C358" s="190"/>
      <c r="D358" s="190"/>
      <c r="E358" s="190"/>
      <c r="F358" s="190"/>
      <c r="G358" s="190"/>
      <c r="H358" s="190"/>
      <c r="I358" s="190"/>
      <c r="J358" s="190"/>
      <c r="K358" s="190"/>
      <c r="L358" s="190"/>
      <c r="M358" s="190"/>
      <c r="N358" s="190"/>
      <c r="O358" s="190"/>
      <c r="P358" s="190"/>
      <c r="Q358" s="190"/>
      <c r="R358" s="190"/>
      <c r="S358" s="190"/>
      <c r="T358" s="190"/>
      <c r="U358" s="190"/>
      <c r="V358" s="190"/>
      <c r="W358" s="190"/>
      <c r="X358" s="190"/>
      <c r="Y358" s="190"/>
      <c r="Z358" s="190"/>
      <c r="AA358" s="190"/>
    </row>
    <row xmlns:x14ac="http://schemas.microsoft.com/office/spreadsheetml/2009/9/ac" r="359" ht="15.75" x14ac:dyDescent="0.25">
      <c r="A359" s="190"/>
      <c r="B359" s="191"/>
      <c r="C359" s="190"/>
      <c r="D359" s="190"/>
      <c r="E359" s="190"/>
      <c r="F359" s="190"/>
      <c r="G359" s="190"/>
      <c r="H359" s="190"/>
      <c r="I359" s="190"/>
      <c r="J359" s="190"/>
      <c r="K359" s="190"/>
      <c r="L359" s="190"/>
      <c r="M359" s="190"/>
      <c r="N359" s="190"/>
      <c r="O359" s="190"/>
      <c r="P359" s="190"/>
      <c r="Q359" s="190"/>
      <c r="R359" s="190"/>
      <c r="S359" s="190"/>
      <c r="T359" s="190"/>
      <c r="U359" s="190"/>
      <c r="V359" s="190"/>
      <c r="W359" s="190"/>
      <c r="X359" s="190"/>
      <c r="Y359" s="190"/>
      <c r="Z359" s="190"/>
      <c r="AA359" s="190"/>
    </row>
    <row xmlns:x14ac="http://schemas.microsoft.com/office/spreadsheetml/2009/9/ac" r="360" ht="15.75" x14ac:dyDescent="0.25">
      <c r="A360" s="190"/>
      <c r="B360" s="191"/>
      <c r="C360" s="190"/>
      <c r="D360" s="190"/>
      <c r="E360" s="190"/>
      <c r="F360" s="190"/>
      <c r="G360" s="190"/>
      <c r="H360" s="190"/>
      <c r="I360" s="190"/>
      <c r="J360" s="190"/>
      <c r="K360" s="190"/>
      <c r="L360" s="190"/>
      <c r="M360" s="190"/>
      <c r="N360" s="190"/>
      <c r="O360" s="190"/>
      <c r="P360" s="190"/>
      <c r="Q360" s="190"/>
      <c r="R360" s="190"/>
      <c r="S360" s="190"/>
      <c r="T360" s="190"/>
      <c r="U360" s="190"/>
      <c r="V360" s="190"/>
      <c r="W360" s="190"/>
      <c r="X360" s="190"/>
      <c r="Y360" s="190"/>
      <c r="Z360" s="190"/>
      <c r="AA360" s="190"/>
    </row>
    <row xmlns:x14ac="http://schemas.microsoft.com/office/spreadsheetml/2009/9/ac" r="361" ht="15.75" x14ac:dyDescent="0.25">
      <c r="A361" s="190"/>
      <c r="B361" s="191"/>
      <c r="C361" s="190"/>
      <c r="D361" s="190"/>
      <c r="E361" s="190"/>
      <c r="F361" s="190"/>
      <c r="G361" s="190"/>
      <c r="H361" s="190"/>
      <c r="I361" s="190"/>
      <c r="J361" s="190"/>
      <c r="K361" s="190"/>
      <c r="L361" s="190"/>
      <c r="M361" s="190"/>
      <c r="N361" s="190"/>
      <c r="O361" s="190"/>
      <c r="P361" s="190"/>
      <c r="Q361" s="190"/>
      <c r="R361" s="190"/>
      <c r="S361" s="190"/>
      <c r="T361" s="190"/>
      <c r="U361" s="190"/>
      <c r="V361" s="190"/>
      <c r="W361" s="190"/>
      <c r="X361" s="190"/>
      <c r="Y361" s="190"/>
      <c r="Z361" s="190"/>
      <c r="AA361" s="190"/>
    </row>
    <row xmlns:x14ac="http://schemas.microsoft.com/office/spreadsheetml/2009/9/ac" r="362" ht="15.75" x14ac:dyDescent="0.25">
      <c r="A362" s="190"/>
      <c r="B362" s="191"/>
      <c r="C362" s="190"/>
      <c r="D362" s="190"/>
      <c r="E362" s="190"/>
      <c r="F362" s="190"/>
      <c r="G362" s="190"/>
      <c r="H362" s="190"/>
      <c r="I362" s="190"/>
      <c r="J362" s="190"/>
      <c r="K362" s="190"/>
      <c r="L362" s="190"/>
      <c r="M362" s="190"/>
      <c r="N362" s="190"/>
      <c r="O362" s="190"/>
      <c r="P362" s="190"/>
      <c r="Q362" s="190"/>
      <c r="R362" s="190"/>
      <c r="S362" s="190"/>
      <c r="T362" s="190"/>
      <c r="U362" s="190"/>
      <c r="V362" s="190"/>
      <c r="W362" s="190"/>
      <c r="X362" s="190"/>
      <c r="Y362" s="190"/>
      <c r="Z362" s="190"/>
      <c r="AA362" s="190"/>
    </row>
    <row xmlns:x14ac="http://schemas.microsoft.com/office/spreadsheetml/2009/9/ac" r="363" ht="15.75" x14ac:dyDescent="0.25">
      <c r="A363" s="190"/>
      <c r="B363" s="191"/>
      <c r="C363" s="190"/>
      <c r="D363" s="190"/>
      <c r="E363" s="190"/>
      <c r="F363" s="190"/>
      <c r="G363" s="190"/>
      <c r="H363" s="190"/>
      <c r="I363" s="190"/>
      <c r="J363" s="190"/>
      <c r="K363" s="190"/>
      <c r="L363" s="190"/>
      <c r="M363" s="190"/>
      <c r="N363" s="190"/>
      <c r="O363" s="190"/>
      <c r="P363" s="190"/>
      <c r="Q363" s="190"/>
      <c r="R363" s="190"/>
      <c r="S363" s="190"/>
      <c r="T363" s="190"/>
      <c r="U363" s="190"/>
      <c r="V363" s="190"/>
      <c r="W363" s="190"/>
      <c r="X363" s="190"/>
      <c r="Y363" s="190"/>
      <c r="Z363" s="190"/>
      <c r="AA363" s="190"/>
    </row>
    <row xmlns:x14ac="http://schemas.microsoft.com/office/spreadsheetml/2009/9/ac" r="364" ht="15.75" x14ac:dyDescent="0.25">
      <c r="A364" s="190"/>
      <c r="B364" s="191"/>
      <c r="C364" s="190"/>
      <c r="D364" s="190"/>
      <c r="E364" s="190"/>
      <c r="F364" s="190"/>
      <c r="G364" s="190"/>
      <c r="H364" s="190"/>
      <c r="I364" s="190"/>
      <c r="J364" s="190"/>
      <c r="K364" s="190"/>
      <c r="L364" s="190"/>
      <c r="M364" s="190"/>
      <c r="N364" s="190"/>
      <c r="O364" s="190"/>
      <c r="P364" s="190"/>
      <c r="Q364" s="190"/>
      <c r="R364" s="190"/>
      <c r="S364" s="190"/>
      <c r="T364" s="190"/>
      <c r="U364" s="190"/>
      <c r="V364" s="190"/>
      <c r="W364" s="190"/>
      <c r="X364" s="190"/>
      <c r="Y364" s="190"/>
      <c r="Z364" s="190"/>
      <c r="AA364" s="190"/>
    </row>
    <row xmlns:x14ac="http://schemas.microsoft.com/office/spreadsheetml/2009/9/ac" r="365" ht="15.75" x14ac:dyDescent="0.25">
      <c r="A365" s="190"/>
      <c r="B365" s="191"/>
      <c r="C365" s="190"/>
      <c r="D365" s="190"/>
      <c r="E365" s="190"/>
      <c r="F365" s="190"/>
      <c r="G365" s="190"/>
      <c r="H365" s="190"/>
      <c r="I365" s="190"/>
      <c r="J365" s="190"/>
      <c r="K365" s="190"/>
      <c r="L365" s="190"/>
      <c r="M365" s="190"/>
      <c r="N365" s="190"/>
      <c r="O365" s="190"/>
      <c r="P365" s="190"/>
      <c r="Q365" s="190"/>
      <c r="R365" s="190"/>
      <c r="S365" s="190"/>
      <c r="T365" s="190"/>
      <c r="U365" s="190"/>
      <c r="V365" s="190"/>
      <c r="W365" s="190"/>
      <c r="X365" s="190"/>
      <c r="Y365" s="190"/>
      <c r="Z365" s="190"/>
      <c r="AA365" s="190"/>
    </row>
    <row xmlns:x14ac="http://schemas.microsoft.com/office/spreadsheetml/2009/9/ac" r="366" ht="15.75" x14ac:dyDescent="0.25">
      <c r="A366" s="190"/>
      <c r="B366" s="191"/>
      <c r="C366" s="190"/>
      <c r="D366" s="190"/>
      <c r="E366" s="190"/>
      <c r="F366" s="190"/>
      <c r="G366" s="190"/>
      <c r="H366" s="190"/>
      <c r="I366" s="190"/>
      <c r="J366" s="190"/>
      <c r="K366" s="190"/>
      <c r="L366" s="190"/>
      <c r="M366" s="190"/>
      <c r="N366" s="190"/>
      <c r="O366" s="190"/>
      <c r="P366" s="190"/>
      <c r="Q366" s="190"/>
      <c r="R366" s="190"/>
      <c r="S366" s="190"/>
      <c r="T366" s="190"/>
      <c r="U366" s="190"/>
      <c r="V366" s="190"/>
      <c r="W366" s="190"/>
      <c r="X366" s="190"/>
      <c r="Y366" s="190"/>
      <c r="Z366" s="190"/>
      <c r="AA366" s="190"/>
    </row>
    <row xmlns:x14ac="http://schemas.microsoft.com/office/spreadsheetml/2009/9/ac" r="367" ht="15.75" x14ac:dyDescent="0.25">
      <c r="A367" s="190"/>
      <c r="B367" s="191"/>
      <c r="C367" s="190"/>
      <c r="D367" s="190"/>
      <c r="E367" s="190"/>
      <c r="F367" s="190"/>
      <c r="G367" s="190"/>
      <c r="H367" s="190"/>
      <c r="I367" s="190"/>
      <c r="J367" s="190"/>
      <c r="K367" s="190"/>
      <c r="L367" s="190"/>
      <c r="M367" s="190"/>
      <c r="N367" s="190"/>
      <c r="O367" s="190"/>
      <c r="P367" s="190"/>
      <c r="Q367" s="190"/>
      <c r="R367" s="190"/>
      <c r="S367" s="190"/>
      <c r="T367" s="190"/>
      <c r="U367" s="190"/>
      <c r="V367" s="190"/>
      <c r="W367" s="190"/>
      <c r="X367" s="190"/>
      <c r="Y367" s="190"/>
      <c r="Z367" s="190"/>
      <c r="AA367" s="190"/>
    </row>
    <row xmlns:x14ac="http://schemas.microsoft.com/office/spreadsheetml/2009/9/ac" r="368" ht="15.75" x14ac:dyDescent="0.25">
      <c r="A368" s="190"/>
      <c r="B368" s="191"/>
      <c r="C368" s="190"/>
      <c r="D368" s="190"/>
      <c r="E368" s="190"/>
      <c r="F368" s="190"/>
      <c r="G368" s="190"/>
      <c r="H368" s="190"/>
      <c r="I368" s="190"/>
      <c r="J368" s="190"/>
      <c r="K368" s="190"/>
      <c r="L368" s="190"/>
      <c r="M368" s="190"/>
      <c r="N368" s="190"/>
      <c r="O368" s="190"/>
      <c r="P368" s="190"/>
      <c r="Q368" s="190"/>
      <c r="R368" s="190"/>
      <c r="S368" s="190"/>
      <c r="T368" s="190"/>
      <c r="U368" s="190"/>
      <c r="V368" s="190"/>
      <c r="W368" s="190"/>
      <c r="X368" s="190"/>
      <c r="Y368" s="190"/>
      <c r="Z368" s="190"/>
      <c r="AA368" s="190"/>
    </row>
    <row xmlns:x14ac="http://schemas.microsoft.com/office/spreadsheetml/2009/9/ac" r="369" ht="15.75" x14ac:dyDescent="0.25">
      <c r="A369" s="190"/>
      <c r="B369" s="191"/>
      <c r="C369" s="190"/>
      <c r="D369" s="190"/>
      <c r="E369" s="190"/>
      <c r="F369" s="190"/>
      <c r="G369" s="190"/>
      <c r="H369" s="190"/>
      <c r="I369" s="190"/>
      <c r="J369" s="190"/>
      <c r="K369" s="190"/>
      <c r="L369" s="190"/>
      <c r="M369" s="190"/>
      <c r="N369" s="190"/>
      <c r="O369" s="190"/>
      <c r="P369" s="190"/>
      <c r="Q369" s="190"/>
      <c r="R369" s="190"/>
      <c r="S369" s="190"/>
      <c r="T369" s="190"/>
      <c r="U369" s="190"/>
      <c r="V369" s="190"/>
      <c r="W369" s="190"/>
      <c r="X369" s="190"/>
      <c r="Y369" s="190"/>
      <c r="Z369" s="190"/>
      <c r="AA369" s="190"/>
    </row>
    <row xmlns:x14ac="http://schemas.microsoft.com/office/spreadsheetml/2009/9/ac" r="370" ht="15.75" x14ac:dyDescent="0.25">
      <c r="A370" s="190"/>
      <c r="B370" s="191"/>
      <c r="C370" s="190"/>
      <c r="D370" s="190"/>
      <c r="E370" s="190"/>
      <c r="F370" s="190"/>
      <c r="G370" s="190"/>
      <c r="H370" s="190"/>
      <c r="I370" s="190"/>
      <c r="J370" s="190"/>
      <c r="K370" s="190"/>
      <c r="L370" s="190"/>
      <c r="M370" s="190"/>
      <c r="N370" s="190"/>
      <c r="O370" s="190"/>
      <c r="P370" s="190"/>
      <c r="Q370" s="190"/>
      <c r="R370" s="190"/>
      <c r="S370" s="190"/>
      <c r="T370" s="190"/>
      <c r="U370" s="190"/>
      <c r="V370" s="190"/>
      <c r="W370" s="190"/>
      <c r="X370" s="190"/>
      <c r="Y370" s="190"/>
      <c r="Z370" s="190"/>
      <c r="AA370" s="190"/>
    </row>
    <row xmlns:x14ac="http://schemas.microsoft.com/office/spreadsheetml/2009/9/ac" r="371" ht="15.75" x14ac:dyDescent="0.25">
      <c r="A371" s="190"/>
      <c r="B371" s="191"/>
      <c r="C371" s="190"/>
      <c r="D371" s="190"/>
      <c r="E371" s="190"/>
      <c r="F371" s="190"/>
      <c r="G371" s="190"/>
      <c r="H371" s="190"/>
      <c r="I371" s="190"/>
      <c r="J371" s="190"/>
      <c r="K371" s="190"/>
      <c r="L371" s="190"/>
      <c r="M371" s="190"/>
      <c r="N371" s="190"/>
      <c r="O371" s="190"/>
      <c r="P371" s="190"/>
      <c r="Q371" s="190"/>
      <c r="R371" s="190"/>
      <c r="S371" s="190"/>
      <c r="T371" s="190"/>
      <c r="U371" s="190"/>
      <c r="V371" s="190"/>
      <c r="W371" s="190"/>
      <c r="X371" s="190"/>
      <c r="Y371" s="190"/>
      <c r="Z371" s="190"/>
      <c r="AA371" s="190"/>
    </row>
    <row xmlns:x14ac="http://schemas.microsoft.com/office/spreadsheetml/2009/9/ac" r="372" ht="15.75" x14ac:dyDescent="0.25">
      <c r="A372" s="190"/>
      <c r="B372" s="191"/>
      <c r="C372" s="190"/>
      <c r="D372" s="190"/>
      <c r="E372" s="190"/>
      <c r="F372" s="190"/>
      <c r="G372" s="190"/>
      <c r="H372" s="190"/>
      <c r="I372" s="190"/>
      <c r="J372" s="190"/>
      <c r="K372" s="190"/>
      <c r="L372" s="190"/>
      <c r="M372" s="190"/>
      <c r="N372" s="190"/>
      <c r="O372" s="190"/>
      <c r="P372" s="190"/>
      <c r="Q372" s="190"/>
      <c r="R372" s="190"/>
      <c r="S372" s="190"/>
      <c r="T372" s="190"/>
      <c r="U372" s="190"/>
      <c r="V372" s="190"/>
      <c r="W372" s="190"/>
      <c r="X372" s="190"/>
      <c r="Y372" s="190"/>
      <c r="Z372" s="190"/>
      <c r="AA372" s="190"/>
    </row>
    <row xmlns:x14ac="http://schemas.microsoft.com/office/spreadsheetml/2009/9/ac" r="373" ht="15.75" x14ac:dyDescent="0.25">
      <c r="A373" s="190"/>
      <c r="B373" s="191"/>
      <c r="C373" s="190"/>
      <c r="D373" s="190"/>
      <c r="E373" s="190"/>
      <c r="F373" s="190"/>
      <c r="G373" s="190"/>
      <c r="H373" s="190"/>
      <c r="I373" s="190"/>
      <c r="J373" s="190"/>
      <c r="K373" s="190"/>
      <c r="L373" s="190"/>
      <c r="M373" s="190"/>
      <c r="N373" s="190"/>
      <c r="O373" s="190"/>
      <c r="P373" s="190"/>
      <c r="Q373" s="190"/>
      <c r="R373" s="190"/>
      <c r="S373" s="190"/>
      <c r="T373" s="190"/>
      <c r="U373" s="190"/>
      <c r="V373" s="190"/>
      <c r="W373" s="190"/>
      <c r="X373" s="190"/>
      <c r="Y373" s="190"/>
      <c r="Z373" s="190"/>
      <c r="AA373" s="190"/>
    </row>
    <row xmlns:x14ac="http://schemas.microsoft.com/office/spreadsheetml/2009/9/ac" r="374" ht="15.75" x14ac:dyDescent="0.25">
      <c r="A374" s="190"/>
      <c r="B374" s="191"/>
      <c r="C374" s="190"/>
      <c r="D374" s="190"/>
      <c r="E374" s="190"/>
      <c r="F374" s="190"/>
      <c r="G374" s="190"/>
      <c r="H374" s="190"/>
      <c r="I374" s="190"/>
      <c r="J374" s="190"/>
      <c r="K374" s="190"/>
      <c r="L374" s="190"/>
      <c r="M374" s="190"/>
      <c r="N374" s="190"/>
      <c r="O374" s="190"/>
      <c r="P374" s="190"/>
      <c r="Q374" s="190"/>
      <c r="R374" s="190"/>
      <c r="S374" s="190"/>
      <c r="T374" s="190"/>
      <c r="U374" s="190"/>
      <c r="V374" s="190"/>
      <c r="W374" s="190"/>
      <c r="X374" s="190"/>
      <c r="Y374" s="190"/>
      <c r="Z374" s="190"/>
      <c r="AA374" s="190"/>
    </row>
    <row xmlns:x14ac="http://schemas.microsoft.com/office/spreadsheetml/2009/9/ac" r="375" ht="15.75" x14ac:dyDescent="0.25">
      <c r="A375" s="190"/>
      <c r="B375" s="191"/>
      <c r="C375" s="190"/>
      <c r="D375" s="190"/>
      <c r="E375" s="190"/>
      <c r="F375" s="190"/>
      <c r="G375" s="190"/>
      <c r="H375" s="190"/>
      <c r="I375" s="190"/>
      <c r="J375" s="190"/>
      <c r="K375" s="190"/>
      <c r="L375" s="190"/>
      <c r="M375" s="190"/>
      <c r="N375" s="190"/>
      <c r="O375" s="190"/>
      <c r="P375" s="190"/>
      <c r="Q375" s="190"/>
      <c r="R375" s="190"/>
      <c r="S375" s="190"/>
      <c r="T375" s="190"/>
      <c r="U375" s="190"/>
      <c r="V375" s="190"/>
      <c r="W375" s="190"/>
      <c r="X375" s="190"/>
      <c r="Y375" s="190"/>
      <c r="Z375" s="190"/>
      <c r="AA375" s="190"/>
    </row>
    <row xmlns:x14ac="http://schemas.microsoft.com/office/spreadsheetml/2009/9/ac" r="376" ht="15.75" x14ac:dyDescent="0.25">
      <c r="A376" s="190"/>
      <c r="B376" s="191"/>
      <c r="C376" s="190"/>
      <c r="D376" s="190"/>
      <c r="E376" s="190"/>
      <c r="F376" s="190"/>
      <c r="G376" s="190"/>
      <c r="H376" s="190"/>
      <c r="I376" s="190"/>
      <c r="J376" s="190"/>
      <c r="K376" s="190"/>
      <c r="L376" s="190"/>
      <c r="M376" s="190"/>
      <c r="N376" s="190"/>
      <c r="O376" s="190"/>
      <c r="P376" s="190"/>
      <c r="Q376" s="190"/>
      <c r="R376" s="190"/>
      <c r="S376" s="190"/>
      <c r="T376" s="190"/>
      <c r="U376" s="190"/>
      <c r="V376" s="190"/>
      <c r="W376" s="190"/>
      <c r="X376" s="190"/>
      <c r="Y376" s="190"/>
      <c r="Z376" s="190"/>
      <c r="AA376" s="190"/>
    </row>
    <row xmlns:x14ac="http://schemas.microsoft.com/office/spreadsheetml/2009/9/ac" r="377" ht="15.75" x14ac:dyDescent="0.25">
      <c r="A377" s="190"/>
      <c r="B377" s="191"/>
      <c r="C377" s="190"/>
      <c r="D377" s="190"/>
      <c r="E377" s="190"/>
      <c r="F377" s="190"/>
      <c r="G377" s="190"/>
      <c r="H377" s="190"/>
      <c r="I377" s="190"/>
      <c r="J377" s="190"/>
      <c r="K377" s="190"/>
      <c r="L377" s="190"/>
      <c r="M377" s="190"/>
      <c r="N377" s="190"/>
      <c r="O377" s="190"/>
      <c r="P377" s="190"/>
      <c r="Q377" s="190"/>
      <c r="R377" s="190"/>
      <c r="S377" s="190"/>
      <c r="T377" s="190"/>
      <c r="U377" s="190"/>
      <c r="V377" s="190"/>
      <c r="W377" s="190"/>
      <c r="X377" s="190"/>
      <c r="Y377" s="190"/>
      <c r="Z377" s="190"/>
      <c r="AA377" s="190"/>
    </row>
    <row xmlns:x14ac="http://schemas.microsoft.com/office/spreadsheetml/2009/9/ac" r="378" ht="15.75" x14ac:dyDescent="0.25">
      <c r="A378" s="190"/>
      <c r="B378" s="191"/>
      <c r="C378" s="190"/>
      <c r="D378" s="190"/>
      <c r="E378" s="190"/>
      <c r="F378" s="190"/>
      <c r="G378" s="190"/>
      <c r="H378" s="190"/>
      <c r="I378" s="190"/>
      <c r="J378" s="190"/>
      <c r="K378" s="190"/>
      <c r="L378" s="190"/>
      <c r="M378" s="190"/>
      <c r="N378" s="190"/>
      <c r="O378" s="190"/>
      <c r="P378" s="190"/>
      <c r="Q378" s="190"/>
      <c r="R378" s="190"/>
      <c r="S378" s="190"/>
      <c r="T378" s="190"/>
      <c r="U378" s="190"/>
      <c r="V378" s="190"/>
      <c r="W378" s="190"/>
      <c r="X378" s="190"/>
      <c r="Y378" s="190"/>
      <c r="Z378" s="190"/>
      <c r="AA378" s="190"/>
    </row>
    <row xmlns:x14ac="http://schemas.microsoft.com/office/spreadsheetml/2009/9/ac" r="379" ht="15.75" x14ac:dyDescent="0.25">
      <c r="A379" s="190"/>
      <c r="B379" s="191"/>
      <c r="C379" s="190"/>
      <c r="D379" s="190"/>
      <c r="E379" s="190"/>
      <c r="F379" s="190"/>
      <c r="G379" s="190"/>
      <c r="H379" s="190"/>
      <c r="I379" s="190"/>
      <c r="J379" s="190"/>
      <c r="K379" s="190"/>
      <c r="L379" s="190"/>
      <c r="M379" s="190"/>
      <c r="N379" s="190"/>
      <c r="O379" s="190"/>
      <c r="P379" s="190"/>
      <c r="Q379" s="190"/>
      <c r="R379" s="190"/>
      <c r="S379" s="190"/>
      <c r="T379" s="190"/>
      <c r="U379" s="190"/>
      <c r="V379" s="190"/>
      <c r="W379" s="190"/>
      <c r="X379" s="190"/>
      <c r="Y379" s="190"/>
      <c r="Z379" s="190"/>
      <c r="AA379" s="190"/>
    </row>
    <row xmlns:x14ac="http://schemas.microsoft.com/office/spreadsheetml/2009/9/ac" r="380" ht="15.75" x14ac:dyDescent="0.25">
      <c r="A380" s="190"/>
      <c r="B380" s="191"/>
      <c r="C380" s="190"/>
      <c r="D380" s="190"/>
      <c r="E380" s="190"/>
      <c r="F380" s="190"/>
      <c r="G380" s="190"/>
      <c r="H380" s="190"/>
      <c r="I380" s="190"/>
      <c r="J380" s="190"/>
      <c r="K380" s="190"/>
      <c r="L380" s="190"/>
      <c r="M380" s="190"/>
      <c r="N380" s="190"/>
      <c r="O380" s="190"/>
      <c r="P380" s="190"/>
      <c r="Q380" s="190"/>
      <c r="R380" s="190"/>
      <c r="S380" s="190"/>
      <c r="T380" s="190"/>
      <c r="U380" s="190"/>
      <c r="V380" s="190"/>
      <c r="W380" s="190"/>
      <c r="X380" s="190"/>
      <c r="Y380" s="190"/>
      <c r="Z380" s="190"/>
      <c r="AA380" s="190"/>
    </row>
    <row xmlns:x14ac="http://schemas.microsoft.com/office/spreadsheetml/2009/9/ac" r="381" ht="15.75" x14ac:dyDescent="0.25">
      <c r="A381" s="190"/>
      <c r="B381" s="191"/>
      <c r="C381" s="190"/>
      <c r="D381" s="190"/>
      <c r="E381" s="190"/>
      <c r="F381" s="190"/>
      <c r="G381" s="190"/>
      <c r="H381" s="190"/>
      <c r="I381" s="190"/>
      <c r="J381" s="190"/>
      <c r="K381" s="190"/>
      <c r="L381" s="190"/>
      <c r="M381" s="190"/>
      <c r="N381" s="190"/>
      <c r="O381" s="190"/>
      <c r="P381" s="190"/>
      <c r="Q381" s="190"/>
      <c r="R381" s="190"/>
      <c r="S381" s="190"/>
      <c r="T381" s="190"/>
      <c r="U381" s="190"/>
      <c r="V381" s="190"/>
      <c r="W381" s="190"/>
      <c r="X381" s="190"/>
      <c r="Y381" s="190"/>
      <c r="Z381" s="190"/>
      <c r="AA381" s="190"/>
    </row>
    <row xmlns:x14ac="http://schemas.microsoft.com/office/spreadsheetml/2009/9/ac" r="382" ht="15.75" x14ac:dyDescent="0.25">
      <c r="A382" s="190"/>
      <c r="B382" s="191"/>
      <c r="C382" s="190"/>
      <c r="D382" s="190"/>
      <c r="E382" s="190"/>
      <c r="F382" s="190"/>
      <c r="G382" s="190"/>
      <c r="H382" s="190"/>
      <c r="I382" s="190"/>
      <c r="J382" s="190"/>
      <c r="K382" s="190"/>
      <c r="L382" s="190"/>
      <c r="M382" s="190"/>
      <c r="N382" s="190"/>
      <c r="O382" s="190"/>
      <c r="P382" s="190"/>
      <c r="Q382" s="190"/>
      <c r="R382" s="190"/>
      <c r="S382" s="190"/>
      <c r="T382" s="190"/>
      <c r="U382" s="190"/>
      <c r="V382" s="190"/>
      <c r="W382" s="190"/>
      <c r="X382" s="190"/>
      <c r="Y382" s="190"/>
      <c r="Z382" s="190"/>
      <c r="AA382" s="190"/>
    </row>
    <row xmlns:x14ac="http://schemas.microsoft.com/office/spreadsheetml/2009/9/ac" r="383" ht="15.75" x14ac:dyDescent="0.25">
      <c r="A383" s="190"/>
      <c r="B383" s="191"/>
      <c r="C383" s="190"/>
      <c r="D383" s="190"/>
      <c r="E383" s="190"/>
      <c r="F383" s="190"/>
      <c r="G383" s="190"/>
      <c r="H383" s="190"/>
      <c r="I383" s="190"/>
      <c r="J383" s="190"/>
      <c r="K383" s="190"/>
      <c r="L383" s="190"/>
      <c r="M383" s="190"/>
      <c r="N383" s="190"/>
      <c r="O383" s="190"/>
      <c r="P383" s="190"/>
      <c r="Q383" s="190"/>
      <c r="R383" s="190"/>
      <c r="S383" s="190"/>
      <c r="T383" s="190"/>
      <c r="U383" s="190"/>
      <c r="V383" s="190"/>
      <c r="W383" s="190"/>
      <c r="X383" s="190"/>
      <c r="Y383" s="190"/>
      <c r="Z383" s="190"/>
      <c r="AA383" s="190"/>
    </row>
    <row xmlns:x14ac="http://schemas.microsoft.com/office/spreadsheetml/2009/9/ac" r="384" ht="15.75" x14ac:dyDescent="0.25">
      <c r="A384" s="190"/>
      <c r="B384" s="191"/>
      <c r="C384" s="190"/>
      <c r="D384" s="190"/>
      <c r="E384" s="190"/>
      <c r="F384" s="190"/>
      <c r="G384" s="190"/>
      <c r="H384" s="190"/>
      <c r="I384" s="190"/>
      <c r="J384" s="190"/>
      <c r="K384" s="190"/>
      <c r="L384" s="190"/>
      <c r="M384" s="190"/>
      <c r="N384" s="190"/>
      <c r="O384" s="190"/>
      <c r="P384" s="190"/>
      <c r="Q384" s="190"/>
      <c r="R384" s="190"/>
      <c r="S384" s="190"/>
      <c r="T384" s="190"/>
      <c r="U384" s="190"/>
      <c r="V384" s="190"/>
      <c r="W384" s="190"/>
      <c r="X384" s="190"/>
      <c r="Y384" s="190"/>
      <c r="Z384" s="190"/>
      <c r="AA384" s="190"/>
    </row>
    <row xmlns:x14ac="http://schemas.microsoft.com/office/spreadsheetml/2009/9/ac" r="385" ht="15.75" x14ac:dyDescent="0.25">
      <c r="A385" s="190"/>
      <c r="B385" s="191"/>
      <c r="C385" s="190"/>
      <c r="D385" s="190"/>
      <c r="E385" s="190"/>
      <c r="F385" s="190"/>
      <c r="G385" s="190"/>
      <c r="H385" s="190"/>
      <c r="I385" s="190"/>
      <c r="J385" s="190"/>
      <c r="K385" s="190"/>
      <c r="L385" s="190"/>
      <c r="M385" s="190"/>
      <c r="N385" s="190"/>
      <c r="O385" s="190"/>
      <c r="P385" s="190"/>
      <c r="Q385" s="190"/>
      <c r="R385" s="190"/>
      <c r="S385" s="190"/>
      <c r="T385" s="190"/>
      <c r="U385" s="190"/>
      <c r="V385" s="190"/>
      <c r="W385" s="190"/>
      <c r="X385" s="190"/>
      <c r="Y385" s="190"/>
      <c r="Z385" s="190"/>
      <c r="AA385" s="190"/>
    </row>
    <row xmlns:x14ac="http://schemas.microsoft.com/office/spreadsheetml/2009/9/ac" r="386" ht="15.75" x14ac:dyDescent="0.25">
      <c r="A386" s="190"/>
      <c r="B386" s="191"/>
      <c r="C386" s="190"/>
      <c r="D386" s="190"/>
      <c r="E386" s="190"/>
      <c r="F386" s="190"/>
      <c r="G386" s="190"/>
      <c r="H386" s="190"/>
      <c r="I386" s="190"/>
      <c r="J386" s="190"/>
      <c r="K386" s="190"/>
      <c r="L386" s="190"/>
      <c r="M386" s="190"/>
      <c r="N386" s="190"/>
      <c r="O386" s="190"/>
      <c r="P386" s="190"/>
      <c r="Q386" s="190"/>
      <c r="R386" s="190"/>
      <c r="S386" s="190"/>
      <c r="T386" s="190"/>
      <c r="U386" s="190"/>
      <c r="V386" s="190"/>
      <c r="W386" s="190"/>
      <c r="X386" s="190"/>
      <c r="Y386" s="190"/>
      <c r="Z386" s="190"/>
      <c r="AA386" s="190"/>
    </row>
    <row xmlns:x14ac="http://schemas.microsoft.com/office/spreadsheetml/2009/9/ac" r="387" ht="15.75" x14ac:dyDescent="0.25">
      <c r="A387" s="190"/>
      <c r="B387" s="191"/>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row>
    <row xmlns:x14ac="http://schemas.microsoft.com/office/spreadsheetml/2009/9/ac" r="388" ht="15.75" x14ac:dyDescent="0.25">
      <c r="A388" s="190"/>
      <c r="B388" s="191"/>
      <c r="C388" s="190"/>
      <c r="D388" s="190"/>
      <c r="E388" s="190"/>
      <c r="F388" s="190"/>
      <c r="G388" s="190"/>
      <c r="H388" s="190"/>
      <c r="I388" s="190"/>
      <c r="J388" s="190"/>
      <c r="K388" s="190"/>
      <c r="L388" s="190"/>
      <c r="M388" s="190"/>
      <c r="N388" s="190"/>
      <c r="O388" s="190"/>
      <c r="P388" s="190"/>
      <c r="Q388" s="190"/>
      <c r="R388" s="190"/>
      <c r="S388" s="190"/>
      <c r="T388" s="190"/>
      <c r="U388" s="190"/>
      <c r="V388" s="190"/>
      <c r="W388" s="190"/>
      <c r="X388" s="190"/>
      <c r="Y388" s="190"/>
      <c r="Z388" s="190"/>
      <c r="AA388" s="190"/>
    </row>
    <row xmlns:x14ac="http://schemas.microsoft.com/office/spreadsheetml/2009/9/ac" r="389" ht="15.75" x14ac:dyDescent="0.25">
      <c r="A389" s="190"/>
      <c r="B389" s="191"/>
      <c r="C389" s="190"/>
      <c r="D389" s="190"/>
      <c r="E389" s="190"/>
      <c r="F389" s="190"/>
      <c r="G389" s="190"/>
      <c r="H389" s="190"/>
      <c r="I389" s="190"/>
      <c r="J389" s="190"/>
      <c r="K389" s="190"/>
      <c r="L389" s="190"/>
      <c r="M389" s="190"/>
      <c r="N389" s="190"/>
      <c r="O389" s="190"/>
      <c r="P389" s="190"/>
      <c r="Q389" s="190"/>
      <c r="R389" s="190"/>
      <c r="S389" s="190"/>
      <c r="T389" s="190"/>
      <c r="U389" s="190"/>
      <c r="V389" s="190"/>
      <c r="W389" s="190"/>
      <c r="X389" s="190"/>
      <c r="Y389" s="190"/>
      <c r="Z389" s="190"/>
      <c r="AA389" s="190"/>
    </row>
    <row xmlns:x14ac="http://schemas.microsoft.com/office/spreadsheetml/2009/9/ac" r="390" ht="15.75" x14ac:dyDescent="0.25">
      <c r="A390" s="190"/>
      <c r="B390" s="191"/>
      <c r="C390" s="190"/>
      <c r="D390" s="190"/>
      <c r="E390" s="190"/>
      <c r="F390" s="190"/>
      <c r="G390" s="190"/>
      <c r="H390" s="190"/>
      <c r="I390" s="190"/>
      <c r="J390" s="190"/>
      <c r="K390" s="190"/>
      <c r="L390" s="190"/>
      <c r="M390" s="190"/>
      <c r="N390" s="190"/>
      <c r="O390" s="190"/>
      <c r="P390" s="190"/>
      <c r="Q390" s="190"/>
      <c r="R390" s="190"/>
      <c r="S390" s="190"/>
      <c r="T390" s="190"/>
      <c r="U390" s="190"/>
      <c r="V390" s="190"/>
      <c r="W390" s="190"/>
      <c r="X390" s="190"/>
      <c r="Y390" s="190"/>
      <c r="Z390" s="190"/>
      <c r="AA390" s="190"/>
    </row>
    <row xmlns:x14ac="http://schemas.microsoft.com/office/spreadsheetml/2009/9/ac" r="391" ht="15.75" x14ac:dyDescent="0.25">
      <c r="A391" s="190"/>
      <c r="B391" s="191"/>
      <c r="C391" s="190"/>
      <c r="D391" s="190"/>
      <c r="E391" s="190"/>
      <c r="F391" s="190"/>
      <c r="G391" s="190"/>
      <c r="H391" s="190"/>
      <c r="I391" s="190"/>
      <c r="J391" s="190"/>
      <c r="K391" s="190"/>
      <c r="L391" s="190"/>
      <c r="M391" s="190"/>
      <c r="N391" s="190"/>
      <c r="O391" s="190"/>
      <c r="P391" s="190"/>
      <c r="Q391" s="190"/>
      <c r="R391" s="190"/>
      <c r="S391" s="190"/>
      <c r="T391" s="190"/>
      <c r="U391" s="190"/>
      <c r="V391" s="190"/>
      <c r="W391" s="190"/>
      <c r="X391" s="190"/>
      <c r="Y391" s="190"/>
      <c r="Z391" s="190"/>
      <c r="AA391" s="190"/>
    </row>
    <row xmlns:x14ac="http://schemas.microsoft.com/office/spreadsheetml/2009/9/ac" r="392" ht="15.75" x14ac:dyDescent="0.25">
      <c r="A392" s="190"/>
      <c r="B392" s="191"/>
      <c r="C392" s="190"/>
      <c r="D392" s="190"/>
      <c r="E392" s="190"/>
      <c r="F392" s="190"/>
      <c r="G392" s="190"/>
      <c r="H392" s="190"/>
      <c r="I392" s="190"/>
      <c r="J392" s="190"/>
      <c r="K392" s="190"/>
      <c r="L392" s="190"/>
      <c r="M392" s="190"/>
      <c r="N392" s="190"/>
      <c r="O392" s="190"/>
      <c r="P392" s="190"/>
      <c r="Q392" s="190"/>
      <c r="R392" s="190"/>
      <c r="S392" s="190"/>
      <c r="T392" s="190"/>
      <c r="U392" s="190"/>
      <c r="V392" s="190"/>
      <c r="W392" s="190"/>
      <c r="X392" s="190"/>
      <c r="Y392" s="190"/>
      <c r="Z392" s="190"/>
      <c r="AA392" s="190"/>
    </row>
    <row xmlns:x14ac="http://schemas.microsoft.com/office/spreadsheetml/2009/9/ac" r="393" ht="15.75" x14ac:dyDescent="0.25">
      <c r="A393" s="190"/>
      <c r="B393" s="191"/>
      <c r="C393" s="190"/>
      <c r="D393" s="190"/>
      <c r="E393" s="190"/>
      <c r="F393" s="190"/>
      <c r="G393" s="190"/>
      <c r="H393" s="190"/>
      <c r="I393" s="190"/>
      <c r="J393" s="190"/>
      <c r="K393" s="190"/>
      <c r="L393" s="190"/>
      <c r="M393" s="190"/>
      <c r="N393" s="190"/>
      <c r="O393" s="190"/>
      <c r="P393" s="190"/>
      <c r="Q393" s="190"/>
      <c r="R393" s="190"/>
      <c r="S393" s="190"/>
      <c r="T393" s="190"/>
      <c r="U393" s="190"/>
      <c r="V393" s="190"/>
      <c r="W393" s="190"/>
      <c r="X393" s="190"/>
      <c r="Y393" s="190"/>
      <c r="Z393" s="190"/>
      <c r="AA393" s="190"/>
    </row>
    <row xmlns:x14ac="http://schemas.microsoft.com/office/spreadsheetml/2009/9/ac" r="394" ht="15.75" x14ac:dyDescent="0.25">
      <c r="A394" s="190"/>
      <c r="B394" s="191"/>
      <c r="C394" s="190"/>
      <c r="D394" s="190"/>
      <c r="E394" s="190"/>
      <c r="F394" s="190"/>
      <c r="G394" s="190"/>
      <c r="H394" s="190"/>
      <c r="I394" s="190"/>
      <c r="J394" s="190"/>
      <c r="K394" s="190"/>
      <c r="L394" s="190"/>
      <c r="M394" s="190"/>
      <c r="N394" s="190"/>
      <c r="O394" s="190"/>
      <c r="P394" s="190"/>
      <c r="Q394" s="190"/>
      <c r="R394" s="190"/>
      <c r="S394" s="190"/>
      <c r="T394" s="190"/>
      <c r="U394" s="190"/>
      <c r="V394" s="190"/>
      <c r="W394" s="190"/>
      <c r="X394" s="190"/>
      <c r="Y394" s="190"/>
      <c r="Z394" s="190"/>
      <c r="AA394" s="190"/>
    </row>
    <row xmlns:x14ac="http://schemas.microsoft.com/office/spreadsheetml/2009/9/ac" r="395" ht="15.75" x14ac:dyDescent="0.25">
      <c r="A395" s="190"/>
      <c r="B395" s="191"/>
      <c r="C395" s="190"/>
      <c r="D395" s="190"/>
      <c r="E395" s="190"/>
      <c r="F395" s="190"/>
      <c r="G395" s="190"/>
      <c r="H395" s="190"/>
      <c r="I395" s="190"/>
      <c r="J395" s="190"/>
      <c r="K395" s="190"/>
      <c r="L395" s="190"/>
      <c r="M395" s="190"/>
      <c r="N395" s="190"/>
      <c r="O395" s="190"/>
      <c r="P395" s="190"/>
      <c r="Q395" s="190"/>
      <c r="R395" s="190"/>
      <c r="S395" s="190"/>
      <c r="T395" s="190"/>
      <c r="U395" s="190"/>
      <c r="V395" s="190"/>
      <c r="W395" s="190"/>
      <c r="X395" s="190"/>
      <c r="Y395" s="190"/>
      <c r="Z395" s="190"/>
      <c r="AA395" s="190"/>
    </row>
    <row xmlns:x14ac="http://schemas.microsoft.com/office/spreadsheetml/2009/9/ac" r="396" ht="15.75" x14ac:dyDescent="0.25">
      <c r="A396" s="190"/>
      <c r="B396" s="191"/>
      <c r="C396" s="190"/>
      <c r="D396" s="190"/>
      <c r="E396" s="190"/>
      <c r="F396" s="190"/>
      <c r="G396" s="190"/>
      <c r="H396" s="190"/>
      <c r="I396" s="190"/>
      <c r="J396" s="190"/>
      <c r="K396" s="190"/>
      <c r="L396" s="190"/>
      <c r="M396" s="190"/>
      <c r="N396" s="190"/>
      <c r="O396" s="190"/>
      <c r="P396" s="190"/>
      <c r="Q396" s="190"/>
      <c r="R396" s="190"/>
      <c r="S396" s="190"/>
      <c r="T396" s="190"/>
      <c r="U396" s="190"/>
      <c r="V396" s="190"/>
      <c r="W396" s="190"/>
      <c r="X396" s="190"/>
      <c r="Y396" s="190"/>
      <c r="Z396" s="190"/>
      <c r="AA396" s="190"/>
    </row>
    <row xmlns:x14ac="http://schemas.microsoft.com/office/spreadsheetml/2009/9/ac" r="397" ht="15.75" x14ac:dyDescent="0.25">
      <c r="A397" s="190"/>
      <c r="B397" s="191"/>
      <c r="C397" s="190"/>
      <c r="D397" s="190"/>
      <c r="E397" s="190"/>
      <c r="F397" s="190"/>
      <c r="G397" s="190"/>
      <c r="H397" s="190"/>
      <c r="I397" s="190"/>
      <c r="J397" s="190"/>
      <c r="K397" s="190"/>
      <c r="L397" s="190"/>
      <c r="M397" s="190"/>
      <c r="N397" s="190"/>
      <c r="O397" s="190"/>
      <c r="P397" s="190"/>
      <c r="Q397" s="190"/>
      <c r="R397" s="190"/>
      <c r="S397" s="190"/>
      <c r="T397" s="190"/>
      <c r="U397" s="190"/>
      <c r="V397" s="190"/>
      <c r="W397" s="190"/>
      <c r="X397" s="190"/>
      <c r="Y397" s="190"/>
      <c r="Z397" s="190"/>
      <c r="AA397" s="190"/>
    </row>
    <row xmlns:x14ac="http://schemas.microsoft.com/office/spreadsheetml/2009/9/ac" r="398" ht="15.75" x14ac:dyDescent="0.25">
      <c r="A398" s="190"/>
      <c r="B398" s="191"/>
      <c r="C398" s="190"/>
      <c r="D398" s="190"/>
      <c r="E398" s="190"/>
      <c r="F398" s="190"/>
      <c r="G398" s="190"/>
      <c r="H398" s="190"/>
      <c r="I398" s="190"/>
      <c r="J398" s="190"/>
      <c r="K398" s="190"/>
      <c r="L398" s="190"/>
      <c r="M398" s="190"/>
      <c r="N398" s="190"/>
      <c r="O398" s="190"/>
      <c r="P398" s="190"/>
      <c r="Q398" s="190"/>
      <c r="R398" s="190"/>
      <c r="S398" s="190"/>
      <c r="T398" s="190"/>
      <c r="U398" s="190"/>
      <c r="V398" s="190"/>
      <c r="W398" s="190"/>
      <c r="X398" s="190"/>
      <c r="Y398" s="190"/>
      <c r="Z398" s="190"/>
      <c r="AA398" s="190"/>
    </row>
    <row xmlns:x14ac="http://schemas.microsoft.com/office/spreadsheetml/2009/9/ac" r="399" ht="15.75" x14ac:dyDescent="0.25">
      <c r="A399" s="190"/>
      <c r="B399" s="191"/>
      <c r="C399" s="190"/>
      <c r="D399" s="190"/>
      <c r="E399" s="190"/>
      <c r="F399" s="190"/>
      <c r="G399" s="190"/>
      <c r="H399" s="190"/>
      <c r="I399" s="190"/>
      <c r="J399" s="190"/>
      <c r="K399" s="190"/>
      <c r="L399" s="190"/>
      <c r="M399" s="190"/>
      <c r="N399" s="190"/>
      <c r="O399" s="190"/>
      <c r="P399" s="190"/>
      <c r="Q399" s="190"/>
      <c r="R399" s="190"/>
      <c r="S399" s="190"/>
      <c r="T399" s="190"/>
      <c r="U399" s="190"/>
      <c r="V399" s="190"/>
      <c r="W399" s="190"/>
      <c r="X399" s="190"/>
      <c r="Y399" s="190"/>
      <c r="Z399" s="190"/>
      <c r="AA399" s="190"/>
    </row>
    <row xmlns:x14ac="http://schemas.microsoft.com/office/spreadsheetml/2009/9/ac" r="400" ht="15.75" x14ac:dyDescent="0.25">
      <c r="A400" s="190"/>
      <c r="B400" s="191"/>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row>
    <row xmlns:x14ac="http://schemas.microsoft.com/office/spreadsheetml/2009/9/ac" r="401" ht="15.75" x14ac:dyDescent="0.25">
      <c r="A401" s="190"/>
      <c r="B401" s="191"/>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row>
    <row xmlns:x14ac="http://schemas.microsoft.com/office/spreadsheetml/2009/9/ac" r="402" ht="15.75" x14ac:dyDescent="0.25">
      <c r="A402" s="190"/>
      <c r="B402" s="191"/>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c r="AA402" s="190"/>
    </row>
    <row xmlns:x14ac="http://schemas.microsoft.com/office/spreadsheetml/2009/9/ac" r="403" ht="15.75" x14ac:dyDescent="0.25">
      <c r="A403" s="190"/>
      <c r="B403" s="191"/>
      <c r="C403" s="190"/>
      <c r="D403" s="190"/>
      <c r="E403" s="190"/>
      <c r="F403" s="190"/>
      <c r="G403" s="190"/>
      <c r="H403" s="190"/>
      <c r="I403" s="190"/>
      <c r="J403" s="190"/>
      <c r="K403" s="190"/>
      <c r="L403" s="190"/>
      <c r="M403" s="190"/>
      <c r="N403" s="190"/>
      <c r="O403" s="190"/>
      <c r="P403" s="190"/>
      <c r="Q403" s="190"/>
      <c r="R403" s="190"/>
      <c r="S403" s="190"/>
      <c r="T403" s="190"/>
      <c r="U403" s="190"/>
      <c r="V403" s="190"/>
      <c r="W403" s="190"/>
      <c r="X403" s="190"/>
      <c r="Y403" s="190"/>
      <c r="Z403" s="190"/>
      <c r="AA403" s="190"/>
    </row>
    <row xmlns:x14ac="http://schemas.microsoft.com/office/spreadsheetml/2009/9/ac" r="404" ht="15.75" x14ac:dyDescent="0.25">
      <c r="A404" s="190"/>
      <c r="B404" s="191"/>
      <c r="C404" s="190"/>
      <c r="D404" s="190"/>
      <c r="E404" s="190"/>
      <c r="F404" s="190"/>
      <c r="G404" s="190"/>
      <c r="H404" s="190"/>
      <c r="I404" s="190"/>
      <c r="J404" s="190"/>
      <c r="K404" s="190"/>
      <c r="L404" s="190"/>
      <c r="M404" s="190"/>
      <c r="N404" s="190"/>
      <c r="O404" s="190"/>
      <c r="P404" s="190"/>
      <c r="Q404" s="190"/>
      <c r="R404" s="190"/>
      <c r="S404" s="190"/>
      <c r="T404" s="190"/>
      <c r="U404" s="190"/>
      <c r="V404" s="190"/>
      <c r="W404" s="190"/>
      <c r="X404" s="190"/>
      <c r="Y404" s="190"/>
      <c r="Z404" s="190"/>
      <c r="AA404" s="190"/>
    </row>
    <row xmlns:x14ac="http://schemas.microsoft.com/office/spreadsheetml/2009/9/ac" r="405" ht="15.75" x14ac:dyDescent="0.25">
      <c r="A405" s="190"/>
      <c r="B405" s="191"/>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c r="AA405" s="190"/>
    </row>
    <row xmlns:x14ac="http://schemas.microsoft.com/office/spreadsheetml/2009/9/ac" r="406" ht="15.75" x14ac:dyDescent="0.25">
      <c r="A406" s="190"/>
      <c r="B406" s="191"/>
      <c r="C406" s="190"/>
      <c r="D406" s="190"/>
      <c r="E406" s="190"/>
      <c r="F406" s="190"/>
      <c r="G406" s="190"/>
      <c r="H406" s="190"/>
      <c r="I406" s="190"/>
      <c r="J406" s="190"/>
      <c r="K406" s="190"/>
      <c r="L406" s="190"/>
      <c r="M406" s="190"/>
      <c r="N406" s="190"/>
      <c r="O406" s="190"/>
      <c r="P406" s="190"/>
      <c r="Q406" s="190"/>
      <c r="R406" s="190"/>
      <c r="S406" s="190"/>
      <c r="T406" s="190"/>
      <c r="U406" s="190"/>
      <c r="V406" s="190"/>
      <c r="W406" s="190"/>
      <c r="X406" s="190"/>
      <c r="Y406" s="190"/>
      <c r="Z406" s="190"/>
      <c r="AA406" s="190"/>
    </row>
    <row xmlns:x14ac="http://schemas.microsoft.com/office/spreadsheetml/2009/9/ac" r="407" ht="15.75" x14ac:dyDescent="0.25">
      <c r="A407" s="190"/>
      <c r="B407" s="191"/>
      <c r="C407" s="190"/>
      <c r="D407" s="190"/>
      <c r="E407" s="190"/>
      <c r="F407" s="190"/>
      <c r="G407" s="190"/>
      <c r="H407" s="190"/>
      <c r="I407" s="190"/>
      <c r="J407" s="190"/>
      <c r="K407" s="190"/>
      <c r="L407" s="190"/>
      <c r="M407" s="190"/>
      <c r="N407" s="190"/>
      <c r="O407" s="190"/>
      <c r="P407" s="190"/>
      <c r="Q407" s="190"/>
      <c r="R407" s="190"/>
      <c r="S407" s="190"/>
      <c r="T407" s="190"/>
      <c r="U407" s="190"/>
      <c r="V407" s="190"/>
      <c r="W407" s="190"/>
      <c r="X407" s="190"/>
      <c r="Y407" s="190"/>
      <c r="Z407" s="190"/>
      <c r="AA407" s="190"/>
    </row>
    <row xmlns:x14ac="http://schemas.microsoft.com/office/spreadsheetml/2009/9/ac" r="408" ht="15.75" x14ac:dyDescent="0.25">
      <c r="A408" s="190"/>
      <c r="B408" s="191"/>
      <c r="C408" s="190"/>
      <c r="D408" s="190"/>
      <c r="E408" s="190"/>
      <c r="F408" s="190"/>
      <c r="G408" s="190"/>
      <c r="H408" s="190"/>
      <c r="I408" s="190"/>
      <c r="J408" s="190"/>
      <c r="K408" s="190"/>
      <c r="L408" s="190"/>
      <c r="M408" s="190"/>
      <c r="N408" s="190"/>
      <c r="O408" s="190"/>
      <c r="P408" s="190"/>
      <c r="Q408" s="190"/>
      <c r="R408" s="190"/>
      <c r="S408" s="190"/>
      <c r="T408" s="190"/>
      <c r="U408" s="190"/>
      <c r="V408" s="190"/>
      <c r="W408" s="190"/>
      <c r="X408" s="190"/>
      <c r="Y408" s="190"/>
      <c r="Z408" s="190"/>
      <c r="AA408" s="190"/>
    </row>
    <row xmlns:x14ac="http://schemas.microsoft.com/office/spreadsheetml/2009/9/ac" r="409" ht="15.75" x14ac:dyDescent="0.25">
      <c r="A409" s="190"/>
      <c r="B409" s="191"/>
      <c r="C409" s="190"/>
      <c r="D409" s="190"/>
      <c r="E409" s="190"/>
      <c r="F409" s="190"/>
      <c r="G409" s="190"/>
      <c r="H409" s="190"/>
      <c r="I409" s="190"/>
      <c r="J409" s="190"/>
      <c r="K409" s="190"/>
      <c r="L409" s="190"/>
      <c r="M409" s="190"/>
      <c r="N409" s="190"/>
      <c r="O409" s="190"/>
      <c r="P409" s="190"/>
      <c r="Q409" s="190"/>
      <c r="R409" s="190"/>
      <c r="S409" s="190"/>
      <c r="T409" s="190"/>
      <c r="U409" s="190"/>
      <c r="V409" s="190"/>
      <c r="W409" s="190"/>
      <c r="X409" s="190"/>
      <c r="Y409" s="190"/>
      <c r="Z409" s="190"/>
      <c r="AA409" s="190"/>
    </row>
    <row xmlns:x14ac="http://schemas.microsoft.com/office/spreadsheetml/2009/9/ac" r="410" ht="15.75" x14ac:dyDescent="0.25">
      <c r="A410" s="190"/>
      <c r="B410" s="191"/>
      <c r="C410" s="190"/>
      <c r="D410" s="190"/>
      <c r="E410" s="190"/>
      <c r="F410" s="190"/>
      <c r="G410" s="190"/>
      <c r="H410" s="190"/>
      <c r="I410" s="190"/>
      <c r="J410" s="190"/>
      <c r="K410" s="190"/>
      <c r="L410" s="190"/>
      <c r="M410" s="190"/>
      <c r="N410" s="190"/>
      <c r="O410" s="190"/>
      <c r="P410" s="190"/>
      <c r="Q410" s="190"/>
      <c r="R410" s="190"/>
      <c r="S410" s="190"/>
      <c r="T410" s="190"/>
      <c r="U410" s="190"/>
      <c r="V410" s="190"/>
      <c r="W410" s="190"/>
      <c r="X410" s="190"/>
      <c r="Y410" s="190"/>
      <c r="Z410" s="190"/>
      <c r="AA410" s="190"/>
    </row>
    <row xmlns:x14ac="http://schemas.microsoft.com/office/spreadsheetml/2009/9/ac" r="411" ht="15.75" x14ac:dyDescent="0.25">
      <c r="A411" s="190"/>
      <c r="B411" s="191"/>
      <c r="C411" s="190"/>
      <c r="D411" s="190"/>
      <c r="E411" s="190"/>
      <c r="F411" s="190"/>
      <c r="G411" s="190"/>
      <c r="H411" s="190"/>
      <c r="I411" s="190"/>
      <c r="J411" s="190"/>
      <c r="K411" s="190"/>
      <c r="L411" s="190"/>
      <c r="M411" s="190"/>
      <c r="N411" s="190"/>
      <c r="O411" s="190"/>
      <c r="P411" s="190"/>
      <c r="Q411" s="190"/>
      <c r="R411" s="190"/>
      <c r="S411" s="190"/>
      <c r="T411" s="190"/>
      <c r="U411" s="190"/>
      <c r="V411" s="190"/>
      <c r="W411" s="190"/>
      <c r="X411" s="190"/>
      <c r="Y411" s="190"/>
      <c r="Z411" s="190"/>
      <c r="AA411" s="190"/>
    </row>
    <row xmlns:x14ac="http://schemas.microsoft.com/office/spreadsheetml/2009/9/ac" r="412" ht="15.75" x14ac:dyDescent="0.25">
      <c r="A412" s="190"/>
      <c r="B412" s="191"/>
      <c r="C412" s="190"/>
      <c r="D412" s="190"/>
      <c r="E412" s="190"/>
      <c r="F412" s="190"/>
      <c r="G412" s="190"/>
      <c r="H412" s="190"/>
      <c r="I412" s="190"/>
      <c r="J412" s="190"/>
      <c r="K412" s="190"/>
      <c r="L412" s="190"/>
      <c r="M412" s="190"/>
      <c r="N412" s="190"/>
      <c r="O412" s="190"/>
      <c r="P412" s="190"/>
      <c r="Q412" s="190"/>
      <c r="R412" s="190"/>
      <c r="S412" s="190"/>
      <c r="T412" s="190"/>
      <c r="U412" s="190"/>
      <c r="V412" s="190"/>
      <c r="W412" s="190"/>
      <c r="X412" s="190"/>
      <c r="Y412" s="190"/>
      <c r="Z412" s="190"/>
      <c r="AA412" s="190"/>
    </row>
    <row xmlns:x14ac="http://schemas.microsoft.com/office/spreadsheetml/2009/9/ac" r="413" ht="15.75" x14ac:dyDescent="0.25">
      <c r="A413" s="190"/>
      <c r="B413" s="191"/>
      <c r="C413" s="190"/>
      <c r="D413" s="190"/>
      <c r="E413" s="190"/>
      <c r="F413" s="190"/>
      <c r="G413" s="190"/>
      <c r="H413" s="190"/>
      <c r="I413" s="190"/>
      <c r="J413" s="190"/>
      <c r="K413" s="190"/>
      <c r="L413" s="190"/>
      <c r="M413" s="190"/>
      <c r="N413" s="190"/>
      <c r="O413" s="190"/>
      <c r="P413" s="190"/>
      <c r="Q413" s="190"/>
      <c r="R413" s="190"/>
      <c r="S413" s="190"/>
      <c r="T413" s="190"/>
      <c r="U413" s="190"/>
      <c r="V413" s="190"/>
      <c r="W413" s="190"/>
      <c r="X413" s="190"/>
      <c r="Y413" s="190"/>
      <c r="Z413" s="190"/>
      <c r="AA413" s="190"/>
    </row>
    <row xmlns:x14ac="http://schemas.microsoft.com/office/spreadsheetml/2009/9/ac" r="414" ht="15.75" x14ac:dyDescent="0.25">
      <c r="A414" s="190"/>
      <c r="B414" s="191"/>
      <c r="C414" s="190"/>
      <c r="D414" s="190"/>
      <c r="E414" s="190"/>
      <c r="F414" s="190"/>
      <c r="G414" s="190"/>
      <c r="H414" s="190"/>
      <c r="I414" s="190"/>
      <c r="J414" s="190"/>
      <c r="K414" s="190"/>
      <c r="L414" s="190"/>
      <c r="M414" s="190"/>
      <c r="N414" s="190"/>
      <c r="O414" s="190"/>
      <c r="P414" s="190"/>
      <c r="Q414" s="190"/>
      <c r="R414" s="190"/>
      <c r="S414" s="190"/>
      <c r="T414" s="190"/>
      <c r="U414" s="190"/>
      <c r="V414" s="190"/>
      <c r="W414" s="190"/>
      <c r="X414" s="190"/>
      <c r="Y414" s="190"/>
      <c r="Z414" s="190"/>
      <c r="AA414" s="190"/>
    </row>
    <row xmlns:x14ac="http://schemas.microsoft.com/office/spreadsheetml/2009/9/ac" r="415" ht="15.75" x14ac:dyDescent="0.25">
      <c r="A415" s="190"/>
      <c r="B415" s="191"/>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c r="AA415" s="190"/>
    </row>
    <row xmlns:x14ac="http://schemas.microsoft.com/office/spreadsheetml/2009/9/ac" r="416" ht="15.75" x14ac:dyDescent="0.25">
      <c r="A416" s="190"/>
      <c r="B416" s="191"/>
      <c r="C416" s="190"/>
      <c r="D416" s="190"/>
      <c r="E416" s="190"/>
      <c r="F416" s="190"/>
      <c r="G416" s="190"/>
      <c r="H416" s="190"/>
      <c r="I416" s="190"/>
      <c r="J416" s="190"/>
      <c r="K416" s="190"/>
      <c r="L416" s="190"/>
      <c r="M416" s="190"/>
      <c r="N416" s="190"/>
      <c r="O416" s="190"/>
      <c r="P416" s="190"/>
      <c r="Q416" s="190"/>
      <c r="R416" s="190"/>
      <c r="S416" s="190"/>
      <c r="T416" s="190"/>
      <c r="U416" s="190"/>
      <c r="V416" s="190"/>
      <c r="W416" s="190"/>
      <c r="X416" s="190"/>
      <c r="Y416" s="190"/>
      <c r="Z416" s="190"/>
      <c r="AA416" s="190"/>
    </row>
    <row xmlns:x14ac="http://schemas.microsoft.com/office/spreadsheetml/2009/9/ac" r="417" ht="15.75" x14ac:dyDescent="0.25">
      <c r="A417" s="190"/>
      <c r="B417" s="191"/>
      <c r="C417" s="190"/>
      <c r="D417" s="190"/>
      <c r="E417" s="190"/>
      <c r="F417" s="190"/>
      <c r="G417" s="190"/>
      <c r="H417" s="190"/>
      <c r="I417" s="190"/>
      <c r="J417" s="190"/>
      <c r="K417" s="190"/>
      <c r="L417" s="190"/>
      <c r="M417" s="190"/>
      <c r="N417" s="190"/>
      <c r="O417" s="190"/>
      <c r="P417" s="190"/>
      <c r="Q417" s="190"/>
      <c r="R417" s="190"/>
      <c r="S417" s="190"/>
      <c r="T417" s="190"/>
      <c r="U417" s="190"/>
      <c r="V417" s="190"/>
      <c r="W417" s="190"/>
      <c r="X417" s="190"/>
      <c r="Y417" s="190"/>
      <c r="Z417" s="190"/>
      <c r="AA417" s="190"/>
    </row>
    <row xmlns:x14ac="http://schemas.microsoft.com/office/spreadsheetml/2009/9/ac" r="418" ht="15.75" x14ac:dyDescent="0.25">
      <c r="A418" s="190"/>
      <c r="B418" s="191"/>
      <c r="C418" s="190"/>
      <c r="D418" s="190"/>
      <c r="E418" s="190"/>
      <c r="F418" s="190"/>
      <c r="G418" s="190"/>
      <c r="H418" s="190"/>
      <c r="I418" s="190"/>
      <c r="J418" s="190"/>
      <c r="K418" s="190"/>
      <c r="L418" s="190"/>
      <c r="M418" s="190"/>
      <c r="N418" s="190"/>
      <c r="O418" s="190"/>
      <c r="P418" s="190"/>
      <c r="Q418" s="190"/>
      <c r="R418" s="190"/>
      <c r="S418" s="190"/>
      <c r="T418" s="190"/>
      <c r="U418" s="190"/>
      <c r="V418" s="190"/>
      <c r="W418" s="190"/>
      <c r="X418" s="190"/>
      <c r="Y418" s="190"/>
      <c r="Z418" s="190"/>
      <c r="AA418" s="190"/>
    </row>
    <row xmlns:x14ac="http://schemas.microsoft.com/office/spreadsheetml/2009/9/ac" r="419" ht="15.75" x14ac:dyDescent="0.25">
      <c r="A419" s="190"/>
      <c r="B419" s="191"/>
      <c r="C419" s="190"/>
      <c r="D419" s="190"/>
      <c r="E419" s="190"/>
      <c r="F419" s="190"/>
      <c r="G419" s="190"/>
      <c r="H419" s="190"/>
      <c r="I419" s="190"/>
      <c r="J419" s="190"/>
      <c r="K419" s="190"/>
      <c r="L419" s="190"/>
      <c r="M419" s="190"/>
      <c r="N419" s="190"/>
      <c r="O419" s="190"/>
      <c r="P419" s="190"/>
      <c r="Q419" s="190"/>
      <c r="R419" s="190"/>
      <c r="S419" s="190"/>
      <c r="T419" s="190"/>
      <c r="U419" s="190"/>
      <c r="V419" s="190"/>
      <c r="W419" s="190"/>
      <c r="X419" s="190"/>
      <c r="Y419" s="190"/>
      <c r="Z419" s="190"/>
      <c r="AA419" s="190"/>
    </row>
    <row xmlns:x14ac="http://schemas.microsoft.com/office/spreadsheetml/2009/9/ac" r="420" ht="15.75" x14ac:dyDescent="0.25">
      <c r="A420" s="190"/>
      <c r="B420" s="191"/>
      <c r="C420" s="190"/>
      <c r="D420" s="190"/>
      <c r="E420" s="190"/>
      <c r="F420" s="190"/>
      <c r="G420" s="190"/>
      <c r="H420" s="190"/>
      <c r="I420" s="190"/>
      <c r="J420" s="190"/>
      <c r="K420" s="190"/>
      <c r="L420" s="190"/>
      <c r="M420" s="190"/>
      <c r="N420" s="190"/>
      <c r="O420" s="190"/>
      <c r="P420" s="190"/>
      <c r="Q420" s="190"/>
      <c r="R420" s="190"/>
      <c r="S420" s="190"/>
      <c r="T420" s="190"/>
      <c r="U420" s="190"/>
      <c r="V420" s="190"/>
      <c r="W420" s="190"/>
      <c r="X420" s="190"/>
      <c r="Y420" s="190"/>
      <c r="Z420" s="190"/>
      <c r="AA420" s="190"/>
    </row>
    <row xmlns:x14ac="http://schemas.microsoft.com/office/spreadsheetml/2009/9/ac" r="421" ht="15.75" x14ac:dyDescent="0.25">
      <c r="A421" s="190"/>
      <c r="B421" s="191"/>
      <c r="C421" s="190"/>
      <c r="D421" s="190"/>
      <c r="E421" s="190"/>
      <c r="F421" s="190"/>
      <c r="G421" s="190"/>
      <c r="H421" s="190"/>
      <c r="I421" s="190"/>
      <c r="J421" s="190"/>
      <c r="K421" s="190"/>
      <c r="L421" s="190"/>
      <c r="M421" s="190"/>
      <c r="N421" s="190"/>
      <c r="O421" s="190"/>
      <c r="P421" s="190"/>
      <c r="Q421" s="190"/>
      <c r="R421" s="190"/>
      <c r="S421" s="190"/>
      <c r="T421" s="190"/>
      <c r="U421" s="190"/>
      <c r="V421" s="190"/>
      <c r="W421" s="190"/>
      <c r="X421" s="190"/>
      <c r="Y421" s="190"/>
      <c r="Z421" s="190"/>
      <c r="AA421" s="190"/>
    </row>
    <row xmlns:x14ac="http://schemas.microsoft.com/office/spreadsheetml/2009/9/ac" r="422" ht="15.75" x14ac:dyDescent="0.25">
      <c r="A422" s="190"/>
      <c r="B422" s="191"/>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row>
    <row xmlns:x14ac="http://schemas.microsoft.com/office/spreadsheetml/2009/9/ac" r="423" ht="15.75" x14ac:dyDescent="0.25">
      <c r="A423" s="190"/>
      <c r="B423" s="191"/>
      <c r="C423" s="190"/>
      <c r="D423" s="190"/>
      <c r="E423" s="190"/>
      <c r="F423" s="190"/>
      <c r="G423" s="190"/>
      <c r="H423" s="190"/>
      <c r="I423" s="190"/>
      <c r="J423" s="190"/>
      <c r="K423" s="190"/>
      <c r="L423" s="190"/>
      <c r="M423" s="190"/>
      <c r="N423" s="190"/>
      <c r="O423" s="190"/>
      <c r="P423" s="190"/>
      <c r="Q423" s="190"/>
      <c r="R423" s="190"/>
      <c r="S423" s="190"/>
      <c r="T423" s="190"/>
      <c r="U423" s="190"/>
      <c r="V423" s="190"/>
      <c r="W423" s="190"/>
      <c r="X423" s="190"/>
      <c r="Y423" s="190"/>
      <c r="Z423" s="190"/>
      <c r="AA423" s="190"/>
    </row>
    <row xmlns:x14ac="http://schemas.microsoft.com/office/spreadsheetml/2009/9/ac" r="424" ht="15.75" x14ac:dyDescent="0.25">
      <c r="A424" s="190"/>
      <c r="B424" s="191"/>
      <c r="C424" s="190"/>
      <c r="D424" s="190"/>
      <c r="E424" s="190"/>
      <c r="F424" s="190"/>
      <c r="G424" s="190"/>
      <c r="H424" s="190"/>
      <c r="I424" s="190"/>
      <c r="J424" s="190"/>
      <c r="K424" s="190"/>
      <c r="L424" s="190"/>
      <c r="M424" s="190"/>
      <c r="N424" s="190"/>
      <c r="O424" s="190"/>
      <c r="P424" s="190"/>
      <c r="Q424" s="190"/>
      <c r="R424" s="190"/>
      <c r="S424" s="190"/>
      <c r="T424" s="190"/>
      <c r="U424" s="190"/>
      <c r="V424" s="190"/>
      <c r="W424" s="190"/>
      <c r="X424" s="190"/>
      <c r="Y424" s="190"/>
      <c r="Z424" s="190"/>
      <c r="AA424" s="190"/>
    </row>
    <row xmlns:x14ac="http://schemas.microsoft.com/office/spreadsheetml/2009/9/ac" r="425" ht="15.75" x14ac:dyDescent="0.25">
      <c r="A425" s="190"/>
      <c r="B425" s="191"/>
      <c r="C425" s="190"/>
      <c r="D425" s="190"/>
      <c r="E425" s="190"/>
      <c r="F425" s="190"/>
      <c r="G425" s="190"/>
      <c r="H425" s="190"/>
      <c r="I425" s="190"/>
      <c r="J425" s="190"/>
      <c r="K425" s="190"/>
      <c r="L425" s="190"/>
      <c r="M425" s="190"/>
      <c r="N425" s="190"/>
      <c r="O425" s="190"/>
      <c r="P425" s="190"/>
      <c r="Q425" s="190"/>
      <c r="R425" s="190"/>
      <c r="S425" s="190"/>
      <c r="T425" s="190"/>
      <c r="U425" s="190"/>
      <c r="V425" s="190"/>
      <c r="W425" s="190"/>
      <c r="X425" s="190"/>
      <c r="Y425" s="190"/>
      <c r="Z425" s="190"/>
      <c r="AA425" s="190"/>
    </row>
    <row xmlns:x14ac="http://schemas.microsoft.com/office/spreadsheetml/2009/9/ac" r="426" ht="15.75" x14ac:dyDescent="0.25">
      <c r="A426" s="190"/>
      <c r="B426" s="191"/>
      <c r="C426" s="190"/>
      <c r="D426" s="190"/>
      <c r="E426" s="190"/>
      <c r="F426" s="190"/>
      <c r="G426" s="190"/>
      <c r="H426" s="190"/>
      <c r="I426" s="190"/>
      <c r="J426" s="190"/>
      <c r="K426" s="190"/>
      <c r="L426" s="190"/>
      <c r="M426" s="190"/>
      <c r="N426" s="190"/>
      <c r="O426" s="190"/>
      <c r="P426" s="190"/>
      <c r="Q426" s="190"/>
      <c r="R426" s="190"/>
      <c r="S426" s="190"/>
      <c r="T426" s="190"/>
      <c r="U426" s="190"/>
      <c r="V426" s="190"/>
      <c r="W426" s="190"/>
      <c r="X426" s="190"/>
      <c r="Y426" s="190"/>
      <c r="Z426" s="190"/>
      <c r="AA426" s="190"/>
    </row>
    <row xmlns:x14ac="http://schemas.microsoft.com/office/spreadsheetml/2009/9/ac" r="427" ht="15.75" x14ac:dyDescent="0.25">
      <c r="A427" s="190"/>
      <c r="B427" s="191"/>
      <c r="C427" s="190"/>
      <c r="D427" s="190"/>
      <c r="E427" s="190"/>
      <c r="F427" s="190"/>
      <c r="G427" s="190"/>
      <c r="H427" s="190"/>
      <c r="I427" s="190"/>
      <c r="J427" s="190"/>
      <c r="K427" s="190"/>
      <c r="L427" s="190"/>
      <c r="M427" s="190"/>
      <c r="N427" s="190"/>
      <c r="O427" s="190"/>
      <c r="P427" s="190"/>
      <c r="Q427" s="190"/>
      <c r="R427" s="190"/>
      <c r="S427" s="190"/>
      <c r="T427" s="190"/>
      <c r="U427" s="190"/>
      <c r="V427" s="190"/>
      <c r="W427" s="190"/>
      <c r="X427" s="190"/>
      <c r="Y427" s="190"/>
      <c r="Z427" s="190"/>
      <c r="AA427" s="190"/>
    </row>
    <row xmlns:x14ac="http://schemas.microsoft.com/office/spreadsheetml/2009/9/ac" r="428" ht="15.75" x14ac:dyDescent="0.25">
      <c r="A428" s="190"/>
      <c r="B428" s="191"/>
      <c r="C428" s="190"/>
      <c r="D428" s="190"/>
      <c r="E428" s="190"/>
      <c r="F428" s="190"/>
      <c r="G428" s="190"/>
      <c r="H428" s="190"/>
      <c r="I428" s="190"/>
      <c r="J428" s="190"/>
      <c r="K428" s="190"/>
      <c r="L428" s="190"/>
      <c r="M428" s="190"/>
      <c r="N428" s="190"/>
      <c r="O428" s="190"/>
      <c r="P428" s="190"/>
      <c r="Q428" s="190"/>
      <c r="R428" s="190"/>
      <c r="S428" s="190"/>
      <c r="T428" s="190"/>
      <c r="U428" s="190"/>
      <c r="V428" s="190"/>
      <c r="W428" s="190"/>
      <c r="X428" s="190"/>
      <c r="Y428" s="190"/>
      <c r="Z428" s="190"/>
      <c r="AA428" s="190"/>
    </row>
    <row xmlns:x14ac="http://schemas.microsoft.com/office/spreadsheetml/2009/9/ac" r="429" ht="15.75" x14ac:dyDescent="0.25">
      <c r="A429" s="190"/>
      <c r="B429" s="191"/>
      <c r="C429" s="190"/>
      <c r="D429" s="190"/>
      <c r="E429" s="190"/>
      <c r="F429" s="190"/>
      <c r="G429" s="190"/>
      <c r="H429" s="190"/>
      <c r="I429" s="190"/>
      <c r="J429" s="190"/>
      <c r="K429" s="190"/>
      <c r="L429" s="190"/>
      <c r="M429" s="190"/>
      <c r="N429" s="190"/>
      <c r="O429" s="190"/>
      <c r="P429" s="190"/>
      <c r="Q429" s="190"/>
      <c r="R429" s="190"/>
      <c r="S429" s="190"/>
      <c r="T429" s="190"/>
      <c r="U429" s="190"/>
      <c r="V429" s="190"/>
      <c r="W429" s="190"/>
      <c r="X429" s="190"/>
      <c r="Y429" s="190"/>
      <c r="Z429" s="190"/>
      <c r="AA429" s="190"/>
    </row>
    <row xmlns:x14ac="http://schemas.microsoft.com/office/spreadsheetml/2009/9/ac" r="430" ht="15.75" x14ac:dyDescent="0.25">
      <c r="A430" s="190"/>
      <c r="B430" s="191"/>
      <c r="C430" s="190"/>
      <c r="D430" s="190"/>
      <c r="E430" s="190"/>
      <c r="F430" s="190"/>
      <c r="G430" s="190"/>
      <c r="H430" s="190"/>
      <c r="I430" s="190"/>
      <c r="J430" s="190"/>
      <c r="K430" s="190"/>
      <c r="L430" s="190"/>
      <c r="M430" s="190"/>
      <c r="N430" s="190"/>
      <c r="O430" s="190"/>
      <c r="P430" s="190"/>
      <c r="Q430" s="190"/>
      <c r="R430" s="190"/>
      <c r="S430" s="190"/>
      <c r="T430" s="190"/>
      <c r="U430" s="190"/>
      <c r="V430" s="190"/>
      <c r="W430" s="190"/>
      <c r="X430" s="190"/>
      <c r="Y430" s="190"/>
      <c r="Z430" s="190"/>
      <c r="AA430" s="190"/>
    </row>
    <row xmlns:x14ac="http://schemas.microsoft.com/office/spreadsheetml/2009/9/ac" r="431" ht="15.75" x14ac:dyDescent="0.25">
      <c r="A431" s="190"/>
      <c r="B431" s="191"/>
      <c r="C431" s="190"/>
      <c r="D431" s="190"/>
      <c r="E431" s="190"/>
      <c r="F431" s="190"/>
      <c r="G431" s="190"/>
      <c r="H431" s="190"/>
      <c r="I431" s="190"/>
      <c r="J431" s="190"/>
      <c r="K431" s="190"/>
      <c r="L431" s="190"/>
      <c r="M431" s="190"/>
      <c r="N431" s="190"/>
      <c r="O431" s="190"/>
      <c r="P431" s="190"/>
      <c r="Q431" s="190"/>
      <c r="R431" s="190"/>
      <c r="S431" s="190"/>
      <c r="T431" s="190"/>
      <c r="U431" s="190"/>
      <c r="V431" s="190"/>
      <c r="W431" s="190"/>
      <c r="X431" s="190"/>
      <c r="Y431" s="190"/>
      <c r="Z431" s="190"/>
      <c r="AA431" s="190"/>
    </row>
    <row xmlns:x14ac="http://schemas.microsoft.com/office/spreadsheetml/2009/9/ac" r="432" ht="15.75" x14ac:dyDescent="0.25">
      <c r="A432" s="190"/>
      <c r="B432" s="191"/>
      <c r="C432" s="190"/>
      <c r="D432" s="190"/>
      <c r="E432" s="190"/>
      <c r="F432" s="190"/>
      <c r="G432" s="190"/>
      <c r="H432" s="190"/>
      <c r="I432" s="190"/>
      <c r="J432" s="190"/>
      <c r="K432" s="190"/>
      <c r="L432" s="190"/>
      <c r="M432" s="190"/>
      <c r="N432" s="190"/>
      <c r="O432" s="190"/>
      <c r="P432" s="190"/>
      <c r="Q432" s="190"/>
      <c r="R432" s="190"/>
      <c r="S432" s="190"/>
      <c r="T432" s="190"/>
      <c r="U432" s="190"/>
      <c r="V432" s="190"/>
      <c r="W432" s="190"/>
      <c r="X432" s="190"/>
      <c r="Y432" s="190"/>
      <c r="Z432" s="190"/>
      <c r="AA432" s="190"/>
    </row>
    <row xmlns:x14ac="http://schemas.microsoft.com/office/spreadsheetml/2009/9/ac" r="433" ht="15.75" x14ac:dyDescent="0.25">
      <c r="A433" s="190"/>
      <c r="B433" s="191"/>
      <c r="C433" s="190"/>
      <c r="D433" s="190"/>
      <c r="E433" s="190"/>
      <c r="F433" s="190"/>
      <c r="G433" s="190"/>
      <c r="H433" s="190"/>
      <c r="I433" s="190"/>
      <c r="J433" s="190"/>
      <c r="K433" s="190"/>
      <c r="L433" s="190"/>
      <c r="M433" s="190"/>
      <c r="N433" s="190"/>
      <c r="O433" s="190"/>
      <c r="P433" s="190"/>
      <c r="Q433" s="190"/>
      <c r="R433" s="190"/>
      <c r="S433" s="190"/>
      <c r="T433" s="190"/>
      <c r="U433" s="190"/>
      <c r="V433" s="190"/>
      <c r="W433" s="190"/>
      <c r="X433" s="190"/>
      <c r="Y433" s="190"/>
      <c r="Z433" s="190"/>
      <c r="AA433" s="190"/>
    </row>
    <row xmlns:x14ac="http://schemas.microsoft.com/office/spreadsheetml/2009/9/ac" r="434" ht="15.75" x14ac:dyDescent="0.25">
      <c r="A434" s="190"/>
      <c r="B434" s="191"/>
      <c r="C434" s="190"/>
      <c r="D434" s="190"/>
      <c r="E434" s="190"/>
      <c r="F434" s="190"/>
      <c r="G434" s="190"/>
      <c r="H434" s="190"/>
      <c r="I434" s="190"/>
      <c r="J434" s="190"/>
      <c r="K434" s="190"/>
      <c r="L434" s="190"/>
      <c r="M434" s="190"/>
      <c r="N434" s="190"/>
      <c r="O434" s="190"/>
      <c r="P434" s="190"/>
      <c r="Q434" s="190"/>
      <c r="R434" s="190"/>
      <c r="S434" s="190"/>
      <c r="T434" s="190"/>
      <c r="U434" s="190"/>
      <c r="V434" s="190"/>
      <c r="W434" s="190"/>
      <c r="X434" s="190"/>
      <c r="Y434" s="190"/>
      <c r="Z434" s="190"/>
      <c r="AA434" s="190"/>
    </row>
    <row xmlns:x14ac="http://schemas.microsoft.com/office/spreadsheetml/2009/9/ac" r="435" ht="15.75" x14ac:dyDescent="0.25">
      <c r="A435" s="190"/>
      <c r="B435" s="191"/>
      <c r="C435" s="190"/>
      <c r="D435" s="190"/>
      <c r="E435" s="190"/>
      <c r="F435" s="190"/>
      <c r="G435" s="190"/>
      <c r="H435" s="190"/>
      <c r="I435" s="190"/>
      <c r="J435" s="190"/>
      <c r="K435" s="190"/>
      <c r="L435" s="190"/>
      <c r="M435" s="190"/>
      <c r="N435" s="190"/>
      <c r="O435" s="190"/>
      <c r="P435" s="190"/>
      <c r="Q435" s="190"/>
      <c r="R435" s="190"/>
      <c r="S435" s="190"/>
      <c r="T435" s="190"/>
      <c r="U435" s="190"/>
      <c r="V435" s="190"/>
      <c r="W435" s="190"/>
      <c r="X435" s="190"/>
      <c r="Y435" s="190"/>
      <c r="Z435" s="190"/>
      <c r="AA435" s="190"/>
    </row>
    <row xmlns:x14ac="http://schemas.microsoft.com/office/spreadsheetml/2009/9/ac" r="436" ht="15.75" x14ac:dyDescent="0.25">
      <c r="A436" s="190"/>
      <c r="B436" s="191"/>
      <c r="C436" s="190"/>
      <c r="D436" s="190"/>
      <c r="E436" s="190"/>
      <c r="F436" s="190"/>
      <c r="G436" s="190"/>
      <c r="H436" s="190"/>
      <c r="I436" s="190"/>
      <c r="J436" s="190"/>
      <c r="K436" s="190"/>
      <c r="L436" s="190"/>
      <c r="M436" s="190"/>
      <c r="N436" s="190"/>
      <c r="O436" s="190"/>
      <c r="P436" s="190"/>
      <c r="Q436" s="190"/>
      <c r="R436" s="190"/>
      <c r="S436" s="190"/>
      <c r="T436" s="190"/>
      <c r="U436" s="190"/>
      <c r="V436" s="190"/>
      <c r="W436" s="190"/>
      <c r="X436" s="190"/>
      <c r="Y436" s="190"/>
      <c r="Z436" s="190"/>
      <c r="AA436" s="190"/>
    </row>
    <row xmlns:x14ac="http://schemas.microsoft.com/office/spreadsheetml/2009/9/ac" r="437" ht="15.75" x14ac:dyDescent="0.25">
      <c r="A437" s="190"/>
      <c r="B437" s="191"/>
      <c r="C437" s="190"/>
      <c r="D437" s="190"/>
      <c r="E437" s="190"/>
      <c r="F437" s="190"/>
      <c r="G437" s="190"/>
      <c r="H437" s="190"/>
      <c r="I437" s="190"/>
      <c r="J437" s="190"/>
      <c r="K437" s="190"/>
      <c r="L437" s="190"/>
      <c r="M437" s="190"/>
      <c r="N437" s="190"/>
      <c r="O437" s="190"/>
      <c r="P437" s="190"/>
      <c r="Q437" s="190"/>
      <c r="R437" s="190"/>
      <c r="S437" s="190"/>
      <c r="T437" s="190"/>
      <c r="U437" s="190"/>
      <c r="V437" s="190"/>
      <c r="W437" s="190"/>
      <c r="X437" s="190"/>
      <c r="Y437" s="190"/>
      <c r="Z437" s="190"/>
      <c r="AA437" s="190"/>
    </row>
    <row xmlns:x14ac="http://schemas.microsoft.com/office/spreadsheetml/2009/9/ac" r="438" ht="15.75" x14ac:dyDescent="0.25">
      <c r="A438" s="190"/>
      <c r="B438" s="191"/>
      <c r="C438" s="190"/>
      <c r="D438" s="190"/>
      <c r="E438" s="190"/>
      <c r="F438" s="190"/>
      <c r="G438" s="190"/>
      <c r="H438" s="190"/>
      <c r="I438" s="190"/>
      <c r="J438" s="190"/>
      <c r="K438" s="190"/>
      <c r="L438" s="190"/>
      <c r="M438" s="190"/>
      <c r="N438" s="190"/>
      <c r="O438" s="190"/>
      <c r="P438" s="190"/>
      <c r="Q438" s="190"/>
      <c r="R438" s="190"/>
      <c r="S438" s="190"/>
      <c r="T438" s="190"/>
      <c r="U438" s="190"/>
      <c r="V438" s="190"/>
      <c r="W438" s="190"/>
      <c r="X438" s="190"/>
      <c r="Y438" s="190"/>
      <c r="Z438" s="190"/>
      <c r="AA438" s="190"/>
    </row>
    <row xmlns:x14ac="http://schemas.microsoft.com/office/spreadsheetml/2009/9/ac" r="439" ht="15.75" x14ac:dyDescent="0.25">
      <c r="A439" s="190"/>
      <c r="B439" s="191"/>
      <c r="C439" s="190"/>
      <c r="D439" s="190"/>
      <c r="E439" s="190"/>
      <c r="F439" s="190"/>
      <c r="G439" s="190"/>
      <c r="H439" s="190"/>
      <c r="I439" s="190"/>
      <c r="J439" s="190"/>
      <c r="K439" s="190"/>
      <c r="L439" s="190"/>
      <c r="M439" s="190"/>
      <c r="N439" s="190"/>
      <c r="O439" s="190"/>
      <c r="P439" s="190"/>
      <c r="Q439" s="190"/>
      <c r="R439" s="190"/>
      <c r="S439" s="190"/>
      <c r="T439" s="190"/>
      <c r="U439" s="190"/>
      <c r="V439" s="190"/>
      <c r="W439" s="190"/>
      <c r="X439" s="190"/>
      <c r="Y439" s="190"/>
      <c r="Z439" s="190"/>
      <c r="AA439" s="190"/>
    </row>
    <row xmlns:x14ac="http://schemas.microsoft.com/office/spreadsheetml/2009/9/ac" r="440" ht="15.75" x14ac:dyDescent="0.25">
      <c r="A440" s="190"/>
      <c r="B440" s="191"/>
      <c r="C440" s="190"/>
      <c r="D440" s="190"/>
      <c r="E440" s="190"/>
      <c r="F440" s="190"/>
      <c r="G440" s="190"/>
      <c r="H440" s="190"/>
      <c r="I440" s="190"/>
      <c r="J440" s="190"/>
      <c r="K440" s="190"/>
      <c r="L440" s="190"/>
      <c r="M440" s="190"/>
      <c r="N440" s="190"/>
      <c r="O440" s="190"/>
      <c r="P440" s="190"/>
      <c r="Q440" s="190"/>
      <c r="R440" s="190"/>
      <c r="S440" s="190"/>
      <c r="T440" s="190"/>
      <c r="U440" s="190"/>
      <c r="V440" s="190"/>
      <c r="W440" s="190"/>
      <c r="X440" s="190"/>
      <c r="Y440" s="190"/>
      <c r="Z440" s="190"/>
      <c r="AA440" s="190"/>
    </row>
    <row xmlns:x14ac="http://schemas.microsoft.com/office/spreadsheetml/2009/9/ac" r="441" ht="15.75" x14ac:dyDescent="0.25">
      <c r="A441" s="190"/>
      <c r="B441" s="191"/>
      <c r="C441" s="190"/>
      <c r="D441" s="190"/>
      <c r="E441" s="190"/>
      <c r="F441" s="190"/>
      <c r="G441" s="190"/>
      <c r="H441" s="190"/>
      <c r="I441" s="190"/>
      <c r="J441" s="190"/>
      <c r="K441" s="190"/>
      <c r="L441" s="190"/>
      <c r="M441" s="190"/>
      <c r="N441" s="190"/>
      <c r="O441" s="190"/>
      <c r="P441" s="190"/>
      <c r="Q441" s="190"/>
      <c r="R441" s="190"/>
      <c r="S441" s="190"/>
      <c r="T441" s="190"/>
      <c r="U441" s="190"/>
      <c r="V441" s="190"/>
      <c r="W441" s="190"/>
      <c r="X441" s="190"/>
      <c r="Y441" s="190"/>
      <c r="Z441" s="190"/>
      <c r="AA441" s="190"/>
    </row>
    <row xmlns:x14ac="http://schemas.microsoft.com/office/spreadsheetml/2009/9/ac" r="442" ht="15.75" x14ac:dyDescent="0.25">
      <c r="A442" s="190"/>
      <c r="B442" s="191"/>
      <c r="C442" s="190"/>
      <c r="D442" s="190"/>
      <c r="E442" s="190"/>
      <c r="F442" s="190"/>
      <c r="G442" s="190"/>
      <c r="H442" s="190"/>
      <c r="I442" s="190"/>
      <c r="J442" s="190"/>
      <c r="K442" s="190"/>
      <c r="L442" s="190"/>
      <c r="M442" s="190"/>
      <c r="N442" s="190"/>
      <c r="O442" s="190"/>
      <c r="P442" s="190"/>
      <c r="Q442" s="190"/>
      <c r="R442" s="190"/>
      <c r="S442" s="190"/>
      <c r="T442" s="190"/>
      <c r="U442" s="190"/>
      <c r="V442" s="190"/>
      <c r="W442" s="190"/>
      <c r="X442" s="190"/>
      <c r="Y442" s="190"/>
      <c r="Z442" s="190"/>
      <c r="AA442" s="190"/>
    </row>
    <row xmlns:x14ac="http://schemas.microsoft.com/office/spreadsheetml/2009/9/ac" r="443" ht="15.75" x14ac:dyDescent="0.25">
      <c r="A443" s="190"/>
      <c r="B443" s="191"/>
      <c r="C443" s="190"/>
      <c r="D443" s="190"/>
      <c r="E443" s="190"/>
      <c r="F443" s="190"/>
      <c r="G443" s="190"/>
      <c r="H443" s="190"/>
      <c r="I443" s="190"/>
      <c r="J443" s="190"/>
      <c r="K443" s="190"/>
      <c r="L443" s="190"/>
      <c r="M443" s="190"/>
      <c r="N443" s="190"/>
      <c r="O443" s="190"/>
      <c r="P443" s="190"/>
      <c r="Q443" s="190"/>
      <c r="R443" s="190"/>
      <c r="S443" s="190"/>
      <c r="T443" s="190"/>
      <c r="U443" s="190"/>
      <c r="V443" s="190"/>
      <c r="W443" s="190"/>
      <c r="X443" s="190"/>
      <c r="Y443" s="190"/>
      <c r="Z443" s="190"/>
      <c r="AA443" s="190"/>
    </row>
    <row xmlns:x14ac="http://schemas.microsoft.com/office/spreadsheetml/2009/9/ac" r="444" ht="15.75" x14ac:dyDescent="0.25">
      <c r="A444" s="190"/>
      <c r="B444" s="191"/>
      <c r="C444" s="190"/>
      <c r="D444" s="190"/>
      <c r="E444" s="190"/>
      <c r="F444" s="190"/>
      <c r="G444" s="190"/>
      <c r="H444" s="190"/>
      <c r="I444" s="190"/>
      <c r="J444" s="190"/>
      <c r="K444" s="190"/>
      <c r="L444" s="190"/>
      <c r="M444" s="190"/>
      <c r="N444" s="190"/>
      <c r="O444" s="190"/>
      <c r="P444" s="190"/>
      <c r="Q444" s="190"/>
      <c r="R444" s="190"/>
      <c r="S444" s="190"/>
      <c r="T444" s="190"/>
      <c r="U444" s="190"/>
      <c r="V444" s="190"/>
      <c r="W444" s="190"/>
      <c r="X444" s="190"/>
      <c r="Y444" s="190"/>
      <c r="Z444" s="190"/>
      <c r="AA444" s="190"/>
    </row>
    <row xmlns:x14ac="http://schemas.microsoft.com/office/spreadsheetml/2009/9/ac" r="445" ht="15.75" x14ac:dyDescent="0.25">
      <c r="A445" s="190"/>
      <c r="B445" s="191"/>
      <c r="C445" s="190"/>
      <c r="D445" s="190"/>
      <c r="E445" s="190"/>
      <c r="F445" s="190"/>
      <c r="G445" s="190"/>
      <c r="H445" s="190"/>
      <c r="I445" s="190"/>
      <c r="J445" s="190"/>
      <c r="K445" s="190"/>
      <c r="L445" s="190"/>
      <c r="M445" s="190"/>
      <c r="N445" s="190"/>
      <c r="O445" s="190"/>
      <c r="P445" s="190"/>
      <c r="Q445" s="190"/>
      <c r="R445" s="190"/>
      <c r="S445" s="190"/>
      <c r="T445" s="190"/>
      <c r="U445" s="190"/>
      <c r="V445" s="190"/>
      <c r="W445" s="190"/>
      <c r="X445" s="190"/>
      <c r="Y445" s="190"/>
      <c r="Z445" s="190"/>
      <c r="AA445" s="190"/>
    </row>
    <row xmlns:x14ac="http://schemas.microsoft.com/office/spreadsheetml/2009/9/ac" r="446" ht="15.75" x14ac:dyDescent="0.25">
      <c r="A446" s="190"/>
      <c r="B446" s="191"/>
      <c r="C446" s="190"/>
      <c r="D446" s="190"/>
      <c r="E446" s="190"/>
      <c r="F446" s="190"/>
      <c r="G446" s="190"/>
      <c r="H446" s="190"/>
      <c r="I446" s="190"/>
      <c r="J446" s="190"/>
      <c r="K446" s="190"/>
      <c r="L446" s="190"/>
      <c r="M446" s="190"/>
      <c r="N446" s="190"/>
      <c r="O446" s="190"/>
      <c r="P446" s="190"/>
      <c r="Q446" s="190"/>
      <c r="R446" s="190"/>
      <c r="S446" s="190"/>
      <c r="T446" s="190"/>
      <c r="U446" s="190"/>
      <c r="V446" s="190"/>
      <c r="W446" s="190"/>
      <c r="X446" s="190"/>
      <c r="Y446" s="190"/>
      <c r="Z446" s="190"/>
      <c r="AA446" s="190"/>
    </row>
    <row xmlns:x14ac="http://schemas.microsoft.com/office/spreadsheetml/2009/9/ac" r="447" ht="15.75" x14ac:dyDescent="0.25">
      <c r="A447" s="190"/>
      <c r="B447" s="191"/>
      <c r="C447" s="190"/>
      <c r="D447" s="190"/>
      <c r="E447" s="190"/>
      <c r="F447" s="190"/>
      <c r="G447" s="190"/>
      <c r="H447" s="190"/>
      <c r="I447" s="190"/>
      <c r="J447" s="190"/>
      <c r="K447" s="190"/>
      <c r="L447" s="190"/>
      <c r="M447" s="190"/>
      <c r="N447" s="190"/>
      <c r="O447" s="190"/>
      <c r="P447" s="190"/>
      <c r="Q447" s="190"/>
      <c r="R447" s="190"/>
      <c r="S447" s="190"/>
      <c r="T447" s="190"/>
      <c r="U447" s="190"/>
      <c r="V447" s="190"/>
      <c r="W447" s="190"/>
      <c r="X447" s="190"/>
      <c r="Y447" s="190"/>
      <c r="Z447" s="190"/>
      <c r="AA447" s="190"/>
    </row>
    <row xmlns:x14ac="http://schemas.microsoft.com/office/spreadsheetml/2009/9/ac" r="448" ht="15.75" x14ac:dyDescent="0.25">
      <c r="A448" s="190"/>
      <c r="B448" s="191"/>
      <c r="C448" s="190"/>
      <c r="D448" s="190"/>
      <c r="E448" s="190"/>
      <c r="F448" s="190"/>
      <c r="G448" s="190"/>
      <c r="H448" s="190"/>
      <c r="I448" s="190"/>
      <c r="J448" s="190"/>
      <c r="K448" s="190"/>
      <c r="L448" s="190"/>
      <c r="M448" s="190"/>
      <c r="N448" s="190"/>
      <c r="O448" s="190"/>
      <c r="P448" s="190"/>
      <c r="Q448" s="190"/>
      <c r="R448" s="190"/>
      <c r="S448" s="190"/>
      <c r="T448" s="190"/>
      <c r="U448" s="190"/>
      <c r="V448" s="190"/>
      <c r="W448" s="190"/>
      <c r="X448" s="190"/>
      <c r="Y448" s="190"/>
      <c r="Z448" s="190"/>
      <c r="AA448" s="190"/>
    </row>
    <row xmlns:x14ac="http://schemas.microsoft.com/office/spreadsheetml/2009/9/ac" r="449" ht="15.75" x14ac:dyDescent="0.25">
      <c r="A449" s="190"/>
      <c r="B449" s="191"/>
      <c r="C449" s="190"/>
      <c r="D449" s="190"/>
      <c r="E449" s="190"/>
      <c r="F449" s="190"/>
      <c r="G449" s="190"/>
      <c r="H449" s="190"/>
      <c r="I449" s="190"/>
      <c r="J449" s="190"/>
      <c r="K449" s="190"/>
      <c r="L449" s="190"/>
      <c r="M449" s="190"/>
      <c r="N449" s="190"/>
      <c r="O449" s="190"/>
      <c r="P449" s="190"/>
      <c r="Q449" s="190"/>
      <c r="R449" s="190"/>
      <c r="S449" s="190"/>
      <c r="T449" s="190"/>
      <c r="U449" s="190"/>
      <c r="V449" s="190"/>
      <c r="W449" s="190"/>
      <c r="X449" s="190"/>
      <c r="Y449" s="190"/>
      <c r="Z449" s="190"/>
      <c r="AA449" s="190"/>
    </row>
    <row xmlns:x14ac="http://schemas.microsoft.com/office/spreadsheetml/2009/9/ac" r="450" ht="15.75" x14ac:dyDescent="0.25">
      <c r="A450" s="190"/>
      <c r="B450" s="191"/>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c r="AA450" s="190"/>
    </row>
    <row xmlns:x14ac="http://schemas.microsoft.com/office/spreadsheetml/2009/9/ac" r="451" ht="15.75" x14ac:dyDescent="0.25">
      <c r="A451" s="190"/>
      <c r="B451" s="191"/>
      <c r="C451" s="190"/>
      <c r="D451" s="190"/>
      <c r="E451" s="190"/>
      <c r="F451" s="190"/>
      <c r="G451" s="190"/>
      <c r="H451" s="190"/>
      <c r="I451" s="190"/>
      <c r="J451" s="190"/>
      <c r="K451" s="190"/>
      <c r="L451" s="190"/>
      <c r="M451" s="190"/>
      <c r="N451" s="190"/>
      <c r="O451" s="190"/>
      <c r="P451" s="190"/>
      <c r="Q451" s="190"/>
      <c r="R451" s="190"/>
      <c r="S451" s="190"/>
      <c r="T451" s="190"/>
      <c r="U451" s="190"/>
      <c r="V451" s="190"/>
      <c r="W451" s="190"/>
      <c r="X451" s="190"/>
      <c r="Y451" s="190"/>
      <c r="Z451" s="190"/>
      <c r="AA451" s="190"/>
    </row>
    <row xmlns:x14ac="http://schemas.microsoft.com/office/spreadsheetml/2009/9/ac" r="452" ht="15.75" x14ac:dyDescent="0.25">
      <c r="A452" s="190"/>
      <c r="B452" s="191"/>
      <c r="C452" s="190"/>
      <c r="D452" s="190"/>
      <c r="E452" s="190"/>
      <c r="F452" s="190"/>
      <c r="G452" s="190"/>
      <c r="H452" s="190"/>
      <c r="I452" s="190"/>
      <c r="J452" s="190"/>
      <c r="K452" s="190"/>
      <c r="L452" s="190"/>
      <c r="M452" s="190"/>
      <c r="N452" s="190"/>
      <c r="O452" s="190"/>
      <c r="P452" s="190"/>
      <c r="Q452" s="190"/>
      <c r="R452" s="190"/>
      <c r="S452" s="190"/>
      <c r="T452" s="190"/>
      <c r="U452" s="190"/>
      <c r="V452" s="190"/>
      <c r="W452" s="190"/>
      <c r="X452" s="190"/>
      <c r="Y452" s="190"/>
      <c r="Z452" s="190"/>
      <c r="AA452" s="190"/>
    </row>
    <row xmlns:x14ac="http://schemas.microsoft.com/office/spreadsheetml/2009/9/ac" r="453" ht="15.75" x14ac:dyDescent="0.25">
      <c r="A453" s="190"/>
      <c r="B453" s="191"/>
      <c r="C453" s="190"/>
      <c r="D453" s="190"/>
      <c r="E453" s="190"/>
      <c r="F453" s="190"/>
      <c r="G453" s="190"/>
      <c r="H453" s="190"/>
      <c r="I453" s="190"/>
      <c r="J453" s="190"/>
      <c r="K453" s="190"/>
      <c r="L453" s="190"/>
      <c r="M453" s="190"/>
      <c r="N453" s="190"/>
      <c r="O453" s="190"/>
      <c r="P453" s="190"/>
      <c r="Q453" s="190"/>
      <c r="R453" s="190"/>
      <c r="S453" s="190"/>
      <c r="T453" s="190"/>
      <c r="U453" s="190"/>
      <c r="V453" s="190"/>
      <c r="W453" s="190"/>
      <c r="X453" s="190"/>
      <c r="Y453" s="190"/>
      <c r="Z453" s="190"/>
      <c r="AA453" s="190"/>
    </row>
    <row xmlns:x14ac="http://schemas.microsoft.com/office/spreadsheetml/2009/9/ac" r="454" ht="15.75" x14ac:dyDescent="0.25">
      <c r="A454" s="190"/>
      <c r="B454" s="191"/>
      <c r="C454" s="190"/>
      <c r="D454" s="190"/>
      <c r="E454" s="190"/>
      <c r="F454" s="190"/>
      <c r="G454" s="190"/>
      <c r="H454" s="190"/>
      <c r="I454" s="190"/>
      <c r="J454" s="190"/>
      <c r="K454" s="190"/>
      <c r="L454" s="190"/>
      <c r="M454" s="190"/>
      <c r="N454" s="190"/>
      <c r="O454" s="190"/>
      <c r="P454" s="190"/>
      <c r="Q454" s="190"/>
      <c r="R454" s="190"/>
      <c r="S454" s="190"/>
      <c r="T454" s="190"/>
      <c r="U454" s="190"/>
      <c r="V454" s="190"/>
      <c r="W454" s="190"/>
      <c r="X454" s="190"/>
      <c r="Y454" s="190"/>
      <c r="Z454" s="190"/>
      <c r="AA454" s="190"/>
    </row>
    <row xmlns:x14ac="http://schemas.microsoft.com/office/spreadsheetml/2009/9/ac" r="455" ht="15.75" x14ac:dyDescent="0.25">
      <c r="A455" s="190"/>
      <c r="B455" s="191"/>
      <c r="C455" s="190"/>
      <c r="D455" s="190"/>
      <c r="E455" s="190"/>
      <c r="F455" s="190"/>
      <c r="G455" s="190"/>
      <c r="H455" s="190"/>
      <c r="I455" s="190"/>
      <c r="J455" s="190"/>
      <c r="K455" s="190"/>
      <c r="L455" s="190"/>
      <c r="M455" s="190"/>
      <c r="N455" s="190"/>
      <c r="O455" s="190"/>
      <c r="P455" s="190"/>
      <c r="Q455" s="190"/>
      <c r="R455" s="190"/>
      <c r="S455" s="190"/>
      <c r="T455" s="190"/>
      <c r="U455" s="190"/>
      <c r="V455" s="190"/>
      <c r="W455" s="190"/>
      <c r="X455" s="190"/>
      <c r="Y455" s="190"/>
      <c r="Z455" s="190"/>
      <c r="AA455" s="190"/>
    </row>
    <row xmlns:x14ac="http://schemas.microsoft.com/office/spreadsheetml/2009/9/ac" r="456" ht="15.75" x14ac:dyDescent="0.25">
      <c r="A456" s="190"/>
      <c r="B456" s="191"/>
      <c r="C456" s="190"/>
      <c r="D456" s="190"/>
      <c r="E456" s="190"/>
      <c r="F456" s="190"/>
      <c r="G456" s="190"/>
      <c r="H456" s="190"/>
      <c r="I456" s="190"/>
      <c r="J456" s="190"/>
      <c r="K456" s="190"/>
      <c r="L456" s="190"/>
      <c r="M456" s="190"/>
      <c r="N456" s="190"/>
      <c r="O456" s="190"/>
      <c r="P456" s="190"/>
      <c r="Q456" s="190"/>
      <c r="R456" s="190"/>
      <c r="S456" s="190"/>
      <c r="T456" s="190"/>
      <c r="U456" s="190"/>
      <c r="V456" s="190"/>
      <c r="W456" s="190"/>
      <c r="X456" s="190"/>
      <c r="Y456" s="190"/>
      <c r="Z456" s="190"/>
      <c r="AA456" s="190"/>
    </row>
    <row xmlns:x14ac="http://schemas.microsoft.com/office/spreadsheetml/2009/9/ac" r="457" ht="15.75" x14ac:dyDescent="0.25">
      <c r="A457" s="190"/>
      <c r="B457" s="191"/>
      <c r="C457" s="190"/>
      <c r="D457" s="190"/>
      <c r="E457" s="190"/>
      <c r="F457" s="190"/>
      <c r="G457" s="190"/>
      <c r="H457" s="190"/>
      <c r="I457" s="190"/>
      <c r="J457" s="190"/>
      <c r="K457" s="190"/>
      <c r="L457" s="190"/>
      <c r="M457" s="190"/>
      <c r="N457" s="190"/>
      <c r="O457" s="190"/>
      <c r="P457" s="190"/>
      <c r="Q457" s="190"/>
      <c r="R457" s="190"/>
      <c r="S457" s="190"/>
      <c r="T457" s="190"/>
      <c r="U457" s="190"/>
      <c r="V457" s="190"/>
      <c r="W457" s="190"/>
      <c r="X457" s="190"/>
      <c r="Y457" s="190"/>
      <c r="Z457" s="190"/>
      <c r="AA457" s="190"/>
    </row>
    <row xmlns:x14ac="http://schemas.microsoft.com/office/spreadsheetml/2009/9/ac" r="458" ht="15.75" x14ac:dyDescent="0.25">
      <c r="A458" s="190"/>
      <c r="B458" s="191"/>
      <c r="C458" s="190"/>
      <c r="D458" s="190"/>
      <c r="E458" s="190"/>
      <c r="F458" s="190"/>
      <c r="G458" s="190"/>
      <c r="H458" s="190"/>
      <c r="I458" s="190"/>
      <c r="J458" s="190"/>
      <c r="K458" s="190"/>
      <c r="L458" s="190"/>
      <c r="M458" s="190"/>
      <c r="N458" s="190"/>
      <c r="O458" s="190"/>
      <c r="P458" s="190"/>
      <c r="Q458" s="190"/>
      <c r="R458" s="190"/>
      <c r="S458" s="190"/>
      <c r="T458" s="190"/>
      <c r="U458" s="190"/>
      <c r="V458" s="190"/>
      <c r="W458" s="190"/>
      <c r="X458" s="190"/>
      <c r="Y458" s="190"/>
      <c r="Z458" s="190"/>
      <c r="AA458" s="190"/>
    </row>
    <row xmlns:x14ac="http://schemas.microsoft.com/office/spreadsheetml/2009/9/ac" r="459" ht="15.75" x14ac:dyDescent="0.25">
      <c r="A459" s="190"/>
      <c r="B459" s="191"/>
      <c r="C459" s="190"/>
      <c r="D459" s="190"/>
      <c r="E459" s="190"/>
      <c r="F459" s="190"/>
      <c r="G459" s="190"/>
      <c r="H459" s="190"/>
      <c r="I459" s="190"/>
      <c r="J459" s="190"/>
      <c r="K459" s="190"/>
      <c r="L459" s="190"/>
      <c r="M459" s="190"/>
      <c r="N459" s="190"/>
      <c r="O459" s="190"/>
      <c r="P459" s="190"/>
      <c r="Q459" s="190"/>
      <c r="R459" s="190"/>
      <c r="S459" s="190"/>
      <c r="T459" s="190"/>
      <c r="U459" s="190"/>
      <c r="V459" s="190"/>
      <c r="W459" s="190"/>
      <c r="X459" s="190"/>
      <c r="Y459" s="190"/>
      <c r="Z459" s="190"/>
      <c r="AA459" s="190"/>
    </row>
    <row xmlns:x14ac="http://schemas.microsoft.com/office/spreadsheetml/2009/9/ac" r="460" ht="15.75" x14ac:dyDescent="0.25">
      <c r="A460" s="190"/>
      <c r="B460" s="191"/>
      <c r="C460" s="190"/>
      <c r="D460" s="190"/>
      <c r="E460" s="190"/>
      <c r="F460" s="190"/>
      <c r="G460" s="190"/>
      <c r="H460" s="190"/>
      <c r="I460" s="190"/>
      <c r="J460" s="190"/>
      <c r="K460" s="190"/>
      <c r="L460" s="190"/>
      <c r="M460" s="190"/>
      <c r="N460" s="190"/>
      <c r="O460" s="190"/>
      <c r="P460" s="190"/>
      <c r="Q460" s="190"/>
      <c r="R460" s="190"/>
      <c r="S460" s="190"/>
      <c r="T460" s="190"/>
      <c r="U460" s="190"/>
      <c r="V460" s="190"/>
      <c r="W460" s="190"/>
      <c r="X460" s="190"/>
      <c r="Y460" s="190"/>
      <c r="Z460" s="190"/>
      <c r="AA460" s="190"/>
    </row>
    <row xmlns:x14ac="http://schemas.microsoft.com/office/spreadsheetml/2009/9/ac" r="461" ht="15.75" x14ac:dyDescent="0.25">
      <c r="A461" s="190"/>
      <c r="B461" s="191"/>
      <c r="C461" s="190"/>
      <c r="D461" s="190"/>
      <c r="E461" s="190"/>
      <c r="F461" s="190"/>
      <c r="G461" s="190"/>
      <c r="H461" s="190"/>
      <c r="I461" s="190"/>
      <c r="J461" s="190"/>
      <c r="K461" s="190"/>
      <c r="L461" s="190"/>
      <c r="M461" s="190"/>
      <c r="N461" s="190"/>
      <c r="O461" s="190"/>
      <c r="P461" s="190"/>
      <c r="Q461" s="190"/>
      <c r="R461" s="190"/>
      <c r="S461" s="190"/>
      <c r="T461" s="190"/>
      <c r="U461" s="190"/>
      <c r="V461" s="190"/>
      <c r="W461" s="190"/>
      <c r="X461" s="190"/>
      <c r="Y461" s="190"/>
      <c r="Z461" s="190"/>
      <c r="AA461" s="190"/>
    </row>
    <row xmlns:x14ac="http://schemas.microsoft.com/office/spreadsheetml/2009/9/ac" r="462" ht="15.75" x14ac:dyDescent="0.25">
      <c r="A462" s="190"/>
      <c r="B462" s="191"/>
      <c r="C462" s="190"/>
      <c r="D462" s="190"/>
      <c r="E462" s="190"/>
      <c r="F462" s="190"/>
      <c r="G462" s="190"/>
      <c r="H462" s="190"/>
      <c r="I462" s="190"/>
      <c r="J462" s="190"/>
      <c r="K462" s="190"/>
      <c r="L462" s="190"/>
      <c r="M462" s="190"/>
      <c r="N462" s="190"/>
      <c r="O462" s="190"/>
      <c r="P462" s="190"/>
      <c r="Q462" s="190"/>
      <c r="R462" s="190"/>
      <c r="S462" s="190"/>
      <c r="T462" s="190"/>
      <c r="U462" s="190"/>
      <c r="V462" s="190"/>
      <c r="W462" s="190"/>
      <c r="X462" s="190"/>
      <c r="Y462" s="190"/>
      <c r="Z462" s="190"/>
      <c r="AA462" s="190"/>
    </row>
    <row xmlns:x14ac="http://schemas.microsoft.com/office/spreadsheetml/2009/9/ac" r="463" ht="15.75" x14ac:dyDescent="0.25">
      <c r="A463" s="190"/>
      <c r="B463" s="191"/>
      <c r="C463" s="190"/>
      <c r="D463" s="190"/>
      <c r="E463" s="190"/>
      <c r="F463" s="190"/>
      <c r="G463" s="190"/>
      <c r="H463" s="190"/>
      <c r="I463" s="190"/>
      <c r="J463" s="190"/>
      <c r="K463" s="190"/>
      <c r="L463" s="190"/>
      <c r="M463" s="190"/>
      <c r="N463" s="190"/>
      <c r="O463" s="190"/>
      <c r="P463" s="190"/>
      <c r="Q463" s="190"/>
      <c r="R463" s="190"/>
      <c r="S463" s="190"/>
      <c r="T463" s="190"/>
      <c r="U463" s="190"/>
      <c r="V463" s="190"/>
      <c r="W463" s="190"/>
      <c r="X463" s="190"/>
      <c r="Y463" s="190"/>
      <c r="Z463" s="190"/>
      <c r="AA463" s="190"/>
    </row>
    <row xmlns:x14ac="http://schemas.microsoft.com/office/spreadsheetml/2009/9/ac" r="464" ht="15.75" x14ac:dyDescent="0.25">
      <c r="A464" s="190"/>
      <c r="B464" s="191"/>
      <c r="C464" s="190"/>
      <c r="D464" s="190"/>
      <c r="E464" s="190"/>
      <c r="F464" s="190"/>
      <c r="G464" s="190"/>
      <c r="H464" s="190"/>
      <c r="I464" s="190"/>
      <c r="J464" s="190"/>
      <c r="K464" s="190"/>
      <c r="L464" s="190"/>
      <c r="M464" s="190"/>
      <c r="N464" s="190"/>
      <c r="O464" s="190"/>
      <c r="P464" s="190"/>
      <c r="Q464" s="190"/>
      <c r="R464" s="190"/>
      <c r="S464" s="190"/>
      <c r="T464" s="190"/>
      <c r="U464" s="190"/>
      <c r="V464" s="190"/>
      <c r="W464" s="190"/>
      <c r="X464" s="190"/>
      <c r="Y464" s="190"/>
      <c r="Z464" s="190"/>
      <c r="AA464" s="190"/>
    </row>
    <row xmlns:x14ac="http://schemas.microsoft.com/office/spreadsheetml/2009/9/ac" r="465" ht="15.75" x14ac:dyDescent="0.25">
      <c r="A465" s="190"/>
      <c r="B465" s="191"/>
      <c r="C465" s="190"/>
      <c r="D465" s="190"/>
      <c r="E465" s="190"/>
      <c r="F465" s="190"/>
      <c r="G465" s="190"/>
      <c r="H465" s="190"/>
      <c r="I465" s="190"/>
      <c r="J465" s="190"/>
      <c r="K465" s="190"/>
      <c r="L465" s="190"/>
      <c r="M465" s="190"/>
      <c r="N465" s="190"/>
      <c r="O465" s="190"/>
      <c r="P465" s="190"/>
      <c r="Q465" s="190"/>
      <c r="R465" s="190"/>
      <c r="S465" s="190"/>
      <c r="T465" s="190"/>
      <c r="U465" s="190"/>
      <c r="V465" s="190"/>
      <c r="W465" s="190"/>
      <c r="X465" s="190"/>
      <c r="Y465" s="190"/>
      <c r="Z465" s="190"/>
      <c r="AA465" s="190"/>
    </row>
    <row xmlns:x14ac="http://schemas.microsoft.com/office/spreadsheetml/2009/9/ac" r="466" ht="15.75" x14ac:dyDescent="0.25">
      <c r="A466" s="190"/>
      <c r="B466" s="191"/>
      <c r="C466" s="190"/>
      <c r="D466" s="190"/>
      <c r="E466" s="190"/>
      <c r="F466" s="190"/>
      <c r="G466" s="190"/>
      <c r="H466" s="190"/>
      <c r="I466" s="190"/>
      <c r="J466" s="190"/>
      <c r="K466" s="190"/>
      <c r="L466" s="190"/>
      <c r="M466" s="190"/>
      <c r="N466" s="190"/>
      <c r="O466" s="190"/>
      <c r="P466" s="190"/>
      <c r="Q466" s="190"/>
      <c r="R466" s="190"/>
      <c r="S466" s="190"/>
      <c r="T466" s="190"/>
      <c r="U466" s="190"/>
      <c r="V466" s="190"/>
      <c r="W466" s="190"/>
      <c r="X466" s="190"/>
      <c r="Y466" s="190"/>
      <c r="Z466" s="190"/>
      <c r="AA466" s="190"/>
    </row>
    <row xmlns:x14ac="http://schemas.microsoft.com/office/spreadsheetml/2009/9/ac" r="467" ht="15.75" x14ac:dyDescent="0.25">
      <c r="A467" s="190"/>
      <c r="B467" s="191"/>
      <c r="C467" s="190"/>
      <c r="D467" s="190"/>
      <c r="E467" s="190"/>
      <c r="F467" s="190"/>
      <c r="G467" s="190"/>
      <c r="H467" s="190"/>
      <c r="I467" s="190"/>
      <c r="J467" s="190"/>
      <c r="K467" s="190"/>
      <c r="L467" s="190"/>
      <c r="M467" s="190"/>
      <c r="N467" s="190"/>
      <c r="O467" s="190"/>
      <c r="P467" s="190"/>
      <c r="Q467" s="190"/>
      <c r="R467" s="190"/>
      <c r="S467" s="190"/>
      <c r="T467" s="190"/>
      <c r="U467" s="190"/>
      <c r="V467" s="190"/>
      <c r="W467" s="190"/>
      <c r="X467" s="190"/>
      <c r="Y467" s="190"/>
      <c r="Z467" s="190"/>
      <c r="AA467" s="190"/>
    </row>
    <row xmlns:x14ac="http://schemas.microsoft.com/office/spreadsheetml/2009/9/ac" r="468" ht="15.75" x14ac:dyDescent="0.25">
      <c r="A468" s="190"/>
      <c r="B468" s="191"/>
      <c r="C468" s="190"/>
      <c r="D468" s="190"/>
      <c r="E468" s="190"/>
      <c r="F468" s="190"/>
      <c r="G468" s="190"/>
      <c r="H468" s="190"/>
      <c r="I468" s="190"/>
      <c r="J468" s="190"/>
      <c r="K468" s="190"/>
      <c r="L468" s="190"/>
      <c r="M468" s="190"/>
      <c r="N468" s="190"/>
      <c r="O468" s="190"/>
      <c r="P468" s="190"/>
      <c r="Q468" s="190"/>
      <c r="R468" s="190"/>
      <c r="S468" s="190"/>
      <c r="T468" s="190"/>
      <c r="U468" s="190"/>
      <c r="V468" s="190"/>
      <c r="W468" s="190"/>
      <c r="X468" s="190"/>
      <c r="Y468" s="190"/>
      <c r="Z468" s="190"/>
      <c r="AA468" s="190"/>
    </row>
    <row xmlns:x14ac="http://schemas.microsoft.com/office/spreadsheetml/2009/9/ac" r="469" ht="15.75" x14ac:dyDescent="0.25">
      <c r="A469" s="190"/>
      <c r="B469" s="191"/>
      <c r="C469" s="190"/>
      <c r="D469" s="190"/>
      <c r="E469" s="190"/>
      <c r="F469" s="190"/>
      <c r="G469" s="190"/>
      <c r="H469" s="190"/>
      <c r="I469" s="190"/>
      <c r="J469" s="190"/>
      <c r="K469" s="190"/>
      <c r="L469" s="190"/>
      <c r="M469" s="190"/>
      <c r="N469" s="190"/>
      <c r="O469" s="190"/>
      <c r="P469" s="190"/>
      <c r="Q469" s="190"/>
      <c r="R469" s="190"/>
      <c r="S469" s="190"/>
      <c r="T469" s="190"/>
      <c r="U469" s="190"/>
      <c r="V469" s="190"/>
      <c r="W469" s="190"/>
      <c r="X469" s="190"/>
      <c r="Y469" s="190"/>
      <c r="Z469" s="190"/>
      <c r="AA469" s="190"/>
    </row>
    <row xmlns:x14ac="http://schemas.microsoft.com/office/spreadsheetml/2009/9/ac" r="470" ht="15.75" x14ac:dyDescent="0.25">
      <c r="A470" s="190"/>
      <c r="B470" s="191"/>
      <c r="C470" s="190"/>
      <c r="D470" s="190"/>
      <c r="E470" s="190"/>
      <c r="F470" s="190"/>
      <c r="G470" s="190"/>
      <c r="H470" s="190"/>
      <c r="I470" s="190"/>
      <c r="J470" s="190"/>
      <c r="K470" s="190"/>
      <c r="L470" s="190"/>
      <c r="M470" s="190"/>
      <c r="N470" s="190"/>
      <c r="O470" s="190"/>
      <c r="P470" s="190"/>
      <c r="Q470" s="190"/>
      <c r="R470" s="190"/>
      <c r="S470" s="190"/>
      <c r="T470" s="190"/>
      <c r="U470" s="190"/>
      <c r="V470" s="190"/>
      <c r="W470" s="190"/>
      <c r="X470" s="190"/>
      <c r="Y470" s="190"/>
      <c r="Z470" s="190"/>
      <c r="AA470" s="190"/>
    </row>
    <row xmlns:x14ac="http://schemas.microsoft.com/office/spreadsheetml/2009/9/ac" r="471" ht="15.75" x14ac:dyDescent="0.25">
      <c r="A471" s="190"/>
      <c r="B471" s="191"/>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row>
    <row xmlns:x14ac="http://schemas.microsoft.com/office/spreadsheetml/2009/9/ac" r="472" ht="15.75" x14ac:dyDescent="0.25">
      <c r="A472" s="190"/>
      <c r="B472" s="191"/>
      <c r="C472" s="190"/>
      <c r="D472" s="190"/>
      <c r="E472" s="190"/>
      <c r="F472" s="190"/>
      <c r="G472" s="190"/>
      <c r="H472" s="190"/>
      <c r="I472" s="190"/>
      <c r="J472" s="190"/>
      <c r="K472" s="190"/>
      <c r="L472" s="190"/>
      <c r="M472" s="190"/>
      <c r="N472" s="190"/>
      <c r="O472" s="190"/>
      <c r="P472" s="190"/>
      <c r="Q472" s="190"/>
      <c r="R472" s="190"/>
      <c r="S472" s="190"/>
      <c r="T472" s="190"/>
      <c r="U472" s="190"/>
      <c r="V472" s="190"/>
      <c r="W472" s="190"/>
      <c r="X472" s="190"/>
      <c r="Y472" s="190"/>
      <c r="Z472" s="190"/>
      <c r="AA472" s="190"/>
    </row>
    <row xmlns:x14ac="http://schemas.microsoft.com/office/spreadsheetml/2009/9/ac" r="473" ht="15.75" x14ac:dyDescent="0.25">
      <c r="A473" s="190"/>
      <c r="B473" s="191"/>
      <c r="C473" s="190"/>
      <c r="D473" s="190"/>
      <c r="E473" s="190"/>
      <c r="F473" s="190"/>
      <c r="G473" s="190"/>
      <c r="H473" s="190"/>
      <c r="I473" s="190"/>
      <c r="J473" s="190"/>
      <c r="K473" s="190"/>
      <c r="L473" s="190"/>
      <c r="M473" s="190"/>
      <c r="N473" s="190"/>
      <c r="O473" s="190"/>
      <c r="P473" s="190"/>
      <c r="Q473" s="190"/>
      <c r="R473" s="190"/>
      <c r="S473" s="190"/>
      <c r="T473" s="190"/>
      <c r="U473" s="190"/>
      <c r="V473" s="190"/>
      <c r="W473" s="190"/>
      <c r="X473" s="190"/>
      <c r="Y473" s="190"/>
      <c r="Z473" s="190"/>
      <c r="AA473" s="190"/>
    </row>
    <row xmlns:x14ac="http://schemas.microsoft.com/office/spreadsheetml/2009/9/ac" r="474" ht="15.75" x14ac:dyDescent="0.25">
      <c r="A474" s="190"/>
      <c r="B474" s="191"/>
      <c r="C474" s="190"/>
      <c r="D474" s="190"/>
      <c r="E474" s="190"/>
      <c r="F474" s="190"/>
      <c r="G474" s="190"/>
      <c r="H474" s="190"/>
      <c r="I474" s="190"/>
      <c r="J474" s="190"/>
      <c r="K474" s="190"/>
      <c r="L474" s="190"/>
      <c r="M474" s="190"/>
      <c r="N474" s="190"/>
      <c r="O474" s="190"/>
      <c r="P474" s="190"/>
      <c r="Q474" s="190"/>
      <c r="R474" s="190"/>
      <c r="S474" s="190"/>
      <c r="T474" s="190"/>
      <c r="U474" s="190"/>
      <c r="V474" s="190"/>
      <c r="W474" s="190"/>
      <c r="X474" s="190"/>
      <c r="Y474" s="190"/>
      <c r="Z474" s="190"/>
      <c r="AA474" s="190"/>
    </row>
    <row xmlns:x14ac="http://schemas.microsoft.com/office/spreadsheetml/2009/9/ac" r="475" ht="15.75" x14ac:dyDescent="0.25">
      <c r="A475" s="190"/>
      <c r="B475" s="191"/>
      <c r="C475" s="190"/>
      <c r="D475" s="190"/>
      <c r="E475" s="190"/>
      <c r="F475" s="190"/>
      <c r="G475" s="190"/>
      <c r="H475" s="190"/>
      <c r="I475" s="190"/>
      <c r="J475" s="190"/>
      <c r="K475" s="190"/>
      <c r="L475" s="190"/>
      <c r="M475" s="190"/>
      <c r="N475" s="190"/>
      <c r="O475" s="190"/>
      <c r="P475" s="190"/>
      <c r="Q475" s="190"/>
      <c r="R475" s="190"/>
      <c r="S475" s="190"/>
      <c r="T475" s="190"/>
      <c r="U475" s="190"/>
      <c r="V475" s="190"/>
      <c r="W475" s="190"/>
      <c r="X475" s="190"/>
      <c r="Y475" s="190"/>
      <c r="Z475" s="190"/>
      <c r="AA475" s="190"/>
    </row>
    <row xmlns:x14ac="http://schemas.microsoft.com/office/spreadsheetml/2009/9/ac" r="476" ht="15.75" x14ac:dyDescent="0.25">
      <c r="A476" s="190"/>
      <c r="B476" s="191"/>
      <c r="C476" s="190"/>
      <c r="D476" s="190"/>
      <c r="E476" s="190"/>
      <c r="F476" s="190"/>
      <c r="G476" s="190"/>
      <c r="H476" s="190"/>
      <c r="I476" s="190"/>
      <c r="J476" s="190"/>
      <c r="K476" s="190"/>
      <c r="L476" s="190"/>
      <c r="M476" s="190"/>
      <c r="N476" s="190"/>
      <c r="O476" s="190"/>
      <c r="P476" s="190"/>
      <c r="Q476" s="190"/>
      <c r="R476" s="190"/>
      <c r="S476" s="190"/>
      <c r="T476" s="190"/>
      <c r="U476" s="190"/>
      <c r="V476" s="190"/>
      <c r="W476" s="190"/>
      <c r="X476" s="190"/>
      <c r="Y476" s="190"/>
      <c r="Z476" s="190"/>
      <c r="AA476" s="190"/>
    </row>
    <row xmlns:x14ac="http://schemas.microsoft.com/office/spreadsheetml/2009/9/ac" r="477" ht="15.75" x14ac:dyDescent="0.25">
      <c r="A477" s="190"/>
      <c r="B477" s="191"/>
      <c r="C477" s="190"/>
      <c r="D477" s="190"/>
      <c r="E477" s="190"/>
      <c r="F477" s="190"/>
      <c r="G477" s="190"/>
      <c r="H477" s="190"/>
      <c r="I477" s="190"/>
      <c r="J477" s="190"/>
      <c r="K477" s="190"/>
      <c r="L477" s="190"/>
      <c r="M477" s="190"/>
      <c r="N477" s="190"/>
      <c r="O477" s="190"/>
      <c r="P477" s="190"/>
      <c r="Q477" s="190"/>
      <c r="R477" s="190"/>
      <c r="S477" s="190"/>
      <c r="T477" s="190"/>
      <c r="U477" s="190"/>
      <c r="V477" s="190"/>
      <c r="W477" s="190"/>
      <c r="X477" s="190"/>
      <c r="Y477" s="190"/>
      <c r="Z477" s="190"/>
      <c r="AA477" s="190"/>
    </row>
    <row xmlns:x14ac="http://schemas.microsoft.com/office/spreadsheetml/2009/9/ac" r="478" ht="15.75" x14ac:dyDescent="0.25">
      <c r="A478" s="190"/>
      <c r="B478" s="191"/>
      <c r="C478" s="190"/>
      <c r="D478" s="190"/>
      <c r="E478" s="190"/>
      <c r="F478" s="190"/>
      <c r="G478" s="190"/>
      <c r="H478" s="190"/>
      <c r="I478" s="190"/>
      <c r="J478" s="190"/>
      <c r="K478" s="190"/>
      <c r="L478" s="190"/>
      <c r="M478" s="190"/>
      <c r="N478" s="190"/>
      <c r="O478" s="190"/>
      <c r="P478" s="190"/>
      <c r="Q478" s="190"/>
      <c r="R478" s="190"/>
      <c r="S478" s="190"/>
      <c r="T478" s="190"/>
      <c r="U478" s="190"/>
      <c r="V478" s="190"/>
      <c r="W478" s="190"/>
      <c r="X478" s="190"/>
      <c r="Y478" s="190"/>
      <c r="Z478" s="190"/>
      <c r="AA478" s="190"/>
    </row>
    <row xmlns:x14ac="http://schemas.microsoft.com/office/spreadsheetml/2009/9/ac" r="479" ht="15.75" x14ac:dyDescent="0.25">
      <c r="A479" s="190"/>
      <c r="B479" s="191"/>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row>
    <row xmlns:x14ac="http://schemas.microsoft.com/office/spreadsheetml/2009/9/ac" r="480" ht="15.75" x14ac:dyDescent="0.25">
      <c r="A480" s="190"/>
      <c r="B480" s="191"/>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row>
    <row xmlns:x14ac="http://schemas.microsoft.com/office/spreadsheetml/2009/9/ac" r="481" ht="15.75" x14ac:dyDescent="0.25">
      <c r="A481" s="190"/>
      <c r="B481" s="191"/>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row>
    <row xmlns:x14ac="http://schemas.microsoft.com/office/spreadsheetml/2009/9/ac" r="482" ht="15.75" x14ac:dyDescent="0.25">
      <c r="A482" s="190"/>
      <c r="B482" s="191"/>
      <c r="C482" s="190"/>
      <c r="D482" s="190"/>
      <c r="E482" s="190"/>
      <c r="F482" s="190"/>
      <c r="G482" s="190"/>
      <c r="H482" s="190"/>
      <c r="I482" s="190"/>
      <c r="J482" s="190"/>
      <c r="K482" s="190"/>
      <c r="L482" s="190"/>
      <c r="M482" s="190"/>
      <c r="N482" s="190"/>
      <c r="O482" s="190"/>
      <c r="P482" s="190"/>
      <c r="Q482" s="190"/>
      <c r="R482" s="190"/>
      <c r="S482" s="190"/>
      <c r="T482" s="190"/>
      <c r="U482" s="190"/>
      <c r="V482" s="190"/>
      <c r="W482" s="190"/>
      <c r="X482" s="190"/>
      <c r="Y482" s="190"/>
      <c r="Z482" s="190"/>
      <c r="AA482" s="190"/>
    </row>
    <row xmlns:x14ac="http://schemas.microsoft.com/office/spreadsheetml/2009/9/ac" r="483" ht="15.75" x14ac:dyDescent="0.25">
      <c r="A483" s="190"/>
      <c r="B483" s="191"/>
      <c r="C483" s="190"/>
      <c r="D483" s="190"/>
      <c r="E483" s="190"/>
      <c r="F483" s="190"/>
      <c r="G483" s="190"/>
      <c r="H483" s="190"/>
      <c r="I483" s="190"/>
      <c r="J483" s="190"/>
      <c r="K483" s="190"/>
      <c r="L483" s="190"/>
      <c r="M483" s="190"/>
      <c r="N483" s="190"/>
      <c r="O483" s="190"/>
      <c r="P483" s="190"/>
      <c r="Q483" s="190"/>
      <c r="R483" s="190"/>
      <c r="S483" s="190"/>
      <c r="T483" s="190"/>
      <c r="U483" s="190"/>
      <c r="V483" s="190"/>
      <c r="W483" s="190"/>
      <c r="X483" s="190"/>
      <c r="Y483" s="190"/>
      <c r="Z483" s="190"/>
      <c r="AA483" s="190"/>
    </row>
    <row xmlns:x14ac="http://schemas.microsoft.com/office/spreadsheetml/2009/9/ac" r="484" ht="15.75" x14ac:dyDescent="0.25">
      <c r="A484" s="190"/>
      <c r="B484" s="191"/>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row>
    <row xmlns:x14ac="http://schemas.microsoft.com/office/spreadsheetml/2009/9/ac" r="485" ht="15.75" x14ac:dyDescent="0.25">
      <c r="A485" s="190"/>
      <c r="B485" s="191"/>
      <c r="C485" s="190"/>
      <c r="D485" s="190"/>
      <c r="E485" s="190"/>
      <c r="F485" s="190"/>
      <c r="G485" s="190"/>
      <c r="H485" s="190"/>
      <c r="I485" s="190"/>
      <c r="J485" s="190"/>
      <c r="K485" s="190"/>
      <c r="L485" s="190"/>
      <c r="M485" s="190"/>
      <c r="N485" s="190"/>
      <c r="O485" s="190"/>
      <c r="P485" s="190"/>
      <c r="Q485" s="190"/>
      <c r="R485" s="190"/>
      <c r="S485" s="190"/>
      <c r="T485" s="190"/>
      <c r="U485" s="190"/>
      <c r="V485" s="190"/>
      <c r="W485" s="190"/>
      <c r="X485" s="190"/>
      <c r="Y485" s="190"/>
      <c r="Z485" s="190"/>
      <c r="AA485" s="190"/>
    </row>
    <row xmlns:x14ac="http://schemas.microsoft.com/office/spreadsheetml/2009/9/ac" r="486" ht="15.75" x14ac:dyDescent="0.25">
      <c r="A486" s="190"/>
      <c r="B486" s="191"/>
      <c r="C486" s="190"/>
      <c r="D486" s="190"/>
      <c r="E486" s="190"/>
      <c r="F486" s="190"/>
      <c r="G486" s="190"/>
      <c r="H486" s="190"/>
      <c r="I486" s="190"/>
      <c r="J486" s="190"/>
      <c r="K486" s="190"/>
      <c r="L486" s="190"/>
      <c r="M486" s="190"/>
      <c r="N486" s="190"/>
      <c r="O486" s="190"/>
      <c r="P486" s="190"/>
      <c r="Q486" s="190"/>
      <c r="R486" s="190"/>
      <c r="S486" s="190"/>
      <c r="T486" s="190"/>
      <c r="U486" s="190"/>
      <c r="V486" s="190"/>
      <c r="W486" s="190"/>
      <c r="X486" s="190"/>
      <c r="Y486" s="190"/>
      <c r="Z486" s="190"/>
      <c r="AA486" s="190"/>
    </row>
    <row xmlns:x14ac="http://schemas.microsoft.com/office/spreadsheetml/2009/9/ac" r="487" ht="15.75" x14ac:dyDescent="0.25">
      <c r="A487" s="190"/>
      <c r="B487" s="191"/>
      <c r="C487" s="190"/>
      <c r="D487" s="190"/>
      <c r="E487" s="190"/>
      <c r="F487" s="190"/>
      <c r="G487" s="190"/>
      <c r="H487" s="190"/>
      <c r="I487" s="190"/>
      <c r="J487" s="190"/>
      <c r="K487" s="190"/>
      <c r="L487" s="190"/>
      <c r="M487" s="190"/>
      <c r="N487" s="190"/>
      <c r="O487" s="190"/>
      <c r="P487" s="190"/>
      <c r="Q487" s="190"/>
      <c r="R487" s="190"/>
      <c r="S487" s="190"/>
      <c r="T487" s="190"/>
      <c r="U487" s="190"/>
      <c r="V487" s="190"/>
      <c r="W487" s="190"/>
      <c r="X487" s="190"/>
      <c r="Y487" s="190"/>
      <c r="Z487" s="190"/>
      <c r="AA487" s="190"/>
    </row>
    <row xmlns:x14ac="http://schemas.microsoft.com/office/spreadsheetml/2009/9/ac" r="488" ht="15.75" x14ac:dyDescent="0.25">
      <c r="A488" s="190"/>
      <c r="B488" s="191"/>
      <c r="C488" s="190"/>
      <c r="D488" s="190"/>
      <c r="E488" s="190"/>
      <c r="F488" s="190"/>
      <c r="G488" s="190"/>
      <c r="H488" s="190"/>
      <c r="I488" s="190"/>
      <c r="J488" s="190"/>
      <c r="K488" s="190"/>
      <c r="L488" s="190"/>
      <c r="M488" s="190"/>
      <c r="N488" s="190"/>
      <c r="O488" s="190"/>
      <c r="P488" s="190"/>
      <c r="Q488" s="190"/>
      <c r="R488" s="190"/>
      <c r="S488" s="190"/>
      <c r="T488" s="190"/>
      <c r="U488" s="190"/>
      <c r="V488" s="190"/>
      <c r="W488" s="190"/>
      <c r="X488" s="190"/>
      <c r="Y488" s="190"/>
      <c r="Z488" s="190"/>
      <c r="AA488" s="19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B184-D028-49CC-A66F-24A779311DD4}">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2" customWidth="true"/>
    <col min="2" max="2" width="6.5" style="223" customWidth="true"/>
    <col min="3" max="3" width="14.125" style="224" customWidth="true"/>
    <col min="4" max="4" width="9.75" style="202" customWidth="true"/>
    <col min="5" max="5" width="8" style="225" customWidth="true"/>
    <col min="6" max="6" width="8" style="226" customWidth="true"/>
    <col min="7" max="7" width="8" style="227" customWidth="true"/>
    <col min="8" max="8" width="8" style="228" customWidth="true"/>
    <col min="9" max="9" width="8" style="221" customWidth="true"/>
    <col min="10" max="10" width="8" style="229" customWidth="true"/>
    <col min="11" max="11" width="8" style="230" customWidth="true"/>
    <col min="12" max="12" width="8" style="226" customWidth="true"/>
    <col min="13" max="13" width="8" style="231" customWidth="true"/>
    <col min="14" max="14" width="8" style="232" customWidth="true"/>
    <col min="15" max="19" width="8" style="202" customWidth="true"/>
    <col min="20" max="16384" width="9" style="202"/>
  </cols>
  <sheetData>
    <row xmlns:x14ac="http://schemas.microsoft.com/office/spreadsheetml/2009/9/ac" r="1" ht="20.25" customHeight="true" x14ac:dyDescent="0.2">
      <c r="A1" s="600" t="s">
        <v>288</v>
      </c>
      <c r="B1" s="601"/>
      <c r="C1" s="601"/>
      <c r="D1" s="601"/>
      <c r="E1" s="602" t="s">
        <v>52</v>
      </c>
      <c r="F1" s="603"/>
      <c r="G1" s="603"/>
      <c r="H1" s="603"/>
      <c r="I1" s="604"/>
      <c r="J1" s="605" t="s">
        <v>10</v>
      </c>
      <c r="K1" s="605"/>
      <c r="L1" s="605"/>
      <c r="M1" s="605"/>
      <c r="N1" s="605"/>
      <c r="O1" s="606" t="s">
        <v>11</v>
      </c>
      <c r="P1" s="607"/>
      <c r="Q1" s="607"/>
      <c r="R1" s="607"/>
      <c r="S1" s="608"/>
    </row>
    <row xmlns:x14ac="http://schemas.microsoft.com/office/spreadsheetml/2009/9/ac" r="2" x14ac:dyDescent="0.2">
      <c r="A2" s="601"/>
      <c r="B2" s="601"/>
      <c r="C2" s="601"/>
      <c r="D2" s="601"/>
      <c r="E2" s="203"/>
      <c r="F2" s="204"/>
      <c r="G2" s="233"/>
      <c r="H2" s="205"/>
      <c r="I2" s="234"/>
      <c r="J2" s="206"/>
      <c r="K2" s="204"/>
      <c r="L2" s="235"/>
      <c r="M2" s="205"/>
      <c r="N2" s="236"/>
      <c r="O2" s="203"/>
      <c r="P2" s="204"/>
      <c r="Q2" s="207"/>
      <c r="R2" s="205"/>
      <c r="S2" s="234"/>
    </row>
    <row xmlns:x14ac="http://schemas.microsoft.com/office/spreadsheetml/2009/9/ac" r="3" ht="134.25" customHeight="true" x14ac:dyDescent="0.2">
      <c r="A3" s="208" t="s">
        <v>9</v>
      </c>
      <c r="B3" s="209" t="s">
        <v>4</v>
      </c>
      <c r="C3" s="210" t="s">
        <v>8</v>
      </c>
      <c r="D3" s="211" t="s">
        <v>196</v>
      </c>
      <c r="E3" s="212" t="s">
        <v>25</v>
      </c>
      <c r="F3" s="213" t="s">
        <v>19</v>
      </c>
      <c r="G3" s="237" t="s">
        <v>181</v>
      </c>
      <c r="H3" s="214" t="s">
        <v>190</v>
      </c>
      <c r="I3" s="238" t="s">
        <v>36</v>
      </c>
      <c r="J3" s="215" t="s">
        <v>25</v>
      </c>
      <c r="K3" s="216" t="s">
        <v>19</v>
      </c>
      <c r="L3" s="239" t="s">
        <v>182</v>
      </c>
      <c r="M3" s="214" t="s">
        <v>190</v>
      </c>
      <c r="N3" s="240" t="s">
        <v>36</v>
      </c>
      <c r="O3" s="212" t="s">
        <v>25</v>
      </c>
      <c r="P3" s="213" t="s">
        <v>141</v>
      </c>
      <c r="Q3" s="217" t="s">
        <v>183</v>
      </c>
      <c r="R3" s="214" t="s">
        <v>190</v>
      </c>
      <c r="S3" s="238" t="s">
        <v>36</v>
      </c>
    </row>
    <row xmlns:x14ac="http://schemas.microsoft.com/office/spreadsheetml/2009/9/ac" r="4" x14ac:dyDescent="0.2">
      <c r="A4" s="348" t="str">
        <f>IF(ISBLANK(Regressions!A14), " ", Regressions!A14)</f>
        <v>Namibia</v>
      </c>
      <c r="B4" s="349">
        <f>IF(ISBLANK(Regressions!B14), " ", Regressions!B14)</f>
        <v>2000</v>
      </c>
      <c r="C4" s="218" t="str">
        <f>IF(ISBLANK(Regressions!C14), " ", Regressions!C14)</f>
        <v>National</v>
      </c>
      <c r="D4" s="350">
        <f>IF(ISBLANK(Regressions!D14), " ", Regressions!D14)</f>
        <v>642489</v>
      </c>
      <c r="E4" s="219" t="e">
        <f>IF(ISNUMBER(Regressions!E14),ROUND(Regressions!E14, 1), NA())</f>
        <v>#N/A</v>
      </c>
      <c r="F4" s="351" t="e">
        <f>IF(ISNUMBER(Regressions!F14),ROUND(Regressions!F14, 1), NA())</f>
        <v>#N/A</v>
      </c>
      <c r="G4" s="241" t="e">
        <f>IF(ISNUMBER(Regressions!G14),ROUND(Regressions!G14, 1), NA())</f>
        <v>#N/A</v>
      </c>
      <c r="H4" s="352" t="e">
        <f>IF(ISNUMBER(Regressions!H14),ROUND(Regressions!H14, 1), NA())</f>
        <v>#N/A</v>
      </c>
      <c r="I4" s="242" t="e">
        <f>IF(ISNUMBER(Regressions!I14),ROUND(Regressions!I14, 1), NA())</f>
        <v>#N/A</v>
      </c>
      <c r="J4" s="353" t="e">
        <f>IF(ISNUMBER(Regressions!K14),ROUND(Regressions!K14, 1), NA())</f>
        <v>#N/A</v>
      </c>
      <c r="K4" s="351" t="e">
        <f>IF(ISNUMBER(Regressions!L14),ROUND(Regressions!L14, 1), NA())</f>
        <v>#N/A</v>
      </c>
      <c r="L4" s="243" t="e">
        <f>IF(ISNUMBER(Regressions!M14),ROUND(Regressions!M14, 1), NA())</f>
        <v>#N/A</v>
      </c>
      <c r="M4" s="352" t="e">
        <f>IF(ISNUMBER(Regressions!N14),ROUND(Regressions!N14, 1), NA())</f>
        <v>#N/A</v>
      </c>
      <c r="N4" s="242" t="e">
        <f>IF(ISNUMBER(Regressions!O14),ROUND(Regressions!O14, 1), NA())</f>
        <v>#N/A</v>
      </c>
      <c r="O4" s="353" t="e">
        <f>IF(ISNUMBER(Regressions!Q14),ROUND(Regressions!Q14, 1), NA())</f>
        <v>#N/A</v>
      </c>
      <c r="P4" s="351" t="e">
        <f>IF(ISNUMBER(Regressions!R14),ROUND(Regressions!R14, 1), NA())</f>
        <v>#N/A</v>
      </c>
      <c r="Q4" s="220" t="e">
        <f>IF(ISNUMBER(Regressions!S14),ROUND(Regressions!S14, 1), NA())</f>
        <v>#N/A</v>
      </c>
      <c r="R4" s="352" t="e">
        <f>IF(ISNUMBER(Regressions!T14),ROUND(Regressions!T14, 1), NA())</f>
        <v>#N/A</v>
      </c>
      <c r="S4" s="242" t="e">
        <f>IF(ISNUMBER(Regressions!U14),ROUND(Regressions!U14, 1), NA())</f>
        <v>#N/A</v>
      </c>
    </row>
    <row xmlns:x14ac="http://schemas.microsoft.com/office/spreadsheetml/2009/9/ac" r="5" x14ac:dyDescent="0.2">
      <c r="A5" s="348" t="str">
        <f>IF(ISBLANK(Regressions!A15), " ", Regressions!A15)</f>
        <v>Namibia</v>
      </c>
      <c r="B5" s="349">
        <f>IF(ISBLANK(Regressions!B15), " ", Regressions!B15)</f>
        <v>2001</v>
      </c>
      <c r="C5" s="354" t="str">
        <f>IF(ISBLANK(Regressions!C15), " ", Regressions!C15)</f>
        <v>National</v>
      </c>
      <c r="D5" s="350">
        <f>IF(ISBLANK(Regressions!D15), " ", Regressions!D15)</f>
        <v>659689</v>
      </c>
      <c r="E5" s="219">
        <f>IF(ISNUMBER(Regressions!E15),ROUND(Regressions!E15, 1), NA())</f>
        <v>85.1</v>
      </c>
      <c r="F5" s="351" t="e">
        <f>IF(ISNUMBER(Regressions!F15),ROUND(Regressions!F15, 1), NA())</f>
        <v>#N/A</v>
      </c>
      <c r="G5" s="241" t="e">
        <f>IF(ISNUMBER(Regressions!G15),ROUND(Regressions!G15, 1), NA())</f>
        <v>#N/A</v>
      </c>
      <c r="H5" s="352" t="e">
        <f>IF(ISNUMBER(Regressions!H15),ROUND(Regressions!H15, 1), NA())</f>
        <v>#N/A</v>
      </c>
      <c r="I5" s="242" t="e">
        <f>IF(ISNUMBER(Regressions!I15),ROUND(Regressions!I15, 1), NA())</f>
        <v>#N/A</v>
      </c>
      <c r="J5" s="353">
        <f>IF(ISNUMBER(Regressions!K15),ROUND(Regressions!K15, 1), NA())</f>
        <v>81</v>
      </c>
      <c r="K5" s="351" t="e">
        <f>IF(ISNUMBER(Regressions!L15),ROUND(Regressions!L15, 1), NA())</f>
        <v>#N/A</v>
      </c>
      <c r="L5" s="243" t="e">
        <f>IF(ISNUMBER(Regressions!M15),ROUND(Regressions!M15, 1), NA())</f>
        <v>#N/A</v>
      </c>
      <c r="M5" s="352" t="e">
        <f>IF(ISNUMBER(Regressions!N15),ROUND(Regressions!N15, 1), NA())</f>
        <v>#N/A</v>
      </c>
      <c r="N5" s="242" t="e">
        <f>IF(ISNUMBER(Regressions!O15),ROUND(Regressions!O15, 1), NA())</f>
        <v>#N/A</v>
      </c>
      <c r="O5" s="353" t="e">
        <f>IF(ISNUMBER(Regressions!Q15),ROUND(Regressions!Q15, 1), NA())</f>
        <v>#N/A</v>
      </c>
      <c r="P5" s="351" t="e">
        <f>IF(ISNUMBER(Regressions!R15),ROUND(Regressions!R15, 1), NA())</f>
        <v>#N/A</v>
      </c>
      <c r="Q5" s="220" t="e">
        <f>IF(ISNUMBER(Regressions!S15),ROUND(Regressions!S15, 1), NA())</f>
        <v>#N/A</v>
      </c>
      <c r="R5" s="352" t="e">
        <f>IF(ISNUMBER(Regressions!T15),ROUND(Regressions!T15, 1), NA())</f>
        <v>#N/A</v>
      </c>
      <c r="S5" s="242" t="e">
        <f>IF(ISNUMBER(Regressions!U15),ROUND(Regressions!U15, 1), NA())</f>
        <v>#N/A</v>
      </c>
      <c r="T5" s="221"/>
      <c r="U5" s="221"/>
      <c r="V5" s="221"/>
      <c r="W5" s="221"/>
      <c r="X5" s="221"/>
      <c r="Y5" s="221"/>
      <c r="Z5" s="221"/>
      <c r="AA5" s="221"/>
    </row>
    <row xmlns:x14ac="http://schemas.microsoft.com/office/spreadsheetml/2009/9/ac" r="6" x14ac:dyDescent="0.2">
      <c r="A6" s="348" t="str">
        <f>IF(ISBLANK(Regressions!A16), " ", Regressions!A16)</f>
        <v>Namibia</v>
      </c>
      <c r="B6" s="349">
        <f>IF(ISBLANK(Regressions!B16), " ", Regressions!B16)</f>
        <v>2002</v>
      </c>
      <c r="C6" s="354" t="str">
        <f>IF(ISBLANK(Regressions!C16), " ", Regressions!C16)</f>
        <v>National</v>
      </c>
      <c r="D6" s="350">
        <f>IF(ISBLANK(Regressions!D16), " ", Regressions!D16)</f>
        <v>673611</v>
      </c>
      <c r="E6" s="219">
        <f>IF(ISNUMBER(Regressions!E16),ROUND(Regressions!E16, 1), NA())</f>
        <v>85.1</v>
      </c>
      <c r="F6" s="351" t="e">
        <f>IF(ISNUMBER(Regressions!F16),ROUND(Regressions!F16, 1), NA())</f>
        <v>#N/A</v>
      </c>
      <c r="G6" s="241" t="e">
        <f>IF(ISNUMBER(Regressions!G16),ROUND(Regressions!G16, 1), NA())</f>
        <v>#N/A</v>
      </c>
      <c r="H6" s="352" t="e">
        <f>IF(ISNUMBER(Regressions!H16),ROUND(Regressions!H16, 1), NA())</f>
        <v>#N/A</v>
      </c>
      <c r="I6" s="242" t="e">
        <f>IF(ISNUMBER(Regressions!I16),ROUND(Regressions!I16, 1), NA())</f>
        <v>#N/A</v>
      </c>
      <c r="J6" s="353">
        <f>IF(ISNUMBER(Regressions!K16),ROUND(Regressions!K16, 1), NA())</f>
        <v>81</v>
      </c>
      <c r="K6" s="351" t="e">
        <f>IF(ISNUMBER(Regressions!L16),ROUND(Regressions!L16, 1), NA())</f>
        <v>#N/A</v>
      </c>
      <c r="L6" s="243" t="e">
        <f>IF(ISNUMBER(Regressions!M16),ROUND(Regressions!M16, 1), NA())</f>
        <v>#N/A</v>
      </c>
      <c r="M6" s="352" t="e">
        <f>IF(ISNUMBER(Regressions!N16),ROUND(Regressions!N16, 1), NA())</f>
        <v>#N/A</v>
      </c>
      <c r="N6" s="242" t="e">
        <f>IF(ISNUMBER(Regressions!O16),ROUND(Regressions!O16, 1), NA())</f>
        <v>#N/A</v>
      </c>
      <c r="O6" s="353" t="e">
        <f>IF(ISNUMBER(Regressions!Q16),ROUND(Regressions!Q16, 1), NA())</f>
        <v>#N/A</v>
      </c>
      <c r="P6" s="351" t="e">
        <f>IF(ISNUMBER(Regressions!R16),ROUND(Regressions!R16, 1), NA())</f>
        <v>#N/A</v>
      </c>
      <c r="Q6" s="220" t="e">
        <f>IF(ISNUMBER(Regressions!S16),ROUND(Regressions!S16, 1), NA())</f>
        <v>#N/A</v>
      </c>
      <c r="R6" s="352" t="e">
        <f>IF(ISNUMBER(Regressions!T16),ROUND(Regressions!T16, 1), NA())</f>
        <v>#N/A</v>
      </c>
      <c r="S6" s="242" t="e">
        <f>IF(ISNUMBER(Regressions!U16),ROUND(Regressions!U16, 1), NA())</f>
        <v>#N/A</v>
      </c>
      <c r="T6" s="221"/>
      <c r="U6" s="221"/>
      <c r="V6" s="221"/>
      <c r="W6" s="221"/>
      <c r="X6" s="221"/>
      <c r="Y6" s="221"/>
      <c r="Z6" s="221"/>
      <c r="AA6" s="221"/>
    </row>
    <row xmlns:x14ac="http://schemas.microsoft.com/office/spreadsheetml/2009/9/ac" r="7" x14ac:dyDescent="0.2">
      <c r="A7" s="348" t="str">
        <f>IF(ISBLANK(Regressions!A17), " ", Regressions!A17)</f>
        <v>Namibia</v>
      </c>
      <c r="B7" s="349">
        <f>IF(ISBLANK(Regressions!B17), " ", Regressions!B17)</f>
        <v>2003</v>
      </c>
      <c r="C7" s="354" t="str">
        <f>IF(ISBLANK(Regressions!C17), " ", Regressions!C17)</f>
        <v>National</v>
      </c>
      <c r="D7" s="350">
        <f>IF(ISBLANK(Regressions!D17), " ", Regressions!D17)</f>
        <v>684032</v>
      </c>
      <c r="E7" s="219">
        <f>IF(ISNUMBER(Regressions!E17),ROUND(Regressions!E17, 1), NA())</f>
        <v>85.1</v>
      </c>
      <c r="F7" s="351" t="e">
        <f>IF(ISNUMBER(Regressions!F17),ROUND(Regressions!F17, 1), NA())</f>
        <v>#N/A</v>
      </c>
      <c r="G7" s="241" t="e">
        <f>IF(ISNUMBER(Regressions!G17),ROUND(Regressions!G17, 1), NA())</f>
        <v>#N/A</v>
      </c>
      <c r="H7" s="352" t="e">
        <f>IF(ISNUMBER(Regressions!H17),ROUND(Regressions!H17, 1), NA())</f>
        <v>#N/A</v>
      </c>
      <c r="I7" s="242" t="e">
        <f>IF(ISNUMBER(Regressions!I17),ROUND(Regressions!I17, 1), NA())</f>
        <v>#N/A</v>
      </c>
      <c r="J7" s="353">
        <f>IF(ISNUMBER(Regressions!K17),ROUND(Regressions!K17, 1), NA())</f>
        <v>81</v>
      </c>
      <c r="K7" s="351" t="e">
        <f>IF(ISNUMBER(Regressions!L17),ROUND(Regressions!L17, 1), NA())</f>
        <v>#N/A</v>
      </c>
      <c r="L7" s="243" t="e">
        <f>IF(ISNUMBER(Regressions!M17),ROUND(Regressions!M17, 1), NA())</f>
        <v>#N/A</v>
      </c>
      <c r="M7" s="352" t="e">
        <f>IF(ISNUMBER(Regressions!N17),ROUND(Regressions!N17, 1), NA())</f>
        <v>#N/A</v>
      </c>
      <c r="N7" s="242" t="e">
        <f>IF(ISNUMBER(Regressions!O17),ROUND(Regressions!O17, 1), NA())</f>
        <v>#N/A</v>
      </c>
      <c r="O7" s="353" t="e">
        <f>IF(ISNUMBER(Regressions!Q17),ROUND(Regressions!Q17, 1), NA())</f>
        <v>#N/A</v>
      </c>
      <c r="P7" s="351" t="e">
        <f>IF(ISNUMBER(Regressions!R17),ROUND(Regressions!R17, 1), NA())</f>
        <v>#N/A</v>
      </c>
      <c r="Q7" s="220" t="e">
        <f>IF(ISNUMBER(Regressions!S17),ROUND(Regressions!S17, 1), NA())</f>
        <v>#N/A</v>
      </c>
      <c r="R7" s="352" t="e">
        <f>IF(ISNUMBER(Regressions!T17),ROUND(Regressions!T17, 1), NA())</f>
        <v>#N/A</v>
      </c>
      <c r="S7" s="242" t="e">
        <f>IF(ISNUMBER(Regressions!U17),ROUND(Regressions!U17, 1), NA())</f>
        <v>#N/A</v>
      </c>
      <c r="T7" s="221"/>
      <c r="U7" s="221"/>
      <c r="V7" s="221"/>
      <c r="W7" s="221"/>
      <c r="X7" s="221"/>
      <c r="Y7" s="221"/>
      <c r="Z7" s="221"/>
      <c r="AA7" s="221"/>
    </row>
    <row xmlns:x14ac="http://schemas.microsoft.com/office/spreadsheetml/2009/9/ac" r="8" x14ac:dyDescent="0.2">
      <c r="A8" s="348" t="str">
        <f>IF(ISBLANK(Regressions!A18), " ", Regressions!A18)</f>
        <v>Namibia</v>
      </c>
      <c r="B8" s="349">
        <f>IF(ISBLANK(Regressions!B18), " ", Regressions!B18)</f>
        <v>2004</v>
      </c>
      <c r="C8" s="354" t="str">
        <f>IF(ISBLANK(Regressions!C18), " ", Regressions!C18)</f>
        <v>National</v>
      </c>
      <c r="D8" s="350">
        <f>IF(ISBLANK(Regressions!D18), " ", Regressions!D18)</f>
        <v>692751</v>
      </c>
      <c r="E8" s="219">
        <f>IF(ISNUMBER(Regressions!E18),ROUND(Regressions!E18, 1), NA())</f>
        <v>85.1</v>
      </c>
      <c r="F8" s="351" t="e">
        <f>IF(ISNUMBER(Regressions!F18),ROUND(Regressions!F18, 1), NA())</f>
        <v>#N/A</v>
      </c>
      <c r="G8" s="241" t="e">
        <f>IF(ISNUMBER(Regressions!G18),ROUND(Regressions!G18, 1), NA())</f>
        <v>#N/A</v>
      </c>
      <c r="H8" s="352" t="e">
        <f>IF(ISNUMBER(Regressions!H18),ROUND(Regressions!H18, 1), NA())</f>
        <v>#N/A</v>
      </c>
      <c r="I8" s="242" t="e">
        <f>IF(ISNUMBER(Regressions!I18),ROUND(Regressions!I18, 1), NA())</f>
        <v>#N/A</v>
      </c>
      <c r="J8" s="353">
        <f>IF(ISNUMBER(Regressions!K18),ROUND(Regressions!K18, 1), NA())</f>
        <v>81</v>
      </c>
      <c r="K8" s="351" t="e">
        <f>IF(ISNUMBER(Regressions!L18),ROUND(Regressions!L18, 1), NA())</f>
        <v>#N/A</v>
      </c>
      <c r="L8" s="243" t="e">
        <f>IF(ISNUMBER(Regressions!M18),ROUND(Regressions!M18, 1), NA())</f>
        <v>#N/A</v>
      </c>
      <c r="M8" s="352" t="e">
        <f>IF(ISNUMBER(Regressions!N18),ROUND(Regressions!N18, 1), NA())</f>
        <v>#N/A</v>
      </c>
      <c r="N8" s="242" t="e">
        <f>IF(ISNUMBER(Regressions!O18),ROUND(Regressions!O18, 1), NA())</f>
        <v>#N/A</v>
      </c>
      <c r="O8" s="353" t="e">
        <f>IF(ISNUMBER(Regressions!Q18),ROUND(Regressions!Q18, 1), NA())</f>
        <v>#N/A</v>
      </c>
      <c r="P8" s="351" t="e">
        <f>IF(ISNUMBER(Regressions!R18),ROUND(Regressions!R18, 1), NA())</f>
        <v>#N/A</v>
      </c>
      <c r="Q8" s="220" t="e">
        <f>IF(ISNUMBER(Regressions!S18),ROUND(Regressions!S18, 1), NA())</f>
        <v>#N/A</v>
      </c>
      <c r="R8" s="352" t="e">
        <f>IF(ISNUMBER(Regressions!T18),ROUND(Regressions!T18, 1), NA())</f>
        <v>#N/A</v>
      </c>
      <c r="S8" s="242" t="e">
        <f>IF(ISNUMBER(Regressions!U18),ROUND(Regressions!U18, 1), NA())</f>
        <v>#N/A</v>
      </c>
      <c r="T8" s="221"/>
      <c r="U8" s="221"/>
      <c r="V8" s="221"/>
      <c r="W8" s="221"/>
      <c r="X8" s="221"/>
      <c r="Y8" s="221"/>
      <c r="Z8" s="221"/>
      <c r="AA8" s="221"/>
    </row>
    <row xmlns:x14ac="http://schemas.microsoft.com/office/spreadsheetml/2009/9/ac" r="9" x14ac:dyDescent="0.2">
      <c r="A9" s="348" t="str">
        <f>IF(ISBLANK(Regressions!A19), " ", Regressions!A19)</f>
        <v>Namibia</v>
      </c>
      <c r="B9" s="349">
        <f>IF(ISBLANK(Regressions!B19), " ", Regressions!B19)</f>
        <v>2005</v>
      </c>
      <c r="C9" s="354" t="str">
        <f>IF(ISBLANK(Regressions!C19), " ", Regressions!C19)</f>
        <v>National</v>
      </c>
      <c r="D9" s="350">
        <f>IF(ISBLANK(Regressions!D19), " ", Regressions!D19)</f>
        <v>700426</v>
      </c>
      <c r="E9" s="219">
        <f>IF(ISNUMBER(Regressions!E19),ROUND(Regressions!E19, 1), NA())</f>
        <v>85.1</v>
      </c>
      <c r="F9" s="351" t="e">
        <f>IF(ISNUMBER(Regressions!F19),ROUND(Regressions!F19, 1), NA())</f>
        <v>#N/A</v>
      </c>
      <c r="G9" s="241" t="e">
        <f>IF(ISNUMBER(Regressions!G19),ROUND(Regressions!G19, 1), NA())</f>
        <v>#N/A</v>
      </c>
      <c r="H9" s="352" t="e">
        <f>IF(ISNUMBER(Regressions!H19),ROUND(Regressions!H19, 1), NA())</f>
        <v>#N/A</v>
      </c>
      <c r="I9" s="242" t="e">
        <f>IF(ISNUMBER(Regressions!I19),ROUND(Regressions!I19, 1), NA())</f>
        <v>#N/A</v>
      </c>
      <c r="J9" s="353">
        <f>IF(ISNUMBER(Regressions!K19),ROUND(Regressions!K19, 1), NA())</f>
        <v>81</v>
      </c>
      <c r="K9" s="351" t="e">
        <f>IF(ISNUMBER(Regressions!L19),ROUND(Regressions!L19, 1), NA())</f>
        <v>#N/A</v>
      </c>
      <c r="L9" s="243" t="e">
        <f>IF(ISNUMBER(Regressions!M19),ROUND(Regressions!M19, 1), NA())</f>
        <v>#N/A</v>
      </c>
      <c r="M9" s="352" t="e">
        <f>IF(ISNUMBER(Regressions!N19),ROUND(Regressions!N19, 1), NA())</f>
        <v>#N/A</v>
      </c>
      <c r="N9" s="242" t="e">
        <f>IF(ISNUMBER(Regressions!O19),ROUND(Regressions!O19, 1), NA())</f>
        <v>#N/A</v>
      </c>
      <c r="O9" s="353" t="e">
        <f>IF(ISNUMBER(Regressions!Q19),ROUND(Regressions!Q19, 1), NA())</f>
        <v>#N/A</v>
      </c>
      <c r="P9" s="351" t="e">
        <f>IF(ISNUMBER(Regressions!R19),ROUND(Regressions!R19, 1), NA())</f>
        <v>#N/A</v>
      </c>
      <c r="Q9" s="220" t="e">
        <f>IF(ISNUMBER(Regressions!S19),ROUND(Regressions!S19, 1), NA())</f>
        <v>#N/A</v>
      </c>
      <c r="R9" s="352" t="e">
        <f>IF(ISNUMBER(Regressions!T19),ROUND(Regressions!T19, 1), NA())</f>
        <v>#N/A</v>
      </c>
      <c r="S9" s="242" t="e">
        <f>IF(ISNUMBER(Regressions!U19),ROUND(Regressions!U19, 1), NA())</f>
        <v>#N/A</v>
      </c>
    </row>
    <row xmlns:x14ac="http://schemas.microsoft.com/office/spreadsheetml/2009/9/ac" r="10" x14ac:dyDescent="0.2">
      <c r="A10" s="348" t="str">
        <f>IF(ISBLANK(Regressions!A20), " ", Regressions!A20)</f>
        <v>Namibia</v>
      </c>
      <c r="B10" s="349">
        <f>IF(ISBLANK(Regressions!B20), " ", Regressions!B20)</f>
        <v>2006</v>
      </c>
      <c r="C10" s="354" t="str">
        <f>IF(ISBLANK(Regressions!C20), " ", Regressions!C20)</f>
        <v>National</v>
      </c>
      <c r="D10" s="350">
        <f>IF(ISBLANK(Regressions!D20), " ", Regressions!D20)</f>
        <v>705962</v>
      </c>
      <c r="E10" s="219">
        <f>IF(ISNUMBER(Regressions!E20),ROUND(Regressions!E20, 1), NA())</f>
        <v>85.5</v>
      </c>
      <c r="F10" s="351" t="e">
        <f>IF(ISNUMBER(Regressions!F20),ROUND(Regressions!F20, 1), NA())</f>
        <v>#N/A</v>
      </c>
      <c r="G10" s="241" t="e">
        <f>IF(ISNUMBER(Regressions!G20),ROUND(Regressions!G20, 1), NA())</f>
        <v>#N/A</v>
      </c>
      <c r="H10" s="352" t="e">
        <f>IF(ISNUMBER(Regressions!H20),ROUND(Regressions!H20, 1), NA())</f>
        <v>#N/A</v>
      </c>
      <c r="I10" s="242" t="e">
        <f>IF(ISNUMBER(Regressions!I20),ROUND(Regressions!I20, 1), NA())</f>
        <v>#N/A</v>
      </c>
      <c r="J10" s="353">
        <f>IF(ISNUMBER(Regressions!K20),ROUND(Regressions!K20, 1), NA())</f>
        <v>81.5</v>
      </c>
      <c r="K10" s="351" t="e">
        <f>IF(ISNUMBER(Regressions!L20),ROUND(Regressions!L20, 1), NA())</f>
        <v>#N/A</v>
      </c>
      <c r="L10" s="243" t="e">
        <f>IF(ISNUMBER(Regressions!M20),ROUND(Regressions!M20, 1), NA())</f>
        <v>#N/A</v>
      </c>
      <c r="M10" s="352" t="e">
        <f>IF(ISNUMBER(Regressions!N20),ROUND(Regressions!N20, 1), NA())</f>
        <v>#N/A</v>
      </c>
      <c r="N10" s="242" t="e">
        <f>IF(ISNUMBER(Regressions!O20),ROUND(Regressions!O20, 1), NA())</f>
        <v>#N/A</v>
      </c>
      <c r="O10" s="353" t="e">
        <f>IF(ISNUMBER(Regressions!Q20),ROUND(Regressions!Q20, 1), NA())</f>
        <v>#N/A</v>
      </c>
      <c r="P10" s="351" t="e">
        <f>IF(ISNUMBER(Regressions!R20),ROUND(Regressions!R20, 1), NA())</f>
        <v>#N/A</v>
      </c>
      <c r="Q10" s="220" t="e">
        <f>IF(ISNUMBER(Regressions!S20),ROUND(Regressions!S20, 1), NA())</f>
        <v>#N/A</v>
      </c>
      <c r="R10" s="352" t="e">
        <f>IF(ISNUMBER(Regressions!T20),ROUND(Regressions!T20, 1), NA())</f>
        <v>#N/A</v>
      </c>
      <c r="S10" s="242" t="e">
        <f>IF(ISNUMBER(Regressions!U20),ROUND(Regressions!U20, 1), NA())</f>
        <v>#N/A</v>
      </c>
    </row>
    <row xmlns:x14ac="http://schemas.microsoft.com/office/spreadsheetml/2009/9/ac" r="11" x14ac:dyDescent="0.2">
      <c r="A11" s="348" t="str">
        <f>IF(ISBLANK(Regressions!A21), " ", Regressions!A21)</f>
        <v>Namibia</v>
      </c>
      <c r="B11" s="349">
        <f>IF(ISBLANK(Regressions!B21), " ", Regressions!B21)</f>
        <v>2007</v>
      </c>
      <c r="C11" s="354" t="str">
        <f>IF(ISBLANK(Regressions!C21), " ", Regressions!C21)</f>
        <v>National</v>
      </c>
      <c r="D11" s="350">
        <f>IF(ISBLANK(Regressions!D21), " ", Regressions!D21)</f>
        <v>708910</v>
      </c>
      <c r="E11" s="219">
        <f>IF(ISNUMBER(Regressions!E21),ROUND(Regressions!E21, 1), NA())</f>
        <v>85.9</v>
      </c>
      <c r="F11" s="351" t="e">
        <f>IF(ISNUMBER(Regressions!F21),ROUND(Regressions!F21, 1), NA())</f>
        <v>#N/A</v>
      </c>
      <c r="G11" s="241" t="e">
        <f>IF(ISNUMBER(Regressions!G21),ROUND(Regressions!G21, 1), NA())</f>
        <v>#N/A</v>
      </c>
      <c r="H11" s="352" t="e">
        <f>IF(ISNUMBER(Regressions!H21),ROUND(Regressions!H21, 1), NA())</f>
        <v>#N/A</v>
      </c>
      <c r="I11" s="242" t="e">
        <f>IF(ISNUMBER(Regressions!I21),ROUND(Regressions!I21, 1), NA())</f>
        <v>#N/A</v>
      </c>
      <c r="J11" s="353">
        <f>IF(ISNUMBER(Regressions!K21),ROUND(Regressions!K21, 1), NA())</f>
        <v>82</v>
      </c>
      <c r="K11" s="351">
        <f>IF(ISNUMBER(Regressions!L21),ROUND(Regressions!L21, 1), NA())</f>
        <v>82</v>
      </c>
      <c r="L11" s="243" t="e">
        <f>IF(ISNUMBER(Regressions!M21),ROUND(Regressions!M21, 1), NA())</f>
        <v>#N/A</v>
      </c>
      <c r="M11" s="352" t="e">
        <f>IF(ISNUMBER(Regressions!N21),ROUND(Regressions!N21, 1), NA())</f>
        <v>#N/A</v>
      </c>
      <c r="N11" s="242">
        <f>IF(ISNUMBER(Regressions!O21),ROUND(Regressions!O21, 1), NA())</f>
        <v>18</v>
      </c>
      <c r="O11" s="353" t="e">
        <f>IF(ISNUMBER(Regressions!Q21),ROUND(Regressions!Q21, 1), NA())</f>
        <v>#N/A</v>
      </c>
      <c r="P11" s="351" t="e">
        <f>IF(ISNUMBER(Regressions!R21),ROUND(Regressions!R21, 1), NA())</f>
        <v>#N/A</v>
      </c>
      <c r="Q11" s="220" t="e">
        <f>IF(ISNUMBER(Regressions!S21),ROUND(Regressions!S21, 1), NA())</f>
        <v>#N/A</v>
      </c>
      <c r="R11" s="352" t="e">
        <f>IF(ISNUMBER(Regressions!T21),ROUND(Regressions!T21, 1), NA())</f>
        <v>#N/A</v>
      </c>
      <c r="S11" s="242" t="e">
        <f>IF(ISNUMBER(Regressions!U21),ROUND(Regressions!U21, 1), NA())</f>
        <v>#N/A</v>
      </c>
    </row>
    <row xmlns:x14ac="http://schemas.microsoft.com/office/spreadsheetml/2009/9/ac" r="12" x14ac:dyDescent="0.2">
      <c r="A12" s="348" t="str">
        <f>IF(ISBLANK(Regressions!A22), " ", Regressions!A22)</f>
        <v>Namibia</v>
      </c>
      <c r="B12" s="349">
        <f>IF(ISBLANK(Regressions!B22), " ", Regressions!B22)</f>
        <v>2008</v>
      </c>
      <c r="C12" s="354" t="str">
        <f>IF(ISBLANK(Regressions!C22), " ", Regressions!C22)</f>
        <v>National</v>
      </c>
      <c r="D12" s="350">
        <f>IF(ISBLANK(Regressions!D22), " ", Regressions!D22)</f>
        <v>709758</v>
      </c>
      <c r="E12" s="219">
        <f>IF(ISNUMBER(Regressions!E22),ROUND(Regressions!E22, 1), NA())</f>
        <v>86.3</v>
      </c>
      <c r="F12" s="351" t="e">
        <f>IF(ISNUMBER(Regressions!F22),ROUND(Regressions!F22, 1), NA())</f>
        <v>#N/A</v>
      </c>
      <c r="G12" s="241" t="e">
        <f>IF(ISNUMBER(Regressions!G22),ROUND(Regressions!G22, 1), NA())</f>
        <v>#N/A</v>
      </c>
      <c r="H12" s="352" t="e">
        <f>IF(ISNUMBER(Regressions!H22),ROUND(Regressions!H22, 1), NA())</f>
        <v>#N/A</v>
      </c>
      <c r="I12" s="242" t="e">
        <f>IF(ISNUMBER(Regressions!I22),ROUND(Regressions!I22, 1), NA())</f>
        <v>#N/A</v>
      </c>
      <c r="J12" s="353">
        <f>IF(ISNUMBER(Regressions!K22),ROUND(Regressions!K22, 1), NA())</f>
        <v>82.5</v>
      </c>
      <c r="K12" s="351">
        <f>IF(ISNUMBER(Regressions!L22),ROUND(Regressions!L22, 1), NA())</f>
        <v>82.5</v>
      </c>
      <c r="L12" s="243" t="e">
        <f>IF(ISNUMBER(Regressions!M22),ROUND(Regressions!M22, 1), NA())</f>
        <v>#N/A</v>
      </c>
      <c r="M12" s="352" t="e">
        <f>IF(ISNUMBER(Regressions!N22),ROUND(Regressions!N22, 1), NA())</f>
        <v>#N/A</v>
      </c>
      <c r="N12" s="242">
        <f>IF(ISNUMBER(Regressions!O22),ROUND(Regressions!O22, 1), NA())</f>
        <v>17.5</v>
      </c>
      <c r="O12" s="353" t="e">
        <f>IF(ISNUMBER(Regressions!Q22),ROUND(Regressions!Q22, 1), NA())</f>
        <v>#N/A</v>
      </c>
      <c r="P12" s="351" t="e">
        <f>IF(ISNUMBER(Regressions!R22),ROUND(Regressions!R22, 1), NA())</f>
        <v>#N/A</v>
      </c>
      <c r="Q12" s="220" t="e">
        <f>IF(ISNUMBER(Regressions!S22),ROUND(Regressions!S22, 1), NA())</f>
        <v>#N/A</v>
      </c>
      <c r="R12" s="352" t="e">
        <f>IF(ISNUMBER(Regressions!T22),ROUND(Regressions!T22, 1), NA())</f>
        <v>#N/A</v>
      </c>
      <c r="S12" s="242" t="e">
        <f>IF(ISNUMBER(Regressions!U22),ROUND(Regressions!U22, 1), NA())</f>
        <v>#N/A</v>
      </c>
    </row>
    <row xmlns:x14ac="http://schemas.microsoft.com/office/spreadsheetml/2009/9/ac" r="13" x14ac:dyDescent="0.2">
      <c r="A13" s="348" t="str">
        <f>IF(ISBLANK(Regressions!A23), " ", Regressions!A23)</f>
        <v>Namibia</v>
      </c>
      <c r="B13" s="349">
        <f>IF(ISBLANK(Regressions!B23), " ", Regressions!B23)</f>
        <v>2009</v>
      </c>
      <c r="C13" s="354" t="str">
        <f>IF(ISBLANK(Regressions!C23), " ", Regressions!C23)</f>
        <v>National</v>
      </c>
      <c r="D13" s="350">
        <f>IF(ISBLANK(Regressions!D23), " ", Regressions!D23)</f>
        <v>708679</v>
      </c>
      <c r="E13" s="219">
        <f>IF(ISNUMBER(Regressions!E23),ROUND(Regressions!E23, 1), NA())</f>
        <v>86.8</v>
      </c>
      <c r="F13" s="351">
        <f>IF(ISNUMBER(Regressions!F23),ROUND(Regressions!F23, 1), NA())</f>
        <v>86.8</v>
      </c>
      <c r="G13" s="241">
        <f>IF(ISNUMBER(Regressions!G23),ROUND(Regressions!G23, 1), NA())</f>
        <v>77.900000000000006</v>
      </c>
      <c r="H13" s="352">
        <f>IF(ISNUMBER(Regressions!H23),ROUND(Regressions!H23, 1), NA())</f>
        <v>8.9</v>
      </c>
      <c r="I13" s="242">
        <f>IF(ISNUMBER(Regressions!I23),ROUND(Regressions!I23, 1), NA())</f>
        <v>13.2</v>
      </c>
      <c r="J13" s="353">
        <f>IF(ISNUMBER(Regressions!K23),ROUND(Regressions!K23, 1), NA())</f>
        <v>82.9</v>
      </c>
      <c r="K13" s="351">
        <f>IF(ISNUMBER(Regressions!L23),ROUND(Regressions!L23, 1), NA())</f>
        <v>82.8</v>
      </c>
      <c r="L13" s="243">
        <f>IF(ISNUMBER(Regressions!M23),ROUND(Regressions!M23, 1), NA())</f>
        <v>46.1</v>
      </c>
      <c r="M13" s="352">
        <f>IF(ISNUMBER(Regressions!N23),ROUND(Regressions!N23, 1), NA())</f>
        <v>36.700000000000003</v>
      </c>
      <c r="N13" s="242">
        <f>IF(ISNUMBER(Regressions!O23),ROUND(Regressions!O23, 1), NA())</f>
        <v>17.2</v>
      </c>
      <c r="O13" s="353">
        <f>IF(ISNUMBER(Regressions!Q23),ROUND(Regressions!Q23, 1), NA())</f>
        <v>43</v>
      </c>
      <c r="P13" s="351">
        <f>IF(ISNUMBER(Regressions!R23),ROUND(Regressions!R23, 1), NA())</f>
        <v>35.6</v>
      </c>
      <c r="Q13" s="220">
        <f>IF(ISNUMBER(Regressions!S23),ROUND(Regressions!S23, 1), NA())</f>
        <v>20</v>
      </c>
      <c r="R13" s="352">
        <f>IF(ISNUMBER(Regressions!T23),ROUND(Regressions!T23, 1), NA())</f>
        <v>15.6</v>
      </c>
      <c r="S13" s="242">
        <f>IF(ISNUMBER(Regressions!U23),ROUND(Regressions!U23, 1), NA())</f>
        <v>64.400000000000006</v>
      </c>
    </row>
    <row xmlns:x14ac="http://schemas.microsoft.com/office/spreadsheetml/2009/9/ac" r="14" x14ac:dyDescent="0.2">
      <c r="A14" s="348" t="str">
        <f>IF(ISBLANK(Regressions!A24), " ", Regressions!A24)</f>
        <v>Namibia</v>
      </c>
      <c r="B14" s="349">
        <f>IF(ISBLANK(Regressions!B24), " ", Regressions!B24)</f>
        <v>2010</v>
      </c>
      <c r="C14" s="354" t="str">
        <f>IF(ISBLANK(Regressions!C24), " ", Regressions!C24)</f>
        <v>National</v>
      </c>
      <c r="D14" s="350">
        <f>IF(ISBLANK(Regressions!D24), " ", Regressions!D24)</f>
        <v>703993</v>
      </c>
      <c r="E14" s="219">
        <f>IF(ISNUMBER(Regressions!E24),ROUND(Regressions!E24, 1), NA())</f>
        <v>87.2</v>
      </c>
      <c r="F14" s="351">
        <f>IF(ISNUMBER(Regressions!F24),ROUND(Regressions!F24, 1), NA())</f>
        <v>87.2</v>
      </c>
      <c r="G14" s="241">
        <f>IF(ISNUMBER(Regressions!G24),ROUND(Regressions!G24, 1), NA())</f>
        <v>77.900000000000006</v>
      </c>
      <c r="H14" s="352">
        <f>IF(ISNUMBER(Regressions!H24),ROUND(Regressions!H24, 1), NA())</f>
        <v>9.3000000000000007</v>
      </c>
      <c r="I14" s="242">
        <f>IF(ISNUMBER(Regressions!I24),ROUND(Regressions!I24, 1), NA())</f>
        <v>12.8</v>
      </c>
      <c r="J14" s="353">
        <f>IF(ISNUMBER(Regressions!K24),ROUND(Regressions!K24, 1), NA())</f>
        <v>83.4</v>
      </c>
      <c r="K14" s="351">
        <f>IF(ISNUMBER(Regressions!L24),ROUND(Regressions!L24, 1), NA())</f>
        <v>82.8</v>
      </c>
      <c r="L14" s="243">
        <f>IF(ISNUMBER(Regressions!M24),ROUND(Regressions!M24, 1), NA())</f>
        <v>46.1</v>
      </c>
      <c r="M14" s="352">
        <f>IF(ISNUMBER(Regressions!N24),ROUND(Regressions!N24, 1), NA())</f>
        <v>36.700000000000003</v>
      </c>
      <c r="N14" s="242">
        <f>IF(ISNUMBER(Regressions!O24),ROUND(Regressions!O24, 1), NA())</f>
        <v>17.2</v>
      </c>
      <c r="O14" s="353">
        <f>IF(ISNUMBER(Regressions!Q24),ROUND(Regressions!Q24, 1), NA())</f>
        <v>43</v>
      </c>
      <c r="P14" s="351">
        <f>IF(ISNUMBER(Regressions!R24),ROUND(Regressions!R24, 1), NA())</f>
        <v>35.6</v>
      </c>
      <c r="Q14" s="220">
        <f>IF(ISNUMBER(Regressions!S24),ROUND(Regressions!S24, 1), NA())</f>
        <v>20</v>
      </c>
      <c r="R14" s="352">
        <f>IF(ISNUMBER(Regressions!T24),ROUND(Regressions!T24, 1), NA())</f>
        <v>15.6</v>
      </c>
      <c r="S14" s="242">
        <f>IF(ISNUMBER(Regressions!U24),ROUND(Regressions!U24, 1), NA())</f>
        <v>64.400000000000006</v>
      </c>
    </row>
    <row xmlns:x14ac="http://schemas.microsoft.com/office/spreadsheetml/2009/9/ac" r="15" x14ac:dyDescent="0.2">
      <c r="A15" s="348" t="str">
        <f>IF(ISBLANK(Regressions!A25), " ", Regressions!A25)</f>
        <v>Namibia</v>
      </c>
      <c r="B15" s="349">
        <f>IF(ISBLANK(Regressions!B25), " ", Regressions!B25)</f>
        <v>2011</v>
      </c>
      <c r="C15" s="354" t="str">
        <f>IF(ISBLANK(Regressions!C25), " ", Regressions!C25)</f>
        <v>National</v>
      </c>
      <c r="D15" s="350">
        <f>IF(ISBLANK(Regressions!D25), " ", Regressions!D25)</f>
        <v>699644</v>
      </c>
      <c r="E15" s="219">
        <f>IF(ISNUMBER(Regressions!E25),ROUND(Regressions!E25, 1), NA())</f>
        <v>87.6</v>
      </c>
      <c r="F15" s="351">
        <f>IF(ISNUMBER(Regressions!F25),ROUND(Regressions!F25, 1), NA())</f>
        <v>87.6</v>
      </c>
      <c r="G15" s="241">
        <f>IF(ISNUMBER(Regressions!G25),ROUND(Regressions!G25, 1), NA())</f>
        <v>77.900000000000006</v>
      </c>
      <c r="H15" s="352">
        <f>IF(ISNUMBER(Regressions!H25),ROUND(Regressions!H25, 1), NA())</f>
        <v>9.6999999999999993</v>
      </c>
      <c r="I15" s="242">
        <f>IF(ISNUMBER(Regressions!I25),ROUND(Regressions!I25, 1), NA())</f>
        <v>12.4</v>
      </c>
      <c r="J15" s="353">
        <f>IF(ISNUMBER(Regressions!K25),ROUND(Regressions!K25, 1), NA())</f>
        <v>83.9</v>
      </c>
      <c r="K15" s="351">
        <f>IF(ISNUMBER(Regressions!L25),ROUND(Regressions!L25, 1), NA())</f>
        <v>82.8</v>
      </c>
      <c r="L15" s="243">
        <f>IF(ISNUMBER(Regressions!M25),ROUND(Regressions!M25, 1), NA())</f>
        <v>46.1</v>
      </c>
      <c r="M15" s="352">
        <f>IF(ISNUMBER(Regressions!N25),ROUND(Regressions!N25, 1), NA())</f>
        <v>36.700000000000003</v>
      </c>
      <c r="N15" s="242">
        <f>IF(ISNUMBER(Regressions!O25),ROUND(Regressions!O25, 1), NA())</f>
        <v>17.2</v>
      </c>
      <c r="O15" s="353">
        <f>IF(ISNUMBER(Regressions!Q25),ROUND(Regressions!Q25, 1), NA())</f>
        <v>43</v>
      </c>
      <c r="P15" s="351">
        <f>IF(ISNUMBER(Regressions!R25),ROUND(Regressions!R25, 1), NA())</f>
        <v>35.6</v>
      </c>
      <c r="Q15" s="220">
        <f>IF(ISNUMBER(Regressions!S25),ROUND(Regressions!S25, 1), NA())</f>
        <v>20</v>
      </c>
      <c r="R15" s="352">
        <f>IF(ISNUMBER(Regressions!T25),ROUND(Regressions!T25, 1), NA())</f>
        <v>15.6</v>
      </c>
      <c r="S15" s="242">
        <f>IF(ISNUMBER(Regressions!U25),ROUND(Regressions!U25, 1), NA())</f>
        <v>64.400000000000006</v>
      </c>
    </row>
    <row xmlns:x14ac="http://schemas.microsoft.com/office/spreadsheetml/2009/9/ac" r="16" x14ac:dyDescent="0.2">
      <c r="A16" s="348" t="str">
        <f>IF(ISBLANK(Regressions!A26), " ", Regressions!A26)</f>
        <v>Namibia</v>
      </c>
      <c r="B16" s="349">
        <f>IF(ISBLANK(Regressions!B26), " ", Regressions!B26)</f>
        <v>2012</v>
      </c>
      <c r="C16" s="354" t="str">
        <f>IF(ISBLANK(Regressions!C26), " ", Regressions!C26)</f>
        <v>National</v>
      </c>
      <c r="D16" s="350">
        <f>IF(ISBLANK(Regressions!D26), " ", Regressions!D26)</f>
        <v>696383</v>
      </c>
      <c r="E16" s="219">
        <f>IF(ISNUMBER(Regressions!E26),ROUND(Regressions!E26, 1), NA())</f>
        <v>88</v>
      </c>
      <c r="F16" s="351">
        <f>IF(ISNUMBER(Regressions!F26),ROUND(Regressions!F26, 1), NA())</f>
        <v>88</v>
      </c>
      <c r="G16" s="241">
        <f>IF(ISNUMBER(Regressions!G26),ROUND(Regressions!G26, 1), NA())</f>
        <v>77.900000000000006</v>
      </c>
      <c r="H16" s="352">
        <f>IF(ISNUMBER(Regressions!H26),ROUND(Regressions!H26, 1), NA())</f>
        <v>10.1</v>
      </c>
      <c r="I16" s="242">
        <f>IF(ISNUMBER(Regressions!I26),ROUND(Regressions!I26, 1), NA())</f>
        <v>12</v>
      </c>
      <c r="J16" s="353">
        <f>IF(ISNUMBER(Regressions!K26),ROUND(Regressions!K26, 1), NA())</f>
        <v>84.4</v>
      </c>
      <c r="K16" s="351">
        <f>IF(ISNUMBER(Regressions!L26),ROUND(Regressions!L26, 1), NA())</f>
        <v>81.3</v>
      </c>
      <c r="L16" s="243">
        <f>IF(ISNUMBER(Regressions!M26),ROUND(Regressions!M26, 1), NA())</f>
        <v>46.1</v>
      </c>
      <c r="M16" s="352">
        <f>IF(ISNUMBER(Regressions!N26),ROUND(Regressions!N26, 1), NA())</f>
        <v>35.200000000000003</v>
      </c>
      <c r="N16" s="242">
        <f>IF(ISNUMBER(Regressions!O26),ROUND(Regressions!O26, 1), NA())</f>
        <v>18.7</v>
      </c>
      <c r="O16" s="353">
        <f>IF(ISNUMBER(Regressions!Q26),ROUND(Regressions!Q26, 1), NA())</f>
        <v>43</v>
      </c>
      <c r="P16" s="351">
        <f>IF(ISNUMBER(Regressions!R26),ROUND(Regressions!R26, 1), NA())</f>
        <v>35.6</v>
      </c>
      <c r="Q16" s="220">
        <f>IF(ISNUMBER(Regressions!S26),ROUND(Regressions!S26, 1), NA())</f>
        <v>20</v>
      </c>
      <c r="R16" s="352">
        <f>IF(ISNUMBER(Regressions!T26),ROUND(Regressions!T26, 1), NA())</f>
        <v>15.6</v>
      </c>
      <c r="S16" s="242">
        <f>IF(ISNUMBER(Regressions!U26),ROUND(Regressions!U26, 1), NA())</f>
        <v>64.400000000000006</v>
      </c>
    </row>
    <row xmlns:x14ac="http://schemas.microsoft.com/office/spreadsheetml/2009/9/ac" r="17" x14ac:dyDescent="0.2">
      <c r="A17" s="348" t="str">
        <f>IF(ISBLANK(Regressions!A27), " ", Regressions!A27)</f>
        <v>Namibia</v>
      </c>
      <c r="B17" s="349">
        <f>IF(ISBLANK(Regressions!B27), " ", Regressions!B27)</f>
        <v>2013</v>
      </c>
      <c r="C17" s="354" t="str">
        <f>IF(ISBLANK(Regressions!C27), " ", Regressions!C27)</f>
        <v>National</v>
      </c>
      <c r="D17" s="350">
        <f>IF(ISBLANK(Regressions!D27), " ", Regressions!D27)</f>
        <v>695152</v>
      </c>
      <c r="E17" s="219">
        <f>IF(ISNUMBER(Regressions!E27),ROUND(Regressions!E27, 1), NA())</f>
        <v>88.4</v>
      </c>
      <c r="F17" s="351">
        <f>IF(ISNUMBER(Regressions!F27),ROUND(Regressions!F27, 1), NA())</f>
        <v>88.4</v>
      </c>
      <c r="G17" s="241">
        <f>IF(ISNUMBER(Regressions!G27),ROUND(Regressions!G27, 1), NA())</f>
        <v>77.900000000000006</v>
      </c>
      <c r="H17" s="352">
        <f>IF(ISNUMBER(Regressions!H27),ROUND(Regressions!H27, 1), NA())</f>
        <v>10.6</v>
      </c>
      <c r="I17" s="242">
        <f>IF(ISNUMBER(Regressions!I27),ROUND(Regressions!I27, 1), NA())</f>
        <v>11.6</v>
      </c>
      <c r="J17" s="353">
        <f>IF(ISNUMBER(Regressions!K27),ROUND(Regressions!K27, 1), NA())</f>
        <v>84.9</v>
      </c>
      <c r="K17" s="351">
        <f>IF(ISNUMBER(Regressions!L27),ROUND(Regressions!L27, 1), NA())</f>
        <v>79.8</v>
      </c>
      <c r="L17" s="243">
        <f>IF(ISNUMBER(Regressions!M27),ROUND(Regressions!M27, 1), NA())</f>
        <v>46.1</v>
      </c>
      <c r="M17" s="352">
        <f>IF(ISNUMBER(Regressions!N27),ROUND(Regressions!N27, 1), NA())</f>
        <v>33.799999999999997</v>
      </c>
      <c r="N17" s="242">
        <f>IF(ISNUMBER(Regressions!O27),ROUND(Regressions!O27, 1), NA())</f>
        <v>20.2</v>
      </c>
      <c r="O17" s="353">
        <f>IF(ISNUMBER(Regressions!Q27),ROUND(Regressions!Q27, 1), NA())</f>
        <v>43</v>
      </c>
      <c r="P17" s="351">
        <f>IF(ISNUMBER(Regressions!R27),ROUND(Regressions!R27, 1), NA())</f>
        <v>35.6</v>
      </c>
      <c r="Q17" s="220">
        <f>IF(ISNUMBER(Regressions!S27),ROUND(Regressions!S27, 1), NA())</f>
        <v>20</v>
      </c>
      <c r="R17" s="352">
        <f>IF(ISNUMBER(Regressions!T27),ROUND(Regressions!T27, 1), NA())</f>
        <v>15.6</v>
      </c>
      <c r="S17" s="242">
        <f>IF(ISNUMBER(Regressions!U27),ROUND(Regressions!U27, 1), NA())</f>
        <v>64.400000000000006</v>
      </c>
    </row>
    <row xmlns:x14ac="http://schemas.microsoft.com/office/spreadsheetml/2009/9/ac" r="18" x14ac:dyDescent="0.2">
      <c r="A18" s="348" t="str">
        <f>IF(ISBLANK(Regressions!A28), " ", Regressions!A28)</f>
        <v>Namibia</v>
      </c>
      <c r="B18" s="349">
        <f>IF(ISBLANK(Regressions!B28), " ", Regressions!B28)</f>
        <v>2014</v>
      </c>
      <c r="C18" s="354" t="str">
        <f>IF(ISBLANK(Regressions!C28), " ", Regressions!C28)</f>
        <v>National</v>
      </c>
      <c r="D18" s="350">
        <f>IF(ISBLANK(Regressions!D28), " ", Regressions!D28)</f>
        <v>696689</v>
      </c>
      <c r="E18" s="219">
        <f>IF(ISNUMBER(Regressions!E28),ROUND(Regressions!E28, 1), NA())</f>
        <v>88.8</v>
      </c>
      <c r="F18" s="351">
        <f>IF(ISNUMBER(Regressions!F28),ROUND(Regressions!F28, 1), NA())</f>
        <v>88.8</v>
      </c>
      <c r="G18" s="241">
        <f>IF(ISNUMBER(Regressions!G28),ROUND(Regressions!G28, 1), NA())</f>
        <v>77.900000000000006</v>
      </c>
      <c r="H18" s="352">
        <f>IF(ISNUMBER(Regressions!H28),ROUND(Regressions!H28, 1), NA())</f>
        <v>11</v>
      </c>
      <c r="I18" s="242">
        <f>IF(ISNUMBER(Regressions!I28),ROUND(Regressions!I28, 1), NA())</f>
        <v>11.2</v>
      </c>
      <c r="J18" s="353">
        <f>IF(ISNUMBER(Regressions!K28),ROUND(Regressions!K28, 1), NA())</f>
        <v>85.3</v>
      </c>
      <c r="K18" s="351">
        <f>IF(ISNUMBER(Regressions!L28),ROUND(Regressions!L28, 1), NA())</f>
        <v>78.3</v>
      </c>
      <c r="L18" s="243">
        <f>IF(ISNUMBER(Regressions!M28),ROUND(Regressions!M28, 1), NA())</f>
        <v>46.1</v>
      </c>
      <c r="M18" s="352">
        <f>IF(ISNUMBER(Regressions!N28),ROUND(Regressions!N28, 1), NA())</f>
        <v>32.299999999999997</v>
      </c>
      <c r="N18" s="242">
        <f>IF(ISNUMBER(Regressions!O28),ROUND(Regressions!O28, 1), NA())</f>
        <v>21.7</v>
      </c>
      <c r="O18" s="353">
        <f>IF(ISNUMBER(Regressions!Q28),ROUND(Regressions!Q28, 1), NA())</f>
        <v>43</v>
      </c>
      <c r="P18" s="351">
        <f>IF(ISNUMBER(Regressions!R28),ROUND(Regressions!R28, 1), NA())</f>
        <v>35.6</v>
      </c>
      <c r="Q18" s="220">
        <f>IF(ISNUMBER(Regressions!S28),ROUND(Regressions!S28, 1), NA())</f>
        <v>20</v>
      </c>
      <c r="R18" s="352">
        <f>IF(ISNUMBER(Regressions!T28),ROUND(Regressions!T28, 1), NA())</f>
        <v>15.6</v>
      </c>
      <c r="S18" s="242">
        <f>IF(ISNUMBER(Regressions!U28),ROUND(Regressions!U28, 1), NA())</f>
        <v>64.400000000000006</v>
      </c>
    </row>
    <row xmlns:x14ac="http://schemas.microsoft.com/office/spreadsheetml/2009/9/ac" r="19" x14ac:dyDescent="0.2">
      <c r="A19" s="348" t="str">
        <f>IF(ISBLANK(Regressions!A29), " ", Regressions!A29)</f>
        <v>Namibia</v>
      </c>
      <c r="B19" s="349">
        <f>IF(ISBLANK(Regressions!B29), " ", Regressions!B29)</f>
        <v>2015</v>
      </c>
      <c r="C19" s="354" t="str">
        <f>IF(ISBLANK(Regressions!C29), " ", Regressions!C29)</f>
        <v>National</v>
      </c>
      <c r="D19" s="350">
        <f>IF(ISBLANK(Regressions!D29), " ", Regressions!D29)</f>
        <v>701414</v>
      </c>
      <c r="E19" s="219">
        <f>IF(ISNUMBER(Regressions!E29),ROUND(Regressions!E29, 1), NA())</f>
        <v>89.3</v>
      </c>
      <c r="F19" s="351">
        <f>IF(ISNUMBER(Regressions!F29),ROUND(Regressions!F29, 1), NA())</f>
        <v>89.3</v>
      </c>
      <c r="G19" s="241">
        <f>IF(ISNUMBER(Regressions!G29),ROUND(Regressions!G29, 1), NA())</f>
        <v>77.900000000000006</v>
      </c>
      <c r="H19" s="352">
        <f>IF(ISNUMBER(Regressions!H29),ROUND(Regressions!H29, 1), NA())</f>
        <v>11.4</v>
      </c>
      <c r="I19" s="242">
        <f>IF(ISNUMBER(Regressions!I29),ROUND(Regressions!I29, 1), NA())</f>
        <v>10.7</v>
      </c>
      <c r="J19" s="353">
        <f>IF(ISNUMBER(Regressions!K29),ROUND(Regressions!K29, 1), NA())</f>
        <v>85.8</v>
      </c>
      <c r="K19" s="351">
        <f>IF(ISNUMBER(Regressions!L29),ROUND(Regressions!L29, 1), NA())</f>
        <v>76.8</v>
      </c>
      <c r="L19" s="243">
        <f>IF(ISNUMBER(Regressions!M29),ROUND(Regressions!M29, 1), NA())</f>
        <v>46.1</v>
      </c>
      <c r="M19" s="352">
        <f>IF(ISNUMBER(Regressions!N29),ROUND(Regressions!N29, 1), NA())</f>
        <v>30.8</v>
      </c>
      <c r="N19" s="242">
        <f>IF(ISNUMBER(Regressions!O29),ROUND(Regressions!O29, 1), NA())</f>
        <v>23.2</v>
      </c>
      <c r="O19" s="353">
        <f>IF(ISNUMBER(Regressions!Q29),ROUND(Regressions!Q29, 1), NA())</f>
        <v>43</v>
      </c>
      <c r="P19" s="351">
        <f>IF(ISNUMBER(Regressions!R29),ROUND(Regressions!R29, 1), NA())</f>
        <v>35.6</v>
      </c>
      <c r="Q19" s="220">
        <f>IF(ISNUMBER(Regressions!S29),ROUND(Regressions!S29, 1), NA())</f>
        <v>20</v>
      </c>
      <c r="R19" s="352">
        <f>IF(ISNUMBER(Regressions!T29),ROUND(Regressions!T29, 1), NA())</f>
        <v>15.6</v>
      </c>
      <c r="S19" s="242">
        <f>IF(ISNUMBER(Regressions!U29),ROUND(Regressions!U29, 1), NA())</f>
        <v>64.400000000000006</v>
      </c>
    </row>
    <row xmlns:x14ac="http://schemas.microsoft.com/office/spreadsheetml/2009/9/ac" r="20" x14ac:dyDescent="0.2">
      <c r="A20" s="348" t="str">
        <f>IF(ISBLANK(Regressions!A30), " ", Regressions!A30)</f>
        <v>Namibia</v>
      </c>
      <c r="B20" s="349">
        <f>IF(ISBLANK(Regressions!B30), " ", Regressions!B30)</f>
        <v>2016</v>
      </c>
      <c r="C20" s="354" t="str">
        <f>IF(ISBLANK(Regressions!C30), " ", Regressions!C30)</f>
        <v>National</v>
      </c>
      <c r="D20" s="350">
        <f>IF(ISBLANK(Regressions!D30), " ", Regressions!D30)</f>
        <v>709146</v>
      </c>
      <c r="E20" s="219">
        <f>IF(ISNUMBER(Regressions!E30),ROUND(Regressions!E30, 1), NA())</f>
        <v>89.7</v>
      </c>
      <c r="F20" s="351">
        <f>IF(ISNUMBER(Regressions!F30),ROUND(Regressions!F30, 1), NA())</f>
        <v>89.7</v>
      </c>
      <c r="G20" s="241">
        <f>IF(ISNUMBER(Regressions!G30),ROUND(Regressions!G30, 1), NA())</f>
        <v>77.900000000000006</v>
      </c>
      <c r="H20" s="352">
        <f>IF(ISNUMBER(Regressions!H30),ROUND(Regressions!H30, 1), NA())</f>
        <v>11.8</v>
      </c>
      <c r="I20" s="242">
        <f>IF(ISNUMBER(Regressions!I30),ROUND(Regressions!I30, 1), NA())</f>
        <v>10.3</v>
      </c>
      <c r="J20" s="353">
        <f>IF(ISNUMBER(Regressions!K30),ROUND(Regressions!K30, 1), NA())</f>
        <v>86.3</v>
      </c>
      <c r="K20" s="351">
        <f>IF(ISNUMBER(Regressions!L30),ROUND(Regressions!L30, 1), NA())</f>
        <v>75.400000000000006</v>
      </c>
      <c r="L20" s="243">
        <f>IF(ISNUMBER(Regressions!M30),ROUND(Regressions!M30, 1), NA())</f>
        <v>46.1</v>
      </c>
      <c r="M20" s="352">
        <f>IF(ISNUMBER(Regressions!N30),ROUND(Regressions!N30, 1), NA())</f>
        <v>29.3</v>
      </c>
      <c r="N20" s="242">
        <f>IF(ISNUMBER(Regressions!O30),ROUND(Regressions!O30, 1), NA())</f>
        <v>24.6</v>
      </c>
      <c r="O20" s="353">
        <f>IF(ISNUMBER(Regressions!Q30),ROUND(Regressions!Q30, 1), NA())</f>
        <v>43</v>
      </c>
      <c r="P20" s="351">
        <f>IF(ISNUMBER(Regressions!R30),ROUND(Regressions!R30, 1), NA())</f>
        <v>35.6</v>
      </c>
      <c r="Q20" s="220">
        <f>IF(ISNUMBER(Regressions!S30),ROUND(Regressions!S30, 1), NA())</f>
        <v>20</v>
      </c>
      <c r="R20" s="352">
        <f>IF(ISNUMBER(Regressions!T30),ROUND(Regressions!T30, 1), NA())</f>
        <v>15.6</v>
      </c>
      <c r="S20" s="242">
        <f>IF(ISNUMBER(Regressions!U30),ROUND(Regressions!U30, 1), NA())</f>
        <v>64.400000000000006</v>
      </c>
    </row>
    <row xmlns:x14ac="http://schemas.microsoft.com/office/spreadsheetml/2009/9/ac" r="21" x14ac:dyDescent="0.2">
      <c r="A21" s="348" t="str">
        <f>IF(ISBLANK(Regressions!A31), " ", Regressions!A31)</f>
        <v>Namibia</v>
      </c>
      <c r="B21" s="349">
        <f>IF(ISBLANK(Regressions!B31), " ", Regressions!B31)</f>
        <v>2017</v>
      </c>
      <c r="C21" s="354" t="str">
        <f>IF(ISBLANK(Regressions!C31), " ", Regressions!C31)</f>
        <v>National</v>
      </c>
      <c r="D21" s="350">
        <f>IF(ISBLANK(Regressions!D31), " ", Regressions!D31)</f>
        <v>718469</v>
      </c>
      <c r="E21" s="219">
        <f>IF(ISNUMBER(Regressions!E31),ROUND(Regressions!E31, 1), NA())</f>
        <v>90.1</v>
      </c>
      <c r="F21" s="351">
        <f>IF(ISNUMBER(Regressions!F31),ROUND(Regressions!F31, 1), NA())</f>
        <v>90.1</v>
      </c>
      <c r="G21" s="241">
        <f>IF(ISNUMBER(Regressions!G31),ROUND(Regressions!G31, 1), NA())</f>
        <v>77.900000000000006</v>
      </c>
      <c r="H21" s="352">
        <f>IF(ISNUMBER(Regressions!H31),ROUND(Regressions!H31, 1), NA())</f>
        <v>12.2</v>
      </c>
      <c r="I21" s="242">
        <f>IF(ISNUMBER(Regressions!I31),ROUND(Regressions!I31, 1), NA())</f>
        <v>9.9</v>
      </c>
      <c r="J21" s="353">
        <f>IF(ISNUMBER(Regressions!K31),ROUND(Regressions!K31, 1), NA())</f>
        <v>86.8</v>
      </c>
      <c r="K21" s="351">
        <f>IF(ISNUMBER(Regressions!L31),ROUND(Regressions!L31, 1), NA())</f>
        <v>73.900000000000006</v>
      </c>
      <c r="L21" s="243">
        <f>IF(ISNUMBER(Regressions!M31),ROUND(Regressions!M31, 1), NA())</f>
        <v>46.1</v>
      </c>
      <c r="M21" s="352">
        <f>IF(ISNUMBER(Regressions!N31),ROUND(Regressions!N31, 1), NA())</f>
        <v>27.8</v>
      </c>
      <c r="N21" s="242">
        <f>IF(ISNUMBER(Regressions!O31),ROUND(Regressions!O31, 1), NA())</f>
        <v>26.1</v>
      </c>
      <c r="O21" s="353">
        <f>IF(ISNUMBER(Regressions!Q31),ROUND(Regressions!Q31, 1), NA())</f>
        <v>43</v>
      </c>
      <c r="P21" s="351">
        <f>IF(ISNUMBER(Regressions!R31),ROUND(Regressions!R31, 1), NA())</f>
        <v>35.6</v>
      </c>
      <c r="Q21" s="220">
        <f>IF(ISNUMBER(Regressions!S31),ROUND(Regressions!S31, 1), NA())</f>
        <v>20</v>
      </c>
      <c r="R21" s="352">
        <f>IF(ISNUMBER(Regressions!T31),ROUND(Regressions!T31, 1), NA())</f>
        <v>15.6</v>
      </c>
      <c r="S21" s="242">
        <f>IF(ISNUMBER(Regressions!U31),ROUND(Regressions!U31, 1), NA())</f>
        <v>64.400000000000006</v>
      </c>
    </row>
    <row xmlns:x14ac="http://schemas.microsoft.com/office/spreadsheetml/2009/9/ac" r="22" x14ac:dyDescent="0.2">
      <c r="A22" s="348" t="str">
        <f>IF(ISBLANK(Regressions!A32), " ", Regressions!A32)</f>
        <v>Namibia</v>
      </c>
      <c r="B22" s="349">
        <f>IF(ISBLANK(Regressions!B32), " ", Regressions!B32)</f>
        <v>2018</v>
      </c>
      <c r="C22" s="354" t="str">
        <f>IF(ISBLANK(Regressions!C32), " ", Regressions!C32)</f>
        <v>National</v>
      </c>
      <c r="D22" s="350">
        <f>IF(ISBLANK(Regressions!D32), " ", Regressions!D32)</f>
        <v>728725</v>
      </c>
      <c r="E22" s="219">
        <f>IF(ISNUMBER(Regressions!E32),ROUND(Regressions!E32, 1), NA())</f>
        <v>90.5</v>
      </c>
      <c r="F22" s="351" t="e">
        <f>IF(ISNUMBER(Regressions!F32),ROUND(Regressions!F32, 1), NA())</f>
        <v>#N/A</v>
      </c>
      <c r="G22" s="241" t="e">
        <f>IF(ISNUMBER(Regressions!G32),ROUND(Regressions!G32, 1), NA())</f>
        <v>#N/A</v>
      </c>
      <c r="H22" s="352" t="e">
        <f>IF(ISNUMBER(Regressions!H32),ROUND(Regressions!H32, 1), NA())</f>
        <v>#N/A</v>
      </c>
      <c r="I22" s="242" t="e">
        <f>IF(ISNUMBER(Regressions!I32),ROUND(Regressions!I32, 1), NA())</f>
        <v>#N/A</v>
      </c>
      <c r="J22" s="353">
        <f>IF(ISNUMBER(Regressions!K32),ROUND(Regressions!K32, 1), NA())</f>
        <v>87.2</v>
      </c>
      <c r="K22" s="351">
        <f>IF(ISNUMBER(Regressions!L32),ROUND(Regressions!L32, 1), NA())</f>
        <v>72.400000000000006</v>
      </c>
      <c r="L22" s="243" t="e">
        <f>IF(ISNUMBER(Regressions!M32),ROUND(Regressions!M32, 1), NA())</f>
        <v>#N/A</v>
      </c>
      <c r="M22" s="352" t="e">
        <f>IF(ISNUMBER(Regressions!N32),ROUND(Regressions!N32, 1), NA())</f>
        <v>#N/A</v>
      </c>
      <c r="N22" s="242">
        <f>IF(ISNUMBER(Regressions!O32),ROUND(Regressions!O32, 1), NA())</f>
        <v>27.6</v>
      </c>
      <c r="O22" s="353" t="e">
        <f>IF(ISNUMBER(Regressions!Q32),ROUND(Regressions!Q32, 1), NA())</f>
        <v>#N/A</v>
      </c>
      <c r="P22" s="351" t="e">
        <f>IF(ISNUMBER(Regressions!R32),ROUND(Regressions!R32, 1), NA())</f>
        <v>#N/A</v>
      </c>
      <c r="Q22" s="220" t="e">
        <f>IF(ISNUMBER(Regressions!S32),ROUND(Regressions!S32, 1), NA())</f>
        <v>#N/A</v>
      </c>
      <c r="R22" s="352" t="e">
        <f>IF(ISNUMBER(Regressions!T32),ROUND(Regressions!T32, 1), NA())</f>
        <v>#N/A</v>
      </c>
      <c r="S22" s="242" t="e">
        <f>IF(ISNUMBER(Regressions!U32),ROUND(Regressions!U32, 1), NA())</f>
        <v>#N/A</v>
      </c>
    </row>
    <row xmlns:x14ac="http://schemas.microsoft.com/office/spreadsheetml/2009/9/ac" r="23" x14ac:dyDescent="0.2">
      <c r="A23" s="348" t="str">
        <f>IF(ISBLANK(Regressions!A33), " ", Regressions!A33)</f>
        <v>Namibia</v>
      </c>
      <c r="B23" s="349">
        <f>IF(ISBLANK(Regressions!B33), " ", Regressions!B33)</f>
        <v>2019</v>
      </c>
      <c r="C23" s="354" t="str">
        <f>IF(ISBLANK(Regressions!C33), " ", Regressions!C33)</f>
        <v>National</v>
      </c>
      <c r="D23" s="350">
        <f>IF(ISBLANK(Regressions!D33), " ", Regressions!D33)</f>
        <v>739413</v>
      </c>
      <c r="E23" s="219">
        <f>IF(ISNUMBER(Regressions!E33),ROUND(Regressions!E33, 1), NA())</f>
        <v>90.9</v>
      </c>
      <c r="F23" s="351" t="e">
        <f>IF(ISNUMBER(Regressions!F33),ROUND(Regressions!F33, 1), NA())</f>
        <v>#N/A</v>
      </c>
      <c r="G23" s="241" t="e">
        <f>IF(ISNUMBER(Regressions!G33),ROUND(Regressions!G33, 1), NA())</f>
        <v>#N/A</v>
      </c>
      <c r="H23" s="352" t="e">
        <f>IF(ISNUMBER(Regressions!H33),ROUND(Regressions!H33, 1), NA())</f>
        <v>#N/A</v>
      </c>
      <c r="I23" s="242" t="e">
        <f>IF(ISNUMBER(Regressions!I33),ROUND(Regressions!I33, 1), NA())</f>
        <v>#N/A</v>
      </c>
      <c r="J23" s="353">
        <f>IF(ISNUMBER(Regressions!K33),ROUND(Regressions!K33, 1), NA())</f>
        <v>87.7</v>
      </c>
      <c r="K23" s="351">
        <f>IF(ISNUMBER(Regressions!L33),ROUND(Regressions!L33, 1), NA())</f>
        <v>70.900000000000006</v>
      </c>
      <c r="L23" s="243" t="e">
        <f>IF(ISNUMBER(Regressions!M33),ROUND(Regressions!M33, 1), NA())</f>
        <v>#N/A</v>
      </c>
      <c r="M23" s="352" t="e">
        <f>IF(ISNUMBER(Regressions!N33),ROUND(Regressions!N33, 1), NA())</f>
        <v>#N/A</v>
      </c>
      <c r="N23" s="242">
        <f>IF(ISNUMBER(Regressions!O33),ROUND(Regressions!O33, 1), NA())</f>
        <v>29.1</v>
      </c>
      <c r="O23" s="353" t="e">
        <f>IF(ISNUMBER(Regressions!Q33),ROUND(Regressions!Q33, 1), NA())</f>
        <v>#N/A</v>
      </c>
      <c r="P23" s="351" t="e">
        <f>IF(ISNUMBER(Regressions!R33),ROUND(Regressions!R33, 1), NA())</f>
        <v>#N/A</v>
      </c>
      <c r="Q23" s="220" t="e">
        <f>IF(ISNUMBER(Regressions!S33),ROUND(Regressions!S33, 1), NA())</f>
        <v>#N/A</v>
      </c>
      <c r="R23" s="352" t="e">
        <f>IF(ISNUMBER(Regressions!T33),ROUND(Regressions!T33, 1), NA())</f>
        <v>#N/A</v>
      </c>
      <c r="S23" s="242" t="e">
        <f>IF(ISNUMBER(Regressions!U33),ROUND(Regressions!U33, 1), NA())</f>
        <v>#N/A</v>
      </c>
    </row>
    <row xmlns:x14ac="http://schemas.microsoft.com/office/spreadsheetml/2009/9/ac" r="24" x14ac:dyDescent="0.2">
      <c r="A24" s="348" t="str">
        <f>IF(ISBLANK(Regressions!A34), " ", Regressions!A34)</f>
        <v>Namibia</v>
      </c>
      <c r="B24" s="349">
        <f>IF(ISBLANK(Regressions!B34), " ", Regressions!B34)</f>
        <v>2020</v>
      </c>
      <c r="C24" s="354" t="str">
        <f>IF(ISBLANK(Regressions!C34), " ", Regressions!C34)</f>
        <v>National</v>
      </c>
      <c r="D24" s="350">
        <f>IF(ISBLANK(Regressions!D34), " ", Regressions!D34)</f>
        <v>751539</v>
      </c>
      <c r="E24" s="219">
        <f>IF(ISNUMBER(Regressions!E34),ROUND(Regressions!E34, 1), NA())</f>
        <v>91.3</v>
      </c>
      <c r="F24" s="351" t="e">
        <f>IF(ISNUMBER(Regressions!F34),ROUND(Regressions!F34, 1), NA())</f>
        <v>#N/A</v>
      </c>
      <c r="G24" s="241" t="e">
        <f>IF(ISNUMBER(Regressions!G34),ROUND(Regressions!G34, 1), NA())</f>
        <v>#N/A</v>
      </c>
      <c r="H24" s="352" t="e">
        <f>IF(ISNUMBER(Regressions!H34),ROUND(Regressions!H34, 1), NA())</f>
        <v>#N/A</v>
      </c>
      <c r="I24" s="242" t="e">
        <f>IF(ISNUMBER(Regressions!I34),ROUND(Regressions!I34, 1), NA())</f>
        <v>#N/A</v>
      </c>
      <c r="J24" s="353">
        <f>IF(ISNUMBER(Regressions!K34),ROUND(Regressions!K34, 1), NA())</f>
        <v>88.2</v>
      </c>
      <c r="K24" s="351">
        <f>IF(ISNUMBER(Regressions!L34),ROUND(Regressions!L34, 1), NA())</f>
        <v>69.400000000000006</v>
      </c>
      <c r="L24" s="243" t="e">
        <f>IF(ISNUMBER(Regressions!M34),ROUND(Regressions!M34, 1), NA())</f>
        <v>#N/A</v>
      </c>
      <c r="M24" s="352" t="e">
        <f>IF(ISNUMBER(Regressions!N34),ROUND(Regressions!N34, 1), NA())</f>
        <v>#N/A</v>
      </c>
      <c r="N24" s="242">
        <f>IF(ISNUMBER(Regressions!O34),ROUND(Regressions!O34, 1), NA())</f>
        <v>30.6</v>
      </c>
      <c r="O24" s="353" t="e">
        <f>IF(ISNUMBER(Regressions!Q34),ROUND(Regressions!Q34, 1), NA())</f>
        <v>#N/A</v>
      </c>
      <c r="P24" s="351" t="e">
        <f>IF(ISNUMBER(Regressions!R34),ROUND(Regressions!R34, 1), NA())</f>
        <v>#N/A</v>
      </c>
      <c r="Q24" s="220" t="e">
        <f>IF(ISNUMBER(Regressions!S34),ROUND(Regressions!S34, 1), NA())</f>
        <v>#N/A</v>
      </c>
      <c r="R24" s="352" t="e">
        <f>IF(ISNUMBER(Regressions!T34),ROUND(Regressions!T34, 1), NA())</f>
        <v>#N/A</v>
      </c>
      <c r="S24" s="242" t="e">
        <f>IF(ISNUMBER(Regressions!U34),ROUND(Regressions!U34, 1), NA())</f>
        <v>#N/A</v>
      </c>
    </row>
    <row xmlns:x14ac="http://schemas.microsoft.com/office/spreadsheetml/2009/9/ac" r="25" x14ac:dyDescent="0.2">
      <c r="A25" s="402" t="str">
        <f>IF(ISBLANK(Regressions!A35), " ", Regressions!A35)</f>
        <v>Namibia</v>
      </c>
      <c r="B25" s="403">
        <f>IF(ISBLANK(Regressions!B35), " ", Regressions!B35)</f>
        <v>2021</v>
      </c>
      <c r="C25" s="404" t="str">
        <f>IF(ISBLANK(Regressions!C35), " ", Regressions!C35)</f>
        <v>National</v>
      </c>
      <c r="D25" s="405">
        <f>IF(ISBLANK(Regressions!D35), " ", Regressions!D35)</f>
        <v>766596</v>
      </c>
      <c r="E25" s="408">
        <f>IF(ISNUMBER(Regressions!E35),ROUND(Regressions!E35, 1), NA())</f>
        <v>91.8</v>
      </c>
      <c r="F25" s="406" t="e">
        <f>IF(ISNUMBER(Regressions!F35),ROUND(Regressions!F35, 1), NA())</f>
        <v>#N/A</v>
      </c>
      <c r="G25" s="409" t="e">
        <f>IF(ISNUMBER(Regressions!G35),ROUND(Regressions!G35, 1), NA())</f>
        <v>#N/A</v>
      </c>
      <c r="H25" s="407" t="e">
        <f>IF(ISNUMBER(Regressions!H35),ROUND(Regressions!H35, 1), NA())</f>
        <v>#N/A</v>
      </c>
      <c r="I25" s="410" t="e">
        <f>IF(ISNUMBER(Regressions!I35),ROUND(Regressions!I35, 1), NA())</f>
        <v>#N/A</v>
      </c>
      <c r="J25" s="408">
        <f>IF(ISNUMBER(Regressions!K35),ROUND(Regressions!K35, 1), NA())</f>
        <v>88.7</v>
      </c>
      <c r="K25" s="406">
        <f>IF(ISNUMBER(Regressions!L35),ROUND(Regressions!L35, 1), NA())</f>
        <v>67.900000000000006</v>
      </c>
      <c r="L25" s="411" t="e">
        <f>IF(ISNUMBER(Regressions!M35),ROUND(Regressions!M35, 1), NA())</f>
        <v>#N/A</v>
      </c>
      <c r="M25" s="407" t="e">
        <f>IF(ISNUMBER(Regressions!N35),ROUND(Regressions!N35, 1), NA())</f>
        <v>#N/A</v>
      </c>
      <c r="N25" s="410">
        <f>IF(ISNUMBER(Regressions!O35),ROUND(Regressions!O35, 1), NA())</f>
        <v>32.1</v>
      </c>
      <c r="O25" s="408" t="e">
        <f>IF(ISNUMBER(Regressions!Q35),ROUND(Regressions!Q35, 1), NA())</f>
        <v>#N/A</v>
      </c>
      <c r="P25" s="406" t="e">
        <f>IF(ISNUMBER(Regressions!R35),ROUND(Regressions!R35, 1), NA())</f>
        <v>#N/A</v>
      </c>
      <c r="Q25" s="412" t="e">
        <f>IF(ISNUMBER(Regressions!S35),ROUND(Regressions!S35, 1), NA())</f>
        <v>#N/A</v>
      </c>
      <c r="R25" s="407" t="e">
        <f>IF(ISNUMBER(Regressions!T35),ROUND(Regressions!T35, 1), NA())</f>
        <v>#N/A</v>
      </c>
      <c r="S25" s="410" t="e">
        <f>IF(ISNUMBER(Regressions!U35),ROUND(Regressions!U35, 1), NA())</f>
        <v>#N/A</v>
      </c>
      <c r="T25" s="401"/>
      <c r="U25" s="401"/>
      <c r="V25" s="401"/>
      <c r="W25" s="401"/>
      <c r="X25" s="401"/>
      <c r="Y25" s="401"/>
      <c r="Z25" s="401"/>
      <c r="AA25" s="401"/>
      <c r="AB25" s="401"/>
      <c r="AC25" s="401"/>
    </row>
    <row xmlns:x14ac="http://schemas.microsoft.com/office/spreadsheetml/2009/9/ac" r="26" x14ac:dyDescent="0.2">
      <c r="A26" s="348" t="str">
        <f>IF(ISBLANK(Regressions!A36), " ", Regressions!A36)</f>
        <v>Namibia</v>
      </c>
      <c r="B26" s="349">
        <f>IF(ISBLANK(Regressions!B36), " ", Regressions!B36)</f>
        <v>2022</v>
      </c>
      <c r="C26" s="354" t="str">
        <f>IF(ISBLANK(Regressions!C36), " ", Regressions!C36)</f>
        <v>National</v>
      </c>
      <c r="D26" s="350">
        <f>IF(ISBLANK(Regressions!D36), " ", Regressions!D36)</f>
        <v>782727</v>
      </c>
      <c r="E26" s="219">
        <f>IF(ISNUMBER(Regressions!E36),ROUND(Regressions!E36, 1), NA())</f>
        <v>91.8</v>
      </c>
      <c r="F26" s="351" t="e">
        <f>IF(ISNUMBER(Regressions!F36),ROUND(Regressions!F36, 1), NA())</f>
        <v>#N/A</v>
      </c>
      <c r="G26" s="241" t="e">
        <f>IF(ISNUMBER(Regressions!G36),ROUND(Regressions!G36, 1), NA())</f>
        <v>#N/A</v>
      </c>
      <c r="H26" s="352" t="e">
        <f>IF(ISNUMBER(Regressions!H36),ROUND(Regressions!H36, 1), NA())</f>
        <v>#N/A</v>
      </c>
      <c r="I26" s="242" t="e">
        <f>IF(ISNUMBER(Regressions!I36),ROUND(Regressions!I36, 1), NA())</f>
        <v>#N/A</v>
      </c>
      <c r="J26" s="353">
        <f>IF(ISNUMBER(Regressions!K36),ROUND(Regressions!K36, 1), NA())</f>
        <v>88.7</v>
      </c>
      <c r="K26" s="351">
        <f>IF(ISNUMBER(Regressions!L36),ROUND(Regressions!L36, 1), NA())</f>
        <v>66.400000000000006</v>
      </c>
      <c r="L26" s="243" t="e">
        <f>IF(ISNUMBER(Regressions!M36),ROUND(Regressions!M36, 1), NA())</f>
        <v>#N/A</v>
      </c>
      <c r="M26" s="352" t="e">
        <f>IF(ISNUMBER(Regressions!N36),ROUND(Regressions!N36, 1), NA())</f>
        <v>#N/A</v>
      </c>
      <c r="N26" s="242">
        <f>IF(ISNUMBER(Regressions!O36),ROUND(Regressions!O36, 1), NA())</f>
        <v>33.6</v>
      </c>
      <c r="O26" s="353" t="e">
        <f>IF(ISNUMBER(Regressions!Q36),ROUND(Regressions!Q36, 1), NA())</f>
        <v>#N/A</v>
      </c>
      <c r="P26" s="351" t="e">
        <f>IF(ISNUMBER(Regressions!R36),ROUND(Regressions!R36, 1), NA())</f>
        <v>#N/A</v>
      </c>
      <c r="Q26" s="220" t="e">
        <f>IF(ISNUMBER(Regressions!S36),ROUND(Regressions!S36, 1), NA())</f>
        <v>#N/A</v>
      </c>
      <c r="R26" s="352" t="e">
        <f>IF(ISNUMBER(Regressions!T36),ROUND(Regressions!T36, 1), NA())</f>
        <v>#N/A</v>
      </c>
      <c r="S26" s="242" t="e">
        <f>IF(ISNUMBER(Regressions!U36),ROUND(Regressions!U36, 1), NA())</f>
        <v>#N/A</v>
      </c>
    </row>
    <row xmlns:x14ac="http://schemas.microsoft.com/office/spreadsheetml/2009/9/ac" r="27" x14ac:dyDescent="0.2">
      <c r="A27" s="355" t="str">
        <f>IF(ISBLANK(Regressions!A37), " ", Regressions!A37)</f>
        <v>Namibia</v>
      </c>
      <c r="B27" s="356">
        <f>IF(ISBLANK(Regressions!B37), " ", Regressions!B37)</f>
        <v>2023</v>
      </c>
      <c r="C27" s="357" t="str">
        <f>IF(ISBLANK(Regressions!C37), " ", Regressions!C37)</f>
        <v>National</v>
      </c>
      <c r="D27" s="358">
        <f>IF(ISBLANK(Regressions!D37), " ", Regressions!D37)</f>
        <v>755426</v>
      </c>
      <c r="E27" s="359">
        <f>IF(ISNUMBER(Regressions!E37),ROUND(Regressions!E37, 1), NA())</f>
        <v>91.8</v>
      </c>
      <c r="F27" s="360" t="e">
        <f>IF(ISNUMBER(Regressions!F37),ROUND(Regressions!F37, 1), NA())</f>
        <v>#N/A</v>
      </c>
      <c r="G27" s="361" t="e">
        <f>IF(ISNUMBER(Regressions!G37),ROUND(Regressions!G37, 1), NA())</f>
        <v>#N/A</v>
      </c>
      <c r="H27" s="362" t="e">
        <f>IF(ISNUMBER(Regressions!H37),ROUND(Regressions!H37, 1), NA())</f>
        <v>#N/A</v>
      </c>
      <c r="I27" s="363" t="e">
        <f>IF(ISNUMBER(Regressions!I37),ROUND(Regressions!I37, 1), NA())</f>
        <v>#N/A</v>
      </c>
      <c r="J27" s="364">
        <f>IF(ISNUMBER(Regressions!K37),ROUND(Regressions!K37, 1), NA())</f>
        <v>88.7</v>
      </c>
      <c r="K27" s="360">
        <f>IF(ISNUMBER(Regressions!L37),ROUND(Regressions!L37, 1), NA())</f>
        <v>64.900000000000006</v>
      </c>
      <c r="L27" s="365" t="e">
        <f>IF(ISNUMBER(Regressions!M37),ROUND(Regressions!M37, 1), NA())</f>
        <v>#N/A</v>
      </c>
      <c r="M27" s="362" t="e">
        <f>IF(ISNUMBER(Regressions!N37),ROUND(Regressions!N37, 1), NA())</f>
        <v>#N/A</v>
      </c>
      <c r="N27" s="363">
        <f>IF(ISNUMBER(Regressions!O37),ROUND(Regressions!O37, 1), NA())</f>
        <v>35.1</v>
      </c>
      <c r="O27" s="364" t="e">
        <f>IF(ISNUMBER(Regressions!Q37),ROUND(Regressions!Q37, 1), NA())</f>
        <v>#N/A</v>
      </c>
      <c r="P27" s="360" t="e">
        <f>IF(ISNUMBER(Regressions!R37),ROUND(Regressions!R37, 1), NA())</f>
        <v>#N/A</v>
      </c>
      <c r="Q27" s="366" t="e">
        <f>IF(ISNUMBER(Regressions!S37),ROUND(Regressions!S37, 1), NA())</f>
        <v>#N/A</v>
      </c>
      <c r="R27" s="362" t="e">
        <f>IF(ISNUMBER(Regressions!T37),ROUND(Regressions!T37, 1), NA())</f>
        <v>#N/A</v>
      </c>
      <c r="S27" s="363" t="e">
        <f>IF(ISNUMBER(Regressions!U37),ROUND(Regressions!U37, 1), NA())</f>
        <v>#N/A</v>
      </c>
    </row>
    <row xmlns:x14ac="http://schemas.microsoft.com/office/spreadsheetml/2009/9/ac" r="28" hidden="true" x14ac:dyDescent="0.2">
      <c r="A28" s="348" t="str">
        <f>IF(ISBLANK(Regressions!A38), " ", Regressions!A38)</f>
        <v>Namibia</v>
      </c>
      <c r="B28" s="349">
        <f>IF(ISBLANK(Regressions!B38), " ", Regressions!B38)</f>
        <v>2024</v>
      </c>
      <c r="C28" s="354" t="str">
        <f>IF(ISBLANK(Regressions!C38), " ", Regressions!C38)</f>
        <v>National</v>
      </c>
      <c r="D28" s="350" t="str">
        <f>IF(ISBLANK(Regressions!D38), " ", Regressions!D38)</f>
        <v> </v>
      </c>
      <c r="E28" s="219" t="e">
        <f>IF(ISNUMBER(Regressions!E38),ROUND(Regressions!E38, 1), NA())</f>
        <v>#N/A</v>
      </c>
      <c r="F28" s="351" t="e">
        <f>IF(ISNUMBER(Regressions!F38),ROUND(Regressions!F38, 1), NA())</f>
        <v>#N/A</v>
      </c>
      <c r="G28" s="241" t="e">
        <f>IF(ISNUMBER(Regressions!G38),ROUND(Regressions!G38, 1), NA())</f>
        <v>#N/A</v>
      </c>
      <c r="H28" s="352" t="e">
        <f>IF(ISNUMBER(Regressions!H38),ROUND(Regressions!H38, 1), NA())</f>
        <v>#N/A</v>
      </c>
      <c r="I28" s="242" t="e">
        <f>IF(ISNUMBER(Regressions!I38),ROUND(Regressions!I38, 1), NA())</f>
        <v>#N/A</v>
      </c>
      <c r="J28" s="353" t="e">
        <f>IF(ISNUMBER(Regressions!K38),ROUND(Regressions!K38, 1), NA())</f>
        <v>#N/A</v>
      </c>
      <c r="K28" s="351" t="e">
        <f>IF(ISNUMBER(Regressions!L38),ROUND(Regressions!L38, 1), NA())</f>
        <v>#N/A</v>
      </c>
      <c r="L28" s="243" t="e">
        <f>IF(ISNUMBER(Regressions!M38),ROUND(Regressions!M38, 1), NA())</f>
        <v>#N/A</v>
      </c>
      <c r="M28" s="352" t="e">
        <f>IF(ISNUMBER(Regressions!N38),ROUND(Regressions!N38, 1), NA())</f>
        <v>#N/A</v>
      </c>
      <c r="N28" s="242" t="e">
        <f>IF(ISNUMBER(Regressions!O38),ROUND(Regressions!O38, 1), NA())</f>
        <v>#N/A</v>
      </c>
      <c r="O28" s="353" t="e">
        <f>IF(ISNUMBER(Regressions!Q38),ROUND(Regressions!Q38, 1), NA())</f>
        <v>#N/A</v>
      </c>
      <c r="P28" s="351" t="e">
        <f>IF(ISNUMBER(Regressions!R38),ROUND(Regressions!R38, 1), NA())</f>
        <v>#N/A</v>
      </c>
      <c r="Q28" s="220" t="e">
        <f>IF(ISNUMBER(Regressions!S38),ROUND(Regressions!S38, 1), NA())</f>
        <v>#N/A</v>
      </c>
      <c r="R28" s="352" t="e">
        <f>IF(ISNUMBER(Regressions!T38),ROUND(Regressions!T38, 1), NA())</f>
        <v>#N/A</v>
      </c>
      <c r="S28" s="242" t="e">
        <f>IF(ISNUMBER(Regressions!U38),ROUND(Regressions!U38, 1), NA())</f>
        <v>#N/A</v>
      </c>
    </row>
    <row xmlns:x14ac="http://schemas.microsoft.com/office/spreadsheetml/2009/9/ac" r="29" hidden="true" x14ac:dyDescent="0.2">
      <c r="A29" s="348" t="str">
        <f>IF(ISBLANK(Regressions!A39), " ", Regressions!A39)</f>
        <v>Namibia</v>
      </c>
      <c r="B29" s="349">
        <f>IF(ISBLANK(Regressions!B39), " ", Regressions!B39)</f>
        <v>2025</v>
      </c>
      <c r="C29" s="354" t="str">
        <f>IF(ISBLANK(Regressions!C39), " ", Regressions!C39)</f>
        <v>National</v>
      </c>
      <c r="D29" s="350" t="str">
        <f>IF(ISBLANK(Regressions!D39), " ", Regressions!D39)</f>
        <v> </v>
      </c>
      <c r="E29" s="219" t="e">
        <f>IF(ISNUMBER(Regressions!E39),ROUND(Regressions!E39, 1), NA())</f>
        <v>#N/A</v>
      </c>
      <c r="F29" s="351" t="e">
        <f>IF(ISNUMBER(Regressions!F39),ROUND(Regressions!F39, 1), NA())</f>
        <v>#N/A</v>
      </c>
      <c r="G29" s="241" t="e">
        <f>IF(ISNUMBER(Regressions!G39),ROUND(Regressions!G39, 1), NA())</f>
        <v>#N/A</v>
      </c>
      <c r="H29" s="352" t="e">
        <f>IF(ISNUMBER(Regressions!H39),ROUND(Regressions!H39, 1), NA())</f>
        <v>#N/A</v>
      </c>
      <c r="I29" s="242" t="e">
        <f>IF(ISNUMBER(Regressions!I39),ROUND(Regressions!I39, 1), NA())</f>
        <v>#N/A</v>
      </c>
      <c r="J29" s="353" t="e">
        <f>IF(ISNUMBER(Regressions!K39),ROUND(Regressions!K39, 1), NA())</f>
        <v>#N/A</v>
      </c>
      <c r="K29" s="351" t="e">
        <f>IF(ISNUMBER(Regressions!L39),ROUND(Regressions!L39, 1), NA())</f>
        <v>#N/A</v>
      </c>
      <c r="L29" s="243" t="e">
        <f>IF(ISNUMBER(Regressions!M39),ROUND(Regressions!M39, 1), NA())</f>
        <v>#N/A</v>
      </c>
      <c r="M29" s="352" t="e">
        <f>IF(ISNUMBER(Regressions!N39),ROUND(Regressions!N39, 1), NA())</f>
        <v>#N/A</v>
      </c>
      <c r="N29" s="242" t="e">
        <f>IF(ISNUMBER(Regressions!O39),ROUND(Regressions!O39, 1), NA())</f>
        <v>#N/A</v>
      </c>
      <c r="O29" s="353" t="e">
        <f>IF(ISNUMBER(Regressions!Q39),ROUND(Regressions!Q39, 1), NA())</f>
        <v>#N/A</v>
      </c>
      <c r="P29" s="351" t="e">
        <f>IF(ISNUMBER(Regressions!R39),ROUND(Regressions!R39, 1), NA())</f>
        <v>#N/A</v>
      </c>
      <c r="Q29" s="220" t="e">
        <f>IF(ISNUMBER(Regressions!S39),ROUND(Regressions!S39, 1), NA())</f>
        <v>#N/A</v>
      </c>
      <c r="R29" s="352" t="e">
        <f>IF(ISNUMBER(Regressions!T39),ROUND(Regressions!T39, 1), NA())</f>
        <v>#N/A</v>
      </c>
      <c r="S29" s="242" t="e">
        <f>IF(ISNUMBER(Regressions!U39),ROUND(Regressions!U39, 1), NA())</f>
        <v>#N/A</v>
      </c>
    </row>
    <row xmlns:x14ac="http://schemas.microsoft.com/office/spreadsheetml/2009/9/ac" r="30" hidden="true" x14ac:dyDescent="0.2">
      <c r="A30" s="348" t="str">
        <f>IF(ISBLANK(Regressions!A40), " ", Regressions!A40)</f>
        <v>Namibia</v>
      </c>
      <c r="B30" s="349">
        <f>IF(ISBLANK(Regressions!B40), " ", Regressions!B40)</f>
        <v>2026</v>
      </c>
      <c r="C30" s="354" t="str">
        <f>IF(ISBLANK(Regressions!C40), " ", Regressions!C40)</f>
        <v>National</v>
      </c>
      <c r="D30" s="350" t="str">
        <f>IF(ISBLANK(Regressions!D40), " ", Regressions!D40)</f>
        <v> </v>
      </c>
      <c r="E30" s="219" t="e">
        <f>IF(ISNUMBER(Regressions!E40),ROUND(Regressions!E40, 1), NA())</f>
        <v>#N/A</v>
      </c>
      <c r="F30" s="351" t="e">
        <f>IF(ISNUMBER(Regressions!F40),ROUND(Regressions!F40, 1), NA())</f>
        <v>#N/A</v>
      </c>
      <c r="G30" s="241" t="e">
        <f>IF(ISNUMBER(Regressions!G40),ROUND(Regressions!G40, 1), NA())</f>
        <v>#N/A</v>
      </c>
      <c r="H30" s="352" t="e">
        <f>IF(ISNUMBER(Regressions!H40),ROUND(Regressions!H40, 1), NA())</f>
        <v>#N/A</v>
      </c>
      <c r="I30" s="242" t="e">
        <f>IF(ISNUMBER(Regressions!I40),ROUND(Regressions!I40, 1), NA())</f>
        <v>#N/A</v>
      </c>
      <c r="J30" s="353" t="e">
        <f>IF(ISNUMBER(Regressions!K40),ROUND(Regressions!K40, 1), NA())</f>
        <v>#N/A</v>
      </c>
      <c r="K30" s="351" t="e">
        <f>IF(ISNUMBER(Regressions!L40),ROUND(Regressions!L40, 1), NA())</f>
        <v>#N/A</v>
      </c>
      <c r="L30" s="243" t="e">
        <f>IF(ISNUMBER(Regressions!M40),ROUND(Regressions!M40, 1), NA())</f>
        <v>#N/A</v>
      </c>
      <c r="M30" s="352" t="e">
        <f>IF(ISNUMBER(Regressions!N40),ROUND(Regressions!N40, 1), NA())</f>
        <v>#N/A</v>
      </c>
      <c r="N30" s="242" t="e">
        <f>IF(ISNUMBER(Regressions!O40),ROUND(Regressions!O40, 1), NA())</f>
        <v>#N/A</v>
      </c>
      <c r="O30" s="353" t="e">
        <f>IF(ISNUMBER(Regressions!Q40),ROUND(Regressions!Q40, 1), NA())</f>
        <v>#N/A</v>
      </c>
      <c r="P30" s="351" t="e">
        <f>IF(ISNUMBER(Regressions!R40),ROUND(Regressions!R40, 1), NA())</f>
        <v>#N/A</v>
      </c>
      <c r="Q30" s="220" t="e">
        <f>IF(ISNUMBER(Regressions!S40),ROUND(Regressions!S40, 1), NA())</f>
        <v>#N/A</v>
      </c>
      <c r="R30" s="352" t="e">
        <f>IF(ISNUMBER(Regressions!T40),ROUND(Regressions!T40, 1), NA())</f>
        <v>#N/A</v>
      </c>
      <c r="S30" s="242" t="e">
        <f>IF(ISNUMBER(Regressions!U40),ROUND(Regressions!U40, 1), NA())</f>
        <v>#N/A</v>
      </c>
    </row>
    <row xmlns:x14ac="http://schemas.microsoft.com/office/spreadsheetml/2009/9/ac" r="31" hidden="true" x14ac:dyDescent="0.2">
      <c r="A31" s="348" t="str">
        <f>IF(ISBLANK(Regressions!A41), " ", Regressions!A41)</f>
        <v>Namibia</v>
      </c>
      <c r="B31" s="349">
        <f>IF(ISBLANK(Regressions!B41), " ", Regressions!B41)</f>
        <v>2027</v>
      </c>
      <c r="C31" s="354" t="str">
        <f>IF(ISBLANK(Regressions!C41), " ", Regressions!C41)</f>
        <v>National</v>
      </c>
      <c r="D31" s="350" t="str">
        <f>IF(ISBLANK(Regressions!D41), " ", Regressions!D41)</f>
        <v> </v>
      </c>
      <c r="E31" s="219" t="e">
        <f>IF(ISNUMBER(Regressions!E41),ROUND(Regressions!E41, 1), NA())</f>
        <v>#N/A</v>
      </c>
      <c r="F31" s="351" t="e">
        <f>IF(ISNUMBER(Regressions!F41),ROUND(Regressions!F41, 1), NA())</f>
        <v>#N/A</v>
      </c>
      <c r="G31" s="241" t="e">
        <f>IF(ISNUMBER(Regressions!G41),ROUND(Regressions!G41, 1), NA())</f>
        <v>#N/A</v>
      </c>
      <c r="H31" s="352" t="e">
        <f>IF(ISNUMBER(Regressions!H41),ROUND(Regressions!H41, 1), NA())</f>
        <v>#N/A</v>
      </c>
      <c r="I31" s="242" t="e">
        <f>IF(ISNUMBER(Regressions!I41),ROUND(Regressions!I41, 1), NA())</f>
        <v>#N/A</v>
      </c>
      <c r="J31" s="353" t="e">
        <f>IF(ISNUMBER(Regressions!K41),ROUND(Regressions!K41, 1), NA())</f>
        <v>#N/A</v>
      </c>
      <c r="K31" s="351" t="e">
        <f>IF(ISNUMBER(Regressions!L41),ROUND(Regressions!L41, 1), NA())</f>
        <v>#N/A</v>
      </c>
      <c r="L31" s="243" t="e">
        <f>IF(ISNUMBER(Regressions!M41),ROUND(Regressions!M41, 1), NA())</f>
        <v>#N/A</v>
      </c>
      <c r="M31" s="352" t="e">
        <f>IF(ISNUMBER(Regressions!N41),ROUND(Regressions!N41, 1), NA())</f>
        <v>#N/A</v>
      </c>
      <c r="N31" s="242" t="e">
        <f>IF(ISNUMBER(Regressions!O41),ROUND(Regressions!O41, 1), NA())</f>
        <v>#N/A</v>
      </c>
      <c r="O31" s="353" t="e">
        <f>IF(ISNUMBER(Regressions!Q41),ROUND(Regressions!Q41, 1), NA())</f>
        <v>#N/A</v>
      </c>
      <c r="P31" s="351" t="e">
        <f>IF(ISNUMBER(Regressions!R41),ROUND(Regressions!R41, 1), NA())</f>
        <v>#N/A</v>
      </c>
      <c r="Q31" s="220" t="e">
        <f>IF(ISNUMBER(Regressions!S41),ROUND(Regressions!S41, 1), NA())</f>
        <v>#N/A</v>
      </c>
      <c r="R31" s="352" t="e">
        <f>IF(ISNUMBER(Regressions!T41),ROUND(Regressions!T41, 1), NA())</f>
        <v>#N/A</v>
      </c>
      <c r="S31" s="242" t="e">
        <f>IF(ISNUMBER(Regressions!U41),ROUND(Regressions!U41, 1), NA())</f>
        <v>#N/A</v>
      </c>
    </row>
    <row xmlns:x14ac="http://schemas.microsoft.com/office/spreadsheetml/2009/9/ac" r="32" hidden="true" x14ac:dyDescent="0.2">
      <c r="A32" s="348" t="str">
        <f>IF(ISBLANK(Regressions!A42), " ", Regressions!A42)</f>
        <v>Namibia</v>
      </c>
      <c r="B32" s="349">
        <f>IF(ISBLANK(Regressions!B42), " ", Regressions!B42)</f>
        <v>2028</v>
      </c>
      <c r="C32" s="354" t="str">
        <f>IF(ISBLANK(Regressions!C42), " ", Regressions!C42)</f>
        <v>National</v>
      </c>
      <c r="D32" s="350" t="str">
        <f>IF(ISBLANK(Regressions!D42), " ", Regressions!D42)</f>
        <v> </v>
      </c>
      <c r="E32" s="219" t="e">
        <f>IF(ISNUMBER(Regressions!E42),ROUND(Regressions!E42, 1), NA())</f>
        <v>#N/A</v>
      </c>
      <c r="F32" s="351" t="e">
        <f>IF(ISNUMBER(Regressions!F42),ROUND(Regressions!F42, 1), NA())</f>
        <v>#N/A</v>
      </c>
      <c r="G32" s="241" t="e">
        <f>IF(ISNUMBER(Regressions!G42),ROUND(Regressions!G42, 1), NA())</f>
        <v>#N/A</v>
      </c>
      <c r="H32" s="352" t="e">
        <f>IF(ISNUMBER(Regressions!H42),ROUND(Regressions!H42, 1), NA())</f>
        <v>#N/A</v>
      </c>
      <c r="I32" s="242" t="e">
        <f>IF(ISNUMBER(Regressions!I42),ROUND(Regressions!I42, 1), NA())</f>
        <v>#N/A</v>
      </c>
      <c r="J32" s="353" t="e">
        <f>IF(ISNUMBER(Regressions!K42),ROUND(Regressions!K42, 1), NA())</f>
        <v>#N/A</v>
      </c>
      <c r="K32" s="351" t="e">
        <f>IF(ISNUMBER(Regressions!L42),ROUND(Regressions!L42, 1), NA())</f>
        <v>#N/A</v>
      </c>
      <c r="L32" s="243" t="e">
        <f>IF(ISNUMBER(Regressions!M42),ROUND(Regressions!M42, 1), NA())</f>
        <v>#N/A</v>
      </c>
      <c r="M32" s="352" t="e">
        <f>IF(ISNUMBER(Regressions!N42),ROUND(Regressions!N42, 1), NA())</f>
        <v>#N/A</v>
      </c>
      <c r="N32" s="242" t="e">
        <f>IF(ISNUMBER(Regressions!O42),ROUND(Regressions!O42, 1), NA())</f>
        <v>#N/A</v>
      </c>
      <c r="O32" s="353" t="e">
        <f>IF(ISNUMBER(Regressions!Q42),ROUND(Regressions!Q42, 1), NA())</f>
        <v>#N/A</v>
      </c>
      <c r="P32" s="351" t="e">
        <f>IF(ISNUMBER(Regressions!R42),ROUND(Regressions!R42, 1), NA())</f>
        <v>#N/A</v>
      </c>
      <c r="Q32" s="220" t="e">
        <f>IF(ISNUMBER(Regressions!S42),ROUND(Regressions!S42, 1), NA())</f>
        <v>#N/A</v>
      </c>
      <c r="R32" s="352" t="e">
        <f>IF(ISNUMBER(Regressions!T42),ROUND(Regressions!T42, 1), NA())</f>
        <v>#N/A</v>
      </c>
      <c r="S32" s="242" t="e">
        <f>IF(ISNUMBER(Regressions!U42),ROUND(Regressions!U42, 1), NA())</f>
        <v>#N/A</v>
      </c>
    </row>
    <row xmlns:x14ac="http://schemas.microsoft.com/office/spreadsheetml/2009/9/ac" r="33" hidden="true" x14ac:dyDescent="0.2">
      <c r="A33" s="348" t="str">
        <f>IF(ISBLANK(Regressions!A43), " ", Regressions!A43)</f>
        <v>Namibia</v>
      </c>
      <c r="B33" s="349">
        <f>IF(ISBLANK(Regressions!B43), " ", Regressions!B43)</f>
        <v>2029</v>
      </c>
      <c r="C33" s="354" t="str">
        <f>IF(ISBLANK(Regressions!C43), " ", Regressions!C43)</f>
        <v>National</v>
      </c>
      <c r="D33" s="350" t="str">
        <f>IF(ISBLANK(Regressions!D43), " ", Regressions!D43)</f>
        <v> </v>
      </c>
      <c r="E33" s="219" t="e">
        <f>IF(ISNUMBER(Regressions!E43),ROUND(Regressions!E43, 1), NA())</f>
        <v>#N/A</v>
      </c>
      <c r="F33" s="351" t="e">
        <f>IF(ISNUMBER(Regressions!F43),ROUND(Regressions!F43, 1), NA())</f>
        <v>#N/A</v>
      </c>
      <c r="G33" s="241" t="e">
        <f>IF(ISNUMBER(Regressions!G43),ROUND(Regressions!G43, 1), NA())</f>
        <v>#N/A</v>
      </c>
      <c r="H33" s="352" t="e">
        <f>IF(ISNUMBER(Regressions!H43),ROUND(Regressions!H43, 1), NA())</f>
        <v>#N/A</v>
      </c>
      <c r="I33" s="242" t="e">
        <f>IF(ISNUMBER(Regressions!I43),ROUND(Regressions!I43, 1), NA())</f>
        <v>#N/A</v>
      </c>
      <c r="J33" s="353" t="e">
        <f>IF(ISNUMBER(Regressions!K43),ROUND(Regressions!K43, 1), NA())</f>
        <v>#N/A</v>
      </c>
      <c r="K33" s="351" t="e">
        <f>IF(ISNUMBER(Regressions!L43),ROUND(Regressions!L43, 1), NA())</f>
        <v>#N/A</v>
      </c>
      <c r="L33" s="243" t="e">
        <f>IF(ISNUMBER(Regressions!M43),ROUND(Regressions!M43, 1), NA())</f>
        <v>#N/A</v>
      </c>
      <c r="M33" s="352" t="e">
        <f>IF(ISNUMBER(Regressions!N43),ROUND(Regressions!N43, 1), NA())</f>
        <v>#N/A</v>
      </c>
      <c r="N33" s="242" t="e">
        <f>IF(ISNUMBER(Regressions!O43),ROUND(Regressions!O43, 1), NA())</f>
        <v>#N/A</v>
      </c>
      <c r="O33" s="353" t="e">
        <f>IF(ISNUMBER(Regressions!Q43),ROUND(Regressions!Q43, 1), NA())</f>
        <v>#N/A</v>
      </c>
      <c r="P33" s="351" t="e">
        <f>IF(ISNUMBER(Regressions!R43),ROUND(Regressions!R43, 1), NA())</f>
        <v>#N/A</v>
      </c>
      <c r="Q33" s="220" t="e">
        <f>IF(ISNUMBER(Regressions!S43),ROUND(Regressions!S43, 1), NA())</f>
        <v>#N/A</v>
      </c>
      <c r="R33" s="352" t="e">
        <f>IF(ISNUMBER(Regressions!T43),ROUND(Regressions!T43, 1), NA())</f>
        <v>#N/A</v>
      </c>
      <c r="S33" s="242" t="e">
        <f>IF(ISNUMBER(Regressions!U43),ROUND(Regressions!U43, 1), NA())</f>
        <v>#N/A</v>
      </c>
    </row>
    <row xmlns:x14ac="http://schemas.microsoft.com/office/spreadsheetml/2009/9/ac" r="34" hidden="true" x14ac:dyDescent="0.2">
      <c r="A34" s="348" t="str">
        <f>IF(ISBLANK(Regressions!A44), " ", Regressions!A44)</f>
        <v>Namibia</v>
      </c>
      <c r="B34" s="349">
        <f>IF(ISBLANK(Regressions!B44), " ", Regressions!B44)</f>
        <v>2030</v>
      </c>
      <c r="C34" s="354" t="str">
        <f>IF(ISBLANK(Regressions!C44), " ", Regressions!C44)</f>
        <v>National</v>
      </c>
      <c r="D34" s="350" t="str">
        <f>IF(ISBLANK(Regressions!D44), " ", Regressions!D44)</f>
        <v> </v>
      </c>
      <c r="E34" s="219" t="e">
        <f>IF(ISNUMBER(Regressions!E44),ROUND(Regressions!E44, 1), NA())</f>
        <v>#N/A</v>
      </c>
      <c r="F34" s="351" t="e">
        <f>IF(ISNUMBER(Regressions!F44),ROUND(Regressions!F44, 1), NA())</f>
        <v>#N/A</v>
      </c>
      <c r="G34" s="241" t="e">
        <f>IF(ISNUMBER(Regressions!G44),ROUND(Regressions!G44, 1), NA())</f>
        <v>#N/A</v>
      </c>
      <c r="H34" s="352" t="e">
        <f>IF(ISNUMBER(Regressions!H44),ROUND(Regressions!H44, 1), NA())</f>
        <v>#N/A</v>
      </c>
      <c r="I34" s="242" t="e">
        <f>IF(ISNUMBER(Regressions!I44),ROUND(Regressions!I44, 1), NA())</f>
        <v>#N/A</v>
      </c>
      <c r="J34" s="353" t="e">
        <f>IF(ISNUMBER(Regressions!K44),ROUND(Regressions!K44, 1), NA())</f>
        <v>#N/A</v>
      </c>
      <c r="K34" s="351" t="e">
        <f>IF(ISNUMBER(Regressions!L44),ROUND(Regressions!L44, 1), NA())</f>
        <v>#N/A</v>
      </c>
      <c r="L34" s="243" t="e">
        <f>IF(ISNUMBER(Regressions!M44),ROUND(Regressions!M44, 1), NA())</f>
        <v>#N/A</v>
      </c>
      <c r="M34" s="352" t="e">
        <f>IF(ISNUMBER(Regressions!N44),ROUND(Regressions!N44, 1), NA())</f>
        <v>#N/A</v>
      </c>
      <c r="N34" s="242" t="e">
        <f>IF(ISNUMBER(Regressions!O44),ROUND(Regressions!O44, 1), NA())</f>
        <v>#N/A</v>
      </c>
      <c r="O34" s="353" t="e">
        <f>IF(ISNUMBER(Regressions!Q44),ROUND(Regressions!Q44, 1), NA())</f>
        <v>#N/A</v>
      </c>
      <c r="P34" s="351" t="e">
        <f>IF(ISNUMBER(Regressions!R44),ROUND(Regressions!R44, 1), NA())</f>
        <v>#N/A</v>
      </c>
      <c r="Q34" s="220" t="e">
        <f>IF(ISNUMBER(Regressions!S44),ROUND(Regressions!S44, 1), NA())</f>
        <v>#N/A</v>
      </c>
      <c r="R34" s="352" t="e">
        <f>IF(ISNUMBER(Regressions!T44),ROUND(Regressions!T44, 1), NA())</f>
        <v>#N/A</v>
      </c>
      <c r="S34" s="242" t="e">
        <f>IF(ISNUMBER(Regressions!U44),ROUND(Regressions!U44, 1), NA())</f>
        <v>#N/A</v>
      </c>
    </row>
    <row xmlns:x14ac="http://schemas.microsoft.com/office/spreadsheetml/2009/9/ac" r="35" x14ac:dyDescent="0.2">
      <c r="A35" s="348" t="str">
        <f>IF(ISBLANK(Regressions!A45), " ", Regressions!A45)</f>
        <v>Namibia</v>
      </c>
      <c r="B35" s="349">
        <f>IF(ISBLANK(Regressions!B45), " ", Regressions!B45)</f>
        <v>2000</v>
      </c>
      <c r="C35" s="354" t="str">
        <f>IF(ISBLANK(Regressions!C45), " ", Regressions!C45)</f>
        <v>Urban</v>
      </c>
      <c r="D35" s="350">
        <f>IF(ISBLANK(Regressions!D45), " ", Regressions!D45)</f>
        <v>207992.971028595</v>
      </c>
      <c r="E35" s="219" t="e">
        <f>IF(ISNUMBER(Regressions!E45),ROUND(Regressions!E45, 1), NA())</f>
        <v>#N/A</v>
      </c>
      <c r="F35" s="351" t="e">
        <f>IF(ISNUMBER(Regressions!F45),ROUND(Regressions!F45, 1), NA())</f>
        <v>#N/A</v>
      </c>
      <c r="G35" s="241" t="e">
        <f>IF(ISNUMBER(Regressions!G45),ROUND(Regressions!G45, 1), NA())</f>
        <v>#N/A</v>
      </c>
      <c r="H35" s="352" t="e">
        <f>IF(ISNUMBER(Regressions!H45),ROUND(Regressions!H45, 1), NA())</f>
        <v>#N/A</v>
      </c>
      <c r="I35" s="242" t="e">
        <f>IF(ISNUMBER(Regressions!I45),ROUND(Regressions!I45, 1), NA())</f>
        <v>#N/A</v>
      </c>
      <c r="J35" s="353" t="e">
        <f>IF(ISNUMBER(Regressions!K45),ROUND(Regressions!K45, 1), NA())</f>
        <v>#N/A</v>
      </c>
      <c r="K35" s="351" t="e">
        <f>IF(ISNUMBER(Regressions!L45),ROUND(Regressions!L45, 1), NA())</f>
        <v>#N/A</v>
      </c>
      <c r="L35" s="243" t="e">
        <f>IF(ISNUMBER(Regressions!M45),ROUND(Regressions!M45, 1), NA())</f>
        <v>#N/A</v>
      </c>
      <c r="M35" s="352" t="e">
        <f>IF(ISNUMBER(Regressions!N45),ROUND(Regressions!N45, 1), NA())</f>
        <v>#N/A</v>
      </c>
      <c r="N35" s="242" t="e">
        <f>IF(ISNUMBER(Regressions!O45),ROUND(Regressions!O45, 1), NA())</f>
        <v>#N/A</v>
      </c>
      <c r="O35" s="353" t="e">
        <f>IF(ISNUMBER(Regressions!Q45),ROUND(Regressions!Q45, 1), NA())</f>
        <v>#N/A</v>
      </c>
      <c r="P35" s="351" t="e">
        <f>IF(ISNUMBER(Regressions!R45),ROUND(Regressions!R45, 1), NA())</f>
        <v>#N/A</v>
      </c>
      <c r="Q35" s="220" t="e">
        <f>IF(ISNUMBER(Regressions!S45),ROUND(Regressions!S45, 1), NA())</f>
        <v>#N/A</v>
      </c>
      <c r="R35" s="352" t="e">
        <f>IF(ISNUMBER(Regressions!T45),ROUND(Regressions!T45, 1), NA())</f>
        <v>#N/A</v>
      </c>
      <c r="S35" s="242" t="e">
        <f>IF(ISNUMBER(Regressions!U45),ROUND(Regressions!U45, 1), NA())</f>
        <v>#N/A</v>
      </c>
    </row>
    <row xmlns:x14ac="http://schemas.microsoft.com/office/spreadsheetml/2009/9/ac" r="36" x14ac:dyDescent="0.2">
      <c r="A36" s="348" t="str">
        <f>IF(ISBLANK(Regressions!A46), " ", Regressions!A46)</f>
        <v>Namibia</v>
      </c>
      <c r="B36" s="349">
        <f>IF(ISBLANK(Regressions!B46), " ", Regressions!B46)</f>
        <v>2001</v>
      </c>
      <c r="C36" s="354" t="str">
        <f>IF(ISBLANK(Regressions!C46), " ", Regressions!C46)</f>
        <v>Urban</v>
      </c>
      <c r="D36" s="350">
        <f>IF(ISBLANK(Regressions!D46), " ", Regressions!D46)</f>
        <v>217024.4793684769</v>
      </c>
      <c r="E36" s="219" t="e">
        <f>IF(ISNUMBER(Regressions!E46),ROUND(Regressions!E46, 1), NA())</f>
        <v>#N/A</v>
      </c>
      <c r="F36" s="351" t="e">
        <f>IF(ISNUMBER(Regressions!F46),ROUND(Regressions!F46, 1), NA())</f>
        <v>#N/A</v>
      </c>
      <c r="G36" s="241" t="e">
        <f>IF(ISNUMBER(Regressions!G46),ROUND(Regressions!G46, 1), NA())</f>
        <v>#N/A</v>
      </c>
      <c r="H36" s="352" t="e">
        <f>IF(ISNUMBER(Regressions!H46),ROUND(Regressions!H46, 1), NA())</f>
        <v>#N/A</v>
      </c>
      <c r="I36" s="242" t="e">
        <f>IF(ISNUMBER(Regressions!I46),ROUND(Regressions!I46, 1), NA())</f>
        <v>#N/A</v>
      </c>
      <c r="J36" s="353" t="e">
        <f>IF(ISNUMBER(Regressions!K46),ROUND(Regressions!K46, 1), NA())</f>
        <v>#N/A</v>
      </c>
      <c r="K36" s="351" t="e">
        <f>IF(ISNUMBER(Regressions!L46),ROUND(Regressions!L46, 1), NA())</f>
        <v>#N/A</v>
      </c>
      <c r="L36" s="243" t="e">
        <f>IF(ISNUMBER(Regressions!M46),ROUND(Regressions!M46, 1), NA())</f>
        <v>#N/A</v>
      </c>
      <c r="M36" s="352" t="e">
        <f>IF(ISNUMBER(Regressions!N46),ROUND(Regressions!N46, 1), NA())</f>
        <v>#N/A</v>
      </c>
      <c r="N36" s="242" t="e">
        <f>IF(ISNUMBER(Regressions!O46),ROUND(Regressions!O46, 1), NA())</f>
        <v>#N/A</v>
      </c>
      <c r="O36" s="353" t="e">
        <f>IF(ISNUMBER(Regressions!Q46),ROUND(Regressions!Q46, 1), NA())</f>
        <v>#N/A</v>
      </c>
      <c r="P36" s="351" t="e">
        <f>IF(ISNUMBER(Regressions!R46),ROUND(Regressions!R46, 1), NA())</f>
        <v>#N/A</v>
      </c>
      <c r="Q36" s="220" t="e">
        <f>IF(ISNUMBER(Regressions!S46),ROUND(Regressions!S46, 1), NA())</f>
        <v>#N/A</v>
      </c>
      <c r="R36" s="352" t="e">
        <f>IF(ISNUMBER(Regressions!T46),ROUND(Regressions!T46, 1), NA())</f>
        <v>#N/A</v>
      </c>
      <c r="S36" s="242" t="e">
        <f>IF(ISNUMBER(Regressions!U46),ROUND(Regressions!U46, 1), NA())</f>
        <v>#N/A</v>
      </c>
    </row>
    <row xmlns:x14ac="http://schemas.microsoft.com/office/spreadsheetml/2009/9/ac" r="37" x14ac:dyDescent="0.2">
      <c r="A37" s="348" t="str">
        <f>IF(ISBLANK(Regressions!A47), " ", Regressions!A47)</f>
        <v>Namibia</v>
      </c>
      <c r="B37" s="349">
        <f>IF(ISBLANK(Regressions!B47), " ", Regressions!B47)</f>
        <v>2002</v>
      </c>
      <c r="C37" s="354" t="str">
        <f>IF(ISBLANK(Regressions!C47), " ", Regressions!C47)</f>
        <v>Urban</v>
      </c>
      <c r="D37" s="350">
        <f>IF(ISBLANK(Regressions!D47), " ", Regressions!D47)</f>
        <v>227451.48244834901</v>
      </c>
      <c r="E37" s="219" t="e">
        <f>IF(ISNUMBER(Regressions!E47),ROUND(Regressions!E47, 1), NA())</f>
        <v>#N/A</v>
      </c>
      <c r="F37" s="351" t="e">
        <f>IF(ISNUMBER(Regressions!F47),ROUND(Regressions!F47, 1), NA())</f>
        <v>#N/A</v>
      </c>
      <c r="G37" s="241" t="e">
        <f>IF(ISNUMBER(Regressions!G47),ROUND(Regressions!G47, 1), NA())</f>
        <v>#N/A</v>
      </c>
      <c r="H37" s="352" t="e">
        <f>IF(ISNUMBER(Regressions!H47),ROUND(Regressions!H47, 1), NA())</f>
        <v>#N/A</v>
      </c>
      <c r="I37" s="242" t="e">
        <f>IF(ISNUMBER(Regressions!I47),ROUND(Regressions!I47, 1), NA())</f>
        <v>#N/A</v>
      </c>
      <c r="J37" s="353" t="e">
        <f>IF(ISNUMBER(Regressions!K47),ROUND(Regressions!K47, 1), NA())</f>
        <v>#N/A</v>
      </c>
      <c r="K37" s="351" t="e">
        <f>IF(ISNUMBER(Regressions!L47),ROUND(Regressions!L47, 1), NA())</f>
        <v>#N/A</v>
      </c>
      <c r="L37" s="243" t="e">
        <f>IF(ISNUMBER(Regressions!M47),ROUND(Regressions!M47, 1), NA())</f>
        <v>#N/A</v>
      </c>
      <c r="M37" s="352" t="e">
        <f>IF(ISNUMBER(Regressions!N47),ROUND(Regressions!N47, 1), NA())</f>
        <v>#N/A</v>
      </c>
      <c r="N37" s="242" t="e">
        <f>IF(ISNUMBER(Regressions!O47),ROUND(Regressions!O47, 1), NA())</f>
        <v>#N/A</v>
      </c>
      <c r="O37" s="353" t="e">
        <f>IF(ISNUMBER(Regressions!Q47),ROUND(Regressions!Q47, 1), NA())</f>
        <v>#N/A</v>
      </c>
      <c r="P37" s="351" t="e">
        <f>IF(ISNUMBER(Regressions!R47),ROUND(Regressions!R47, 1), NA())</f>
        <v>#N/A</v>
      </c>
      <c r="Q37" s="220" t="e">
        <f>IF(ISNUMBER(Regressions!S47),ROUND(Regressions!S47, 1), NA())</f>
        <v>#N/A</v>
      </c>
      <c r="R37" s="352" t="e">
        <f>IF(ISNUMBER(Regressions!T47),ROUND(Regressions!T47, 1), NA())</f>
        <v>#N/A</v>
      </c>
      <c r="S37" s="242" t="e">
        <f>IF(ISNUMBER(Regressions!U47),ROUND(Regressions!U47, 1), NA())</f>
        <v>#N/A</v>
      </c>
    </row>
    <row xmlns:x14ac="http://schemas.microsoft.com/office/spreadsheetml/2009/9/ac" r="38" x14ac:dyDescent="0.2">
      <c r="A38" s="348" t="str">
        <f>IF(ISBLANK(Regressions!A48), " ", Regressions!A48)</f>
        <v>Namibia</v>
      </c>
      <c r="B38" s="349">
        <f>IF(ISBLANK(Regressions!B48), " ", Regressions!B48)</f>
        <v>2003</v>
      </c>
      <c r="C38" s="354" t="str">
        <f>IF(ISBLANK(Regressions!C48), " ", Regressions!C48)</f>
        <v>Urban</v>
      </c>
      <c r="D38" s="350">
        <f>IF(ISBLANK(Regressions!D48), " ", Regressions!D48)</f>
        <v>237420.66437499999</v>
      </c>
      <c r="E38" s="219" t="e">
        <f>IF(ISNUMBER(Regressions!E48),ROUND(Regressions!E48, 1), NA())</f>
        <v>#N/A</v>
      </c>
      <c r="F38" s="351" t="e">
        <f>IF(ISNUMBER(Regressions!F48),ROUND(Regressions!F48, 1), NA())</f>
        <v>#N/A</v>
      </c>
      <c r="G38" s="241" t="e">
        <f>IF(ISNUMBER(Regressions!G48),ROUND(Regressions!G48, 1), NA())</f>
        <v>#N/A</v>
      </c>
      <c r="H38" s="352" t="e">
        <f>IF(ISNUMBER(Regressions!H48),ROUND(Regressions!H48, 1), NA())</f>
        <v>#N/A</v>
      </c>
      <c r="I38" s="242" t="e">
        <f>IF(ISNUMBER(Regressions!I48),ROUND(Regressions!I48, 1), NA())</f>
        <v>#N/A</v>
      </c>
      <c r="J38" s="353" t="e">
        <f>IF(ISNUMBER(Regressions!K48),ROUND(Regressions!K48, 1), NA())</f>
        <v>#N/A</v>
      </c>
      <c r="K38" s="351" t="e">
        <f>IF(ISNUMBER(Regressions!L48),ROUND(Regressions!L48, 1), NA())</f>
        <v>#N/A</v>
      </c>
      <c r="L38" s="243" t="e">
        <f>IF(ISNUMBER(Regressions!M48),ROUND(Regressions!M48, 1), NA())</f>
        <v>#N/A</v>
      </c>
      <c r="M38" s="352" t="e">
        <f>IF(ISNUMBER(Regressions!N48),ROUND(Regressions!N48, 1), NA())</f>
        <v>#N/A</v>
      </c>
      <c r="N38" s="242" t="e">
        <f>IF(ISNUMBER(Regressions!O48),ROUND(Regressions!O48, 1), NA())</f>
        <v>#N/A</v>
      </c>
      <c r="O38" s="353" t="e">
        <f>IF(ISNUMBER(Regressions!Q48),ROUND(Regressions!Q48, 1), NA())</f>
        <v>#N/A</v>
      </c>
      <c r="P38" s="351" t="e">
        <f>IF(ISNUMBER(Regressions!R48),ROUND(Regressions!R48, 1), NA())</f>
        <v>#N/A</v>
      </c>
      <c r="Q38" s="220" t="e">
        <f>IF(ISNUMBER(Regressions!S48),ROUND(Regressions!S48, 1), NA())</f>
        <v>#N/A</v>
      </c>
      <c r="R38" s="352" t="e">
        <f>IF(ISNUMBER(Regressions!T48),ROUND(Regressions!T48, 1), NA())</f>
        <v>#N/A</v>
      </c>
      <c r="S38" s="242" t="e">
        <f>IF(ISNUMBER(Regressions!U48),ROUND(Regressions!U48, 1), NA())</f>
        <v>#N/A</v>
      </c>
    </row>
    <row xmlns:x14ac="http://schemas.microsoft.com/office/spreadsheetml/2009/9/ac" r="39" x14ac:dyDescent="0.2">
      <c r="A39" s="348" t="str">
        <f>IF(ISBLANK(Regressions!A49), " ", Regressions!A49)</f>
        <v>Namibia</v>
      </c>
      <c r="B39" s="349">
        <f>IF(ISBLANK(Regressions!B49), " ", Regressions!B49)</f>
        <v>2004</v>
      </c>
      <c r="C39" s="354" t="str">
        <f>IF(ISBLANK(Regressions!C49), " ", Regressions!C49)</f>
        <v>Urban</v>
      </c>
      <c r="D39" s="350">
        <f>IF(ISBLANK(Regressions!D49), " ", Regressions!D49)</f>
        <v>247076.5741969299</v>
      </c>
      <c r="E39" s="219" t="e">
        <f>IF(ISNUMBER(Regressions!E49),ROUND(Regressions!E49, 1), NA())</f>
        <v>#N/A</v>
      </c>
      <c r="F39" s="351" t="e">
        <f>IF(ISNUMBER(Regressions!F49),ROUND(Regressions!F49, 1), NA())</f>
        <v>#N/A</v>
      </c>
      <c r="G39" s="241" t="e">
        <f>IF(ISNUMBER(Regressions!G49),ROUND(Regressions!G49, 1), NA())</f>
        <v>#N/A</v>
      </c>
      <c r="H39" s="352" t="e">
        <f>IF(ISNUMBER(Regressions!H49),ROUND(Regressions!H49, 1), NA())</f>
        <v>#N/A</v>
      </c>
      <c r="I39" s="242" t="e">
        <f>IF(ISNUMBER(Regressions!I49),ROUND(Regressions!I49, 1), NA())</f>
        <v>#N/A</v>
      </c>
      <c r="J39" s="353" t="e">
        <f>IF(ISNUMBER(Regressions!K49),ROUND(Regressions!K49, 1), NA())</f>
        <v>#N/A</v>
      </c>
      <c r="K39" s="351" t="e">
        <f>IF(ISNUMBER(Regressions!L49),ROUND(Regressions!L49, 1), NA())</f>
        <v>#N/A</v>
      </c>
      <c r="L39" s="243" t="e">
        <f>IF(ISNUMBER(Regressions!M49),ROUND(Regressions!M49, 1), NA())</f>
        <v>#N/A</v>
      </c>
      <c r="M39" s="352" t="e">
        <f>IF(ISNUMBER(Regressions!N49),ROUND(Regressions!N49, 1), NA())</f>
        <v>#N/A</v>
      </c>
      <c r="N39" s="242" t="e">
        <f>IF(ISNUMBER(Regressions!O49),ROUND(Regressions!O49, 1), NA())</f>
        <v>#N/A</v>
      </c>
      <c r="O39" s="353" t="e">
        <f>IF(ISNUMBER(Regressions!Q49),ROUND(Regressions!Q49, 1), NA())</f>
        <v>#N/A</v>
      </c>
      <c r="P39" s="351" t="e">
        <f>IF(ISNUMBER(Regressions!R49),ROUND(Regressions!R49, 1), NA())</f>
        <v>#N/A</v>
      </c>
      <c r="Q39" s="220" t="e">
        <f>IF(ISNUMBER(Regressions!S49),ROUND(Regressions!S49, 1), NA())</f>
        <v>#N/A</v>
      </c>
      <c r="R39" s="352" t="e">
        <f>IF(ISNUMBER(Regressions!T49),ROUND(Regressions!T49, 1), NA())</f>
        <v>#N/A</v>
      </c>
      <c r="S39" s="242" t="e">
        <f>IF(ISNUMBER(Regressions!U49),ROUND(Regressions!U49, 1), NA())</f>
        <v>#N/A</v>
      </c>
    </row>
    <row xmlns:x14ac="http://schemas.microsoft.com/office/spreadsheetml/2009/9/ac" r="40" x14ac:dyDescent="0.2">
      <c r="A40" s="348" t="str">
        <f>IF(ISBLANK(Regressions!A50), " ", Regressions!A50)</f>
        <v>Namibia</v>
      </c>
      <c r="B40" s="349">
        <f>IF(ISBLANK(Regressions!B50), " ", Regressions!B50)</f>
        <v>2005</v>
      </c>
      <c r="C40" s="354" t="str">
        <f>IF(ISBLANK(Regressions!C50), " ", Regressions!C50)</f>
        <v>Urban</v>
      </c>
      <c r="D40" s="350">
        <f>IF(ISBLANK(Regressions!D50), " ", Regressions!D50)</f>
        <v>256580.05210624691</v>
      </c>
      <c r="E40" s="219" t="e">
        <f>IF(ISNUMBER(Regressions!E50),ROUND(Regressions!E50, 1), NA())</f>
        <v>#N/A</v>
      </c>
      <c r="F40" s="351" t="e">
        <f>IF(ISNUMBER(Regressions!F50),ROUND(Regressions!F50, 1), NA())</f>
        <v>#N/A</v>
      </c>
      <c r="G40" s="241" t="e">
        <f>IF(ISNUMBER(Regressions!G50),ROUND(Regressions!G50, 1), NA())</f>
        <v>#N/A</v>
      </c>
      <c r="H40" s="352" t="e">
        <f>IF(ISNUMBER(Regressions!H50),ROUND(Regressions!H50, 1), NA())</f>
        <v>#N/A</v>
      </c>
      <c r="I40" s="242" t="e">
        <f>IF(ISNUMBER(Regressions!I50),ROUND(Regressions!I50, 1), NA())</f>
        <v>#N/A</v>
      </c>
      <c r="J40" s="353" t="e">
        <f>IF(ISNUMBER(Regressions!K50),ROUND(Regressions!K50, 1), NA())</f>
        <v>#N/A</v>
      </c>
      <c r="K40" s="351" t="e">
        <f>IF(ISNUMBER(Regressions!L50),ROUND(Regressions!L50, 1), NA())</f>
        <v>#N/A</v>
      </c>
      <c r="L40" s="243" t="e">
        <f>IF(ISNUMBER(Regressions!M50),ROUND(Regressions!M50, 1), NA())</f>
        <v>#N/A</v>
      </c>
      <c r="M40" s="352" t="e">
        <f>IF(ISNUMBER(Regressions!N50),ROUND(Regressions!N50, 1), NA())</f>
        <v>#N/A</v>
      </c>
      <c r="N40" s="242" t="e">
        <f>IF(ISNUMBER(Regressions!O50),ROUND(Regressions!O50, 1), NA())</f>
        <v>#N/A</v>
      </c>
      <c r="O40" s="353" t="e">
        <f>IF(ISNUMBER(Regressions!Q50),ROUND(Regressions!Q50, 1), NA())</f>
        <v>#N/A</v>
      </c>
      <c r="P40" s="351" t="e">
        <f>IF(ISNUMBER(Regressions!R50),ROUND(Regressions!R50, 1), NA())</f>
        <v>#N/A</v>
      </c>
      <c r="Q40" s="220" t="e">
        <f>IF(ISNUMBER(Regressions!S50),ROUND(Regressions!S50, 1), NA())</f>
        <v>#N/A</v>
      </c>
      <c r="R40" s="352" t="e">
        <f>IF(ISNUMBER(Regressions!T50),ROUND(Regressions!T50, 1), NA())</f>
        <v>#N/A</v>
      </c>
      <c r="S40" s="242" t="e">
        <f>IF(ISNUMBER(Regressions!U50),ROUND(Regressions!U50, 1), NA())</f>
        <v>#N/A</v>
      </c>
    </row>
    <row xmlns:x14ac="http://schemas.microsoft.com/office/spreadsheetml/2009/9/ac" r="41" x14ac:dyDescent="0.2">
      <c r="A41" s="348" t="str">
        <f>IF(ISBLANK(Regressions!A51), " ", Regressions!A51)</f>
        <v>Namibia</v>
      </c>
      <c r="B41" s="349">
        <f>IF(ISBLANK(Regressions!B51), " ", Regressions!B51)</f>
        <v>2006</v>
      </c>
      <c r="C41" s="354" t="str">
        <f>IF(ISBLANK(Regressions!C51), " ", Regressions!C51)</f>
        <v>Urban</v>
      </c>
      <c r="D41" s="350">
        <f>IF(ISBLANK(Regressions!D51), " ", Regressions!D51)</f>
        <v>265512.31250885013</v>
      </c>
      <c r="E41" s="219" t="e">
        <f>IF(ISNUMBER(Regressions!E51),ROUND(Regressions!E51, 1), NA())</f>
        <v>#N/A</v>
      </c>
      <c r="F41" s="351" t="e">
        <f>IF(ISNUMBER(Regressions!F51),ROUND(Regressions!F51, 1), NA())</f>
        <v>#N/A</v>
      </c>
      <c r="G41" s="241" t="e">
        <f>IF(ISNUMBER(Regressions!G51),ROUND(Regressions!G51, 1), NA())</f>
        <v>#N/A</v>
      </c>
      <c r="H41" s="352" t="e">
        <f>IF(ISNUMBER(Regressions!H51),ROUND(Regressions!H51, 1), NA())</f>
        <v>#N/A</v>
      </c>
      <c r="I41" s="242" t="e">
        <f>IF(ISNUMBER(Regressions!I51),ROUND(Regressions!I51, 1), NA())</f>
        <v>#N/A</v>
      </c>
      <c r="J41" s="353" t="e">
        <f>IF(ISNUMBER(Regressions!K51),ROUND(Regressions!K51, 1), NA())</f>
        <v>#N/A</v>
      </c>
      <c r="K41" s="351" t="e">
        <f>IF(ISNUMBER(Regressions!L51),ROUND(Regressions!L51, 1), NA())</f>
        <v>#N/A</v>
      </c>
      <c r="L41" s="243" t="e">
        <f>IF(ISNUMBER(Regressions!M51),ROUND(Regressions!M51, 1), NA())</f>
        <v>#N/A</v>
      </c>
      <c r="M41" s="352" t="e">
        <f>IF(ISNUMBER(Regressions!N51),ROUND(Regressions!N51, 1), NA())</f>
        <v>#N/A</v>
      </c>
      <c r="N41" s="242" t="e">
        <f>IF(ISNUMBER(Regressions!O51),ROUND(Regressions!O51, 1), NA())</f>
        <v>#N/A</v>
      </c>
      <c r="O41" s="353" t="e">
        <f>IF(ISNUMBER(Regressions!Q51),ROUND(Regressions!Q51, 1), NA())</f>
        <v>#N/A</v>
      </c>
      <c r="P41" s="351" t="e">
        <f>IF(ISNUMBER(Regressions!R51),ROUND(Regressions!R51, 1), NA())</f>
        <v>#N/A</v>
      </c>
      <c r="Q41" s="220" t="e">
        <f>IF(ISNUMBER(Regressions!S51),ROUND(Regressions!S51, 1), NA())</f>
        <v>#N/A</v>
      </c>
      <c r="R41" s="352" t="e">
        <f>IF(ISNUMBER(Regressions!T51),ROUND(Regressions!T51, 1), NA())</f>
        <v>#N/A</v>
      </c>
      <c r="S41" s="242" t="e">
        <f>IF(ISNUMBER(Regressions!U51),ROUND(Regressions!U51, 1), NA())</f>
        <v>#N/A</v>
      </c>
    </row>
    <row xmlns:x14ac="http://schemas.microsoft.com/office/spreadsheetml/2009/9/ac" r="42" x14ac:dyDescent="0.2">
      <c r="A42" s="348" t="str">
        <f>IF(ISBLANK(Regressions!A52), " ", Regressions!A52)</f>
        <v>Namibia</v>
      </c>
      <c r="B42" s="349">
        <f>IF(ISBLANK(Regressions!B52), " ", Regressions!B52)</f>
        <v>2007</v>
      </c>
      <c r="C42" s="354" t="str">
        <f>IF(ISBLANK(Regressions!C52), " ", Regressions!C52)</f>
        <v>Urban</v>
      </c>
      <c r="D42" s="350">
        <f>IF(ISBLANK(Regressions!D52), " ", Regressions!D52)</f>
        <v>273625.07877120981</v>
      </c>
      <c r="E42" s="219" t="e">
        <f>IF(ISNUMBER(Regressions!E52),ROUND(Regressions!E52, 1), NA())</f>
        <v>#N/A</v>
      </c>
      <c r="F42" s="351" t="e">
        <f>IF(ISNUMBER(Regressions!F52),ROUND(Regressions!F52, 1), NA())</f>
        <v>#N/A</v>
      </c>
      <c r="G42" s="241" t="e">
        <f>IF(ISNUMBER(Regressions!G52),ROUND(Regressions!G52, 1), NA())</f>
        <v>#N/A</v>
      </c>
      <c r="H42" s="352" t="e">
        <f>IF(ISNUMBER(Regressions!H52),ROUND(Regressions!H52, 1), NA())</f>
        <v>#N/A</v>
      </c>
      <c r="I42" s="242" t="e">
        <f>IF(ISNUMBER(Regressions!I52),ROUND(Regressions!I52, 1), NA())</f>
        <v>#N/A</v>
      </c>
      <c r="J42" s="353" t="e">
        <f>IF(ISNUMBER(Regressions!K52),ROUND(Regressions!K52, 1), NA())</f>
        <v>#N/A</v>
      </c>
      <c r="K42" s="351" t="e">
        <f>IF(ISNUMBER(Regressions!L52),ROUND(Regressions!L52, 1), NA())</f>
        <v>#N/A</v>
      </c>
      <c r="L42" s="243" t="e">
        <f>IF(ISNUMBER(Regressions!M52),ROUND(Regressions!M52, 1), NA())</f>
        <v>#N/A</v>
      </c>
      <c r="M42" s="352" t="e">
        <f>IF(ISNUMBER(Regressions!N52),ROUND(Regressions!N52, 1), NA())</f>
        <v>#N/A</v>
      </c>
      <c r="N42" s="242" t="e">
        <f>IF(ISNUMBER(Regressions!O52),ROUND(Regressions!O52, 1), NA())</f>
        <v>#N/A</v>
      </c>
      <c r="O42" s="353" t="e">
        <f>IF(ISNUMBER(Regressions!Q52),ROUND(Regressions!Q52, 1), NA())</f>
        <v>#N/A</v>
      </c>
      <c r="P42" s="351" t="e">
        <f>IF(ISNUMBER(Regressions!R52),ROUND(Regressions!R52, 1), NA())</f>
        <v>#N/A</v>
      </c>
      <c r="Q42" s="220" t="e">
        <f>IF(ISNUMBER(Regressions!S52),ROUND(Regressions!S52, 1), NA())</f>
        <v>#N/A</v>
      </c>
      <c r="R42" s="352" t="e">
        <f>IF(ISNUMBER(Regressions!T52),ROUND(Regressions!T52, 1), NA())</f>
        <v>#N/A</v>
      </c>
      <c r="S42" s="242" t="e">
        <f>IF(ISNUMBER(Regressions!U52),ROUND(Regressions!U52, 1), NA())</f>
        <v>#N/A</v>
      </c>
    </row>
    <row xmlns:x14ac="http://schemas.microsoft.com/office/spreadsheetml/2009/9/ac" r="43" x14ac:dyDescent="0.2">
      <c r="A43" s="348" t="str">
        <f>IF(ISBLANK(Regressions!A53), " ", Regressions!A53)</f>
        <v>Namibia</v>
      </c>
      <c r="B43" s="349">
        <f>IF(ISBLANK(Regressions!B53), " ", Regressions!B53)</f>
        <v>2008</v>
      </c>
      <c r="C43" s="354" t="str">
        <f>IF(ISBLANK(Regressions!C53), " ", Regressions!C53)</f>
        <v>Urban</v>
      </c>
      <c r="D43" s="350">
        <f>IF(ISBLANK(Regressions!D53), " ", Regressions!D53)</f>
        <v>281042.8761264038</v>
      </c>
      <c r="E43" s="219" t="e">
        <f>IF(ISNUMBER(Regressions!E53),ROUND(Regressions!E53, 1), NA())</f>
        <v>#N/A</v>
      </c>
      <c r="F43" s="351" t="e">
        <f>IF(ISNUMBER(Regressions!F53),ROUND(Regressions!F53, 1), NA())</f>
        <v>#N/A</v>
      </c>
      <c r="G43" s="241" t="e">
        <f>IF(ISNUMBER(Regressions!G53),ROUND(Regressions!G53, 1), NA())</f>
        <v>#N/A</v>
      </c>
      <c r="H43" s="352" t="e">
        <f>IF(ISNUMBER(Regressions!H53),ROUND(Regressions!H53, 1), NA())</f>
        <v>#N/A</v>
      </c>
      <c r="I43" s="242" t="e">
        <f>IF(ISNUMBER(Regressions!I53),ROUND(Regressions!I53, 1), NA())</f>
        <v>#N/A</v>
      </c>
      <c r="J43" s="353" t="e">
        <f>IF(ISNUMBER(Regressions!K53),ROUND(Regressions!K53, 1), NA())</f>
        <v>#N/A</v>
      </c>
      <c r="K43" s="351" t="e">
        <f>IF(ISNUMBER(Regressions!L53),ROUND(Regressions!L53, 1), NA())</f>
        <v>#N/A</v>
      </c>
      <c r="L43" s="243" t="e">
        <f>IF(ISNUMBER(Regressions!M53),ROUND(Regressions!M53, 1), NA())</f>
        <v>#N/A</v>
      </c>
      <c r="M43" s="352" t="e">
        <f>IF(ISNUMBER(Regressions!N53),ROUND(Regressions!N53, 1), NA())</f>
        <v>#N/A</v>
      </c>
      <c r="N43" s="242" t="e">
        <f>IF(ISNUMBER(Regressions!O53),ROUND(Regressions!O53, 1), NA())</f>
        <v>#N/A</v>
      </c>
      <c r="O43" s="353" t="e">
        <f>IF(ISNUMBER(Regressions!Q53),ROUND(Regressions!Q53, 1), NA())</f>
        <v>#N/A</v>
      </c>
      <c r="P43" s="351" t="e">
        <f>IF(ISNUMBER(Regressions!R53),ROUND(Regressions!R53, 1), NA())</f>
        <v>#N/A</v>
      </c>
      <c r="Q43" s="220" t="e">
        <f>IF(ISNUMBER(Regressions!S53),ROUND(Regressions!S53, 1), NA())</f>
        <v>#N/A</v>
      </c>
      <c r="R43" s="352" t="e">
        <f>IF(ISNUMBER(Regressions!T53),ROUND(Regressions!T53, 1), NA())</f>
        <v>#N/A</v>
      </c>
      <c r="S43" s="242" t="e">
        <f>IF(ISNUMBER(Regressions!U53),ROUND(Regressions!U53, 1), NA())</f>
        <v>#N/A</v>
      </c>
    </row>
    <row xmlns:x14ac="http://schemas.microsoft.com/office/spreadsheetml/2009/9/ac" r="44" x14ac:dyDescent="0.2">
      <c r="A44" s="348" t="str">
        <f>IF(ISBLANK(Regressions!A54), " ", Regressions!A54)</f>
        <v>Namibia</v>
      </c>
      <c r="B44" s="349">
        <f>IF(ISBLANK(Regressions!B54), " ", Regressions!B54)</f>
        <v>2009</v>
      </c>
      <c r="C44" s="354" t="str">
        <f>IF(ISBLANK(Regressions!C54), " ", Regressions!C54)</f>
        <v>Urban</v>
      </c>
      <c r="D44" s="350">
        <f>IF(ISBLANK(Regressions!D54), " ", Regressions!D54)</f>
        <v>287730.77311748499</v>
      </c>
      <c r="E44" s="219" t="e">
        <f>IF(ISNUMBER(Regressions!E54),ROUND(Regressions!E54, 1), NA())</f>
        <v>#N/A</v>
      </c>
      <c r="F44" s="351" t="e">
        <f>IF(ISNUMBER(Regressions!F54),ROUND(Regressions!F54, 1), NA())</f>
        <v>#N/A</v>
      </c>
      <c r="G44" s="241" t="e">
        <f>IF(ISNUMBER(Regressions!G54),ROUND(Regressions!G54, 1), NA())</f>
        <v>#N/A</v>
      </c>
      <c r="H44" s="352" t="e">
        <f>IF(ISNUMBER(Regressions!H54),ROUND(Regressions!H54, 1), NA())</f>
        <v>#N/A</v>
      </c>
      <c r="I44" s="242" t="e">
        <f>IF(ISNUMBER(Regressions!I54),ROUND(Regressions!I54, 1), NA())</f>
        <v>#N/A</v>
      </c>
      <c r="J44" s="353" t="e">
        <f>IF(ISNUMBER(Regressions!K54),ROUND(Regressions!K54, 1), NA())</f>
        <v>#N/A</v>
      </c>
      <c r="K44" s="351" t="e">
        <f>IF(ISNUMBER(Regressions!L54),ROUND(Regressions!L54, 1), NA())</f>
        <v>#N/A</v>
      </c>
      <c r="L44" s="243" t="e">
        <f>IF(ISNUMBER(Regressions!M54),ROUND(Regressions!M54, 1), NA())</f>
        <v>#N/A</v>
      </c>
      <c r="M44" s="352" t="e">
        <f>IF(ISNUMBER(Regressions!N54),ROUND(Regressions!N54, 1), NA())</f>
        <v>#N/A</v>
      </c>
      <c r="N44" s="242" t="e">
        <f>IF(ISNUMBER(Regressions!O54),ROUND(Regressions!O54, 1), NA())</f>
        <v>#N/A</v>
      </c>
      <c r="O44" s="353" t="e">
        <f>IF(ISNUMBER(Regressions!Q54),ROUND(Regressions!Q54, 1), NA())</f>
        <v>#N/A</v>
      </c>
      <c r="P44" s="351" t="e">
        <f>IF(ISNUMBER(Regressions!R54),ROUND(Regressions!R54, 1), NA())</f>
        <v>#N/A</v>
      </c>
      <c r="Q44" s="220" t="e">
        <f>IF(ISNUMBER(Regressions!S54),ROUND(Regressions!S54, 1), NA())</f>
        <v>#N/A</v>
      </c>
      <c r="R44" s="352" t="e">
        <f>IF(ISNUMBER(Regressions!T54),ROUND(Regressions!T54, 1), NA())</f>
        <v>#N/A</v>
      </c>
      <c r="S44" s="242" t="e">
        <f>IF(ISNUMBER(Regressions!U54),ROUND(Regressions!U54, 1), NA())</f>
        <v>#N/A</v>
      </c>
    </row>
    <row xmlns:x14ac="http://schemas.microsoft.com/office/spreadsheetml/2009/9/ac" r="45" x14ac:dyDescent="0.2">
      <c r="A45" s="348" t="str">
        <f>IF(ISBLANK(Regressions!A55), " ", Regressions!A55)</f>
        <v>Namibia</v>
      </c>
      <c r="B45" s="349">
        <f>IF(ISBLANK(Regressions!B55), " ", Regressions!B55)</f>
        <v>2010</v>
      </c>
      <c r="C45" s="354" t="str">
        <f>IF(ISBLANK(Regressions!C55), " ", Regressions!C55)</f>
        <v>Urban</v>
      </c>
      <c r="D45" s="350">
        <f>IF(ISBLANK(Regressions!D55), " ", Regressions!D55)</f>
        <v>292973.73482913972</v>
      </c>
      <c r="E45" s="219" t="e">
        <f>IF(ISNUMBER(Regressions!E55),ROUND(Regressions!E55, 1), NA())</f>
        <v>#N/A</v>
      </c>
      <c r="F45" s="351" t="e">
        <f>IF(ISNUMBER(Regressions!F55),ROUND(Regressions!F55, 1), NA())</f>
        <v>#N/A</v>
      </c>
      <c r="G45" s="241" t="e">
        <f>IF(ISNUMBER(Regressions!G55),ROUND(Regressions!G55, 1), NA())</f>
        <v>#N/A</v>
      </c>
      <c r="H45" s="352" t="e">
        <f>IF(ISNUMBER(Regressions!H55),ROUND(Regressions!H55, 1), NA())</f>
        <v>#N/A</v>
      </c>
      <c r="I45" s="242" t="e">
        <f>IF(ISNUMBER(Regressions!I55),ROUND(Regressions!I55, 1), NA())</f>
        <v>#N/A</v>
      </c>
      <c r="J45" s="353" t="e">
        <f>IF(ISNUMBER(Regressions!K55),ROUND(Regressions!K55, 1), NA())</f>
        <v>#N/A</v>
      </c>
      <c r="K45" s="351" t="e">
        <f>IF(ISNUMBER(Regressions!L55),ROUND(Regressions!L55, 1), NA())</f>
        <v>#N/A</v>
      </c>
      <c r="L45" s="243" t="e">
        <f>IF(ISNUMBER(Regressions!M55),ROUND(Regressions!M55, 1), NA())</f>
        <v>#N/A</v>
      </c>
      <c r="M45" s="352" t="e">
        <f>IF(ISNUMBER(Regressions!N55),ROUND(Regressions!N55, 1), NA())</f>
        <v>#N/A</v>
      </c>
      <c r="N45" s="242" t="e">
        <f>IF(ISNUMBER(Regressions!O55),ROUND(Regressions!O55, 1), NA())</f>
        <v>#N/A</v>
      </c>
      <c r="O45" s="353" t="e">
        <f>IF(ISNUMBER(Regressions!Q55),ROUND(Regressions!Q55, 1), NA())</f>
        <v>#N/A</v>
      </c>
      <c r="P45" s="351" t="e">
        <f>IF(ISNUMBER(Regressions!R55),ROUND(Regressions!R55, 1), NA())</f>
        <v>#N/A</v>
      </c>
      <c r="Q45" s="220" t="e">
        <f>IF(ISNUMBER(Regressions!S55),ROUND(Regressions!S55, 1), NA())</f>
        <v>#N/A</v>
      </c>
      <c r="R45" s="352" t="e">
        <f>IF(ISNUMBER(Regressions!T55),ROUND(Regressions!T55, 1), NA())</f>
        <v>#N/A</v>
      </c>
      <c r="S45" s="242" t="e">
        <f>IF(ISNUMBER(Regressions!U55),ROUND(Regressions!U55, 1), NA())</f>
        <v>#N/A</v>
      </c>
    </row>
    <row xmlns:x14ac="http://schemas.microsoft.com/office/spreadsheetml/2009/9/ac" r="46" x14ac:dyDescent="0.2">
      <c r="A46" s="348" t="str">
        <f>IF(ISBLANK(Regressions!A56), " ", Regressions!A56)</f>
        <v>Namibia</v>
      </c>
      <c r="B46" s="349">
        <f>IF(ISBLANK(Regressions!B56), " ", Regressions!B56)</f>
        <v>2011</v>
      </c>
      <c r="C46" s="354" t="str">
        <f>IF(ISBLANK(Regressions!C56), " ", Regressions!C56)</f>
        <v>Urban</v>
      </c>
      <c r="D46" s="350">
        <f>IF(ISBLANK(Regressions!D56), " ", Regressions!D56)</f>
        <v>298307.21953948977</v>
      </c>
      <c r="E46" s="219" t="e">
        <f>IF(ISNUMBER(Regressions!E56),ROUND(Regressions!E56, 1), NA())</f>
        <v>#N/A</v>
      </c>
      <c r="F46" s="351" t="e">
        <f>IF(ISNUMBER(Regressions!F56),ROUND(Regressions!F56, 1), NA())</f>
        <v>#N/A</v>
      </c>
      <c r="G46" s="241" t="e">
        <f>IF(ISNUMBER(Regressions!G56),ROUND(Regressions!G56, 1), NA())</f>
        <v>#N/A</v>
      </c>
      <c r="H46" s="352" t="e">
        <f>IF(ISNUMBER(Regressions!H56),ROUND(Regressions!H56, 1), NA())</f>
        <v>#N/A</v>
      </c>
      <c r="I46" s="242" t="e">
        <f>IF(ISNUMBER(Regressions!I56),ROUND(Regressions!I56, 1), NA())</f>
        <v>#N/A</v>
      </c>
      <c r="J46" s="353" t="e">
        <f>IF(ISNUMBER(Regressions!K56),ROUND(Regressions!K56, 1), NA())</f>
        <v>#N/A</v>
      </c>
      <c r="K46" s="351" t="e">
        <f>IF(ISNUMBER(Regressions!L56),ROUND(Regressions!L56, 1), NA())</f>
        <v>#N/A</v>
      </c>
      <c r="L46" s="243" t="e">
        <f>IF(ISNUMBER(Regressions!M56),ROUND(Regressions!M56, 1), NA())</f>
        <v>#N/A</v>
      </c>
      <c r="M46" s="352" t="e">
        <f>IF(ISNUMBER(Regressions!N56),ROUND(Regressions!N56, 1), NA())</f>
        <v>#N/A</v>
      </c>
      <c r="N46" s="242" t="e">
        <f>IF(ISNUMBER(Regressions!O56),ROUND(Regressions!O56, 1), NA())</f>
        <v>#N/A</v>
      </c>
      <c r="O46" s="353" t="e">
        <f>IF(ISNUMBER(Regressions!Q56),ROUND(Regressions!Q56, 1), NA())</f>
        <v>#N/A</v>
      </c>
      <c r="P46" s="351" t="e">
        <f>IF(ISNUMBER(Regressions!R56),ROUND(Regressions!R56, 1), NA())</f>
        <v>#N/A</v>
      </c>
      <c r="Q46" s="220" t="e">
        <f>IF(ISNUMBER(Regressions!S56),ROUND(Regressions!S56, 1), NA())</f>
        <v>#N/A</v>
      </c>
      <c r="R46" s="352" t="e">
        <f>IF(ISNUMBER(Regressions!T56),ROUND(Regressions!T56, 1), NA())</f>
        <v>#N/A</v>
      </c>
      <c r="S46" s="242" t="e">
        <f>IF(ISNUMBER(Regressions!U56),ROUND(Regressions!U56, 1), NA())</f>
        <v>#N/A</v>
      </c>
    </row>
    <row xmlns:x14ac="http://schemas.microsoft.com/office/spreadsheetml/2009/9/ac" r="47" x14ac:dyDescent="0.2">
      <c r="A47" s="348" t="str">
        <f>IF(ISBLANK(Regressions!A57), " ", Regressions!A57)</f>
        <v>Namibia</v>
      </c>
      <c r="B47" s="349">
        <f>IF(ISBLANK(Regressions!B57), " ", Regressions!B57)</f>
        <v>2012</v>
      </c>
      <c r="C47" s="354" t="str">
        <f>IF(ISBLANK(Regressions!C57), " ", Regressions!C57)</f>
        <v>Urban</v>
      </c>
      <c r="D47" s="350">
        <f>IF(ISBLANK(Regressions!D57), " ", Regressions!D57)</f>
        <v>304270.62971549988</v>
      </c>
      <c r="E47" s="219" t="e">
        <f>IF(ISNUMBER(Regressions!E57),ROUND(Regressions!E57, 1), NA())</f>
        <v>#N/A</v>
      </c>
      <c r="F47" s="351" t="e">
        <f>IF(ISNUMBER(Regressions!F57),ROUND(Regressions!F57, 1), NA())</f>
        <v>#N/A</v>
      </c>
      <c r="G47" s="241" t="e">
        <f>IF(ISNUMBER(Regressions!G57),ROUND(Regressions!G57, 1), NA())</f>
        <v>#N/A</v>
      </c>
      <c r="H47" s="352" t="e">
        <f>IF(ISNUMBER(Regressions!H57),ROUND(Regressions!H57, 1), NA())</f>
        <v>#N/A</v>
      </c>
      <c r="I47" s="242" t="e">
        <f>IF(ISNUMBER(Regressions!I57),ROUND(Regressions!I57, 1), NA())</f>
        <v>#N/A</v>
      </c>
      <c r="J47" s="353" t="e">
        <f>IF(ISNUMBER(Regressions!K57),ROUND(Regressions!K57, 1), NA())</f>
        <v>#N/A</v>
      </c>
      <c r="K47" s="351" t="e">
        <f>IF(ISNUMBER(Regressions!L57),ROUND(Regressions!L57, 1), NA())</f>
        <v>#N/A</v>
      </c>
      <c r="L47" s="243" t="e">
        <f>IF(ISNUMBER(Regressions!M57),ROUND(Regressions!M57, 1), NA())</f>
        <v>#N/A</v>
      </c>
      <c r="M47" s="352" t="e">
        <f>IF(ISNUMBER(Regressions!N57),ROUND(Regressions!N57, 1), NA())</f>
        <v>#N/A</v>
      </c>
      <c r="N47" s="242" t="e">
        <f>IF(ISNUMBER(Regressions!O57),ROUND(Regressions!O57, 1), NA())</f>
        <v>#N/A</v>
      </c>
      <c r="O47" s="353" t="e">
        <f>IF(ISNUMBER(Regressions!Q57),ROUND(Regressions!Q57, 1), NA())</f>
        <v>#N/A</v>
      </c>
      <c r="P47" s="351" t="e">
        <f>IF(ISNUMBER(Regressions!R57),ROUND(Regressions!R57, 1), NA())</f>
        <v>#N/A</v>
      </c>
      <c r="Q47" s="220" t="e">
        <f>IF(ISNUMBER(Regressions!S57),ROUND(Regressions!S57, 1), NA())</f>
        <v>#N/A</v>
      </c>
      <c r="R47" s="352" t="e">
        <f>IF(ISNUMBER(Regressions!T57),ROUND(Regressions!T57, 1), NA())</f>
        <v>#N/A</v>
      </c>
      <c r="S47" s="242" t="e">
        <f>IF(ISNUMBER(Regressions!U57),ROUND(Regressions!U57, 1), NA())</f>
        <v>#N/A</v>
      </c>
    </row>
    <row xmlns:x14ac="http://schemas.microsoft.com/office/spreadsheetml/2009/9/ac" r="48" x14ac:dyDescent="0.2">
      <c r="A48" s="348" t="str">
        <f>IF(ISBLANK(Regressions!A58), " ", Regressions!A58)</f>
        <v>Namibia</v>
      </c>
      <c r="B48" s="349">
        <f>IF(ISBLANK(Regressions!B58), " ", Regressions!B58)</f>
        <v>2013</v>
      </c>
      <c r="C48" s="354" t="str">
        <f>IF(ISBLANK(Regressions!C58), " ", Regressions!C58)</f>
        <v>Urban</v>
      </c>
      <c r="D48" s="350">
        <f>IF(ISBLANK(Regressions!D58), " ", Regressions!D58)</f>
        <v>311122.23272644042</v>
      </c>
      <c r="E48" s="219" t="e">
        <f>IF(ISNUMBER(Regressions!E58),ROUND(Regressions!E58, 1), NA())</f>
        <v>#N/A</v>
      </c>
      <c r="F48" s="351" t="e">
        <f>IF(ISNUMBER(Regressions!F58),ROUND(Regressions!F58, 1), NA())</f>
        <v>#N/A</v>
      </c>
      <c r="G48" s="241" t="e">
        <f>IF(ISNUMBER(Regressions!G58),ROUND(Regressions!G58, 1), NA())</f>
        <v>#N/A</v>
      </c>
      <c r="H48" s="352" t="e">
        <f>IF(ISNUMBER(Regressions!H58),ROUND(Regressions!H58, 1), NA())</f>
        <v>#N/A</v>
      </c>
      <c r="I48" s="242" t="e">
        <f>IF(ISNUMBER(Regressions!I58),ROUND(Regressions!I58, 1), NA())</f>
        <v>#N/A</v>
      </c>
      <c r="J48" s="353" t="e">
        <f>IF(ISNUMBER(Regressions!K58),ROUND(Regressions!K58, 1), NA())</f>
        <v>#N/A</v>
      </c>
      <c r="K48" s="351" t="e">
        <f>IF(ISNUMBER(Regressions!L58),ROUND(Regressions!L58, 1), NA())</f>
        <v>#N/A</v>
      </c>
      <c r="L48" s="243" t="e">
        <f>IF(ISNUMBER(Regressions!M58),ROUND(Regressions!M58, 1), NA())</f>
        <v>#N/A</v>
      </c>
      <c r="M48" s="352" t="e">
        <f>IF(ISNUMBER(Regressions!N58),ROUND(Regressions!N58, 1), NA())</f>
        <v>#N/A</v>
      </c>
      <c r="N48" s="242" t="e">
        <f>IF(ISNUMBER(Regressions!O58),ROUND(Regressions!O58, 1), NA())</f>
        <v>#N/A</v>
      </c>
      <c r="O48" s="353" t="e">
        <f>IF(ISNUMBER(Regressions!Q58),ROUND(Regressions!Q58, 1), NA())</f>
        <v>#N/A</v>
      </c>
      <c r="P48" s="351" t="e">
        <f>IF(ISNUMBER(Regressions!R58),ROUND(Regressions!R58, 1), NA())</f>
        <v>#N/A</v>
      </c>
      <c r="Q48" s="220" t="e">
        <f>IF(ISNUMBER(Regressions!S58),ROUND(Regressions!S58, 1), NA())</f>
        <v>#N/A</v>
      </c>
      <c r="R48" s="352" t="e">
        <f>IF(ISNUMBER(Regressions!T58),ROUND(Regressions!T58, 1), NA())</f>
        <v>#N/A</v>
      </c>
      <c r="S48" s="242" t="e">
        <f>IF(ISNUMBER(Regressions!U58),ROUND(Regressions!U58, 1), NA())</f>
        <v>#N/A</v>
      </c>
    </row>
    <row xmlns:x14ac="http://schemas.microsoft.com/office/spreadsheetml/2009/9/ac" r="49" x14ac:dyDescent="0.2">
      <c r="A49" s="348" t="str">
        <f>IF(ISBLANK(Regressions!A59), " ", Regressions!A59)</f>
        <v>Namibia</v>
      </c>
      <c r="B49" s="349">
        <f>IF(ISBLANK(Regressions!B59), " ", Regressions!B59)</f>
        <v>2014</v>
      </c>
      <c r="C49" s="354" t="str">
        <f>IF(ISBLANK(Regressions!C59), " ", Regressions!C59)</f>
        <v>Urban</v>
      </c>
      <c r="D49" s="350">
        <f>IF(ISBLANK(Regressions!D59), " ", Regressions!D59)</f>
        <v>319264.70262828819</v>
      </c>
      <c r="E49" s="219" t="e">
        <f>IF(ISNUMBER(Regressions!E59),ROUND(Regressions!E59, 1), NA())</f>
        <v>#N/A</v>
      </c>
      <c r="F49" s="351" t="e">
        <f>IF(ISNUMBER(Regressions!F59),ROUND(Regressions!F59, 1), NA())</f>
        <v>#N/A</v>
      </c>
      <c r="G49" s="241" t="e">
        <f>IF(ISNUMBER(Regressions!G59),ROUND(Regressions!G59, 1), NA())</f>
        <v>#N/A</v>
      </c>
      <c r="H49" s="352" t="e">
        <f>IF(ISNUMBER(Regressions!H59),ROUND(Regressions!H59, 1), NA())</f>
        <v>#N/A</v>
      </c>
      <c r="I49" s="242" t="e">
        <f>IF(ISNUMBER(Regressions!I59),ROUND(Regressions!I59, 1), NA())</f>
        <v>#N/A</v>
      </c>
      <c r="J49" s="353" t="e">
        <f>IF(ISNUMBER(Regressions!K59),ROUND(Regressions!K59, 1), NA())</f>
        <v>#N/A</v>
      </c>
      <c r="K49" s="351" t="e">
        <f>IF(ISNUMBER(Regressions!L59),ROUND(Regressions!L59, 1), NA())</f>
        <v>#N/A</v>
      </c>
      <c r="L49" s="243" t="e">
        <f>IF(ISNUMBER(Regressions!M59),ROUND(Regressions!M59, 1), NA())</f>
        <v>#N/A</v>
      </c>
      <c r="M49" s="352" t="e">
        <f>IF(ISNUMBER(Regressions!N59),ROUND(Regressions!N59, 1), NA())</f>
        <v>#N/A</v>
      </c>
      <c r="N49" s="242" t="e">
        <f>IF(ISNUMBER(Regressions!O59),ROUND(Regressions!O59, 1), NA())</f>
        <v>#N/A</v>
      </c>
      <c r="O49" s="353" t="e">
        <f>IF(ISNUMBER(Regressions!Q59),ROUND(Regressions!Q59, 1), NA())</f>
        <v>#N/A</v>
      </c>
      <c r="P49" s="351" t="e">
        <f>IF(ISNUMBER(Regressions!R59),ROUND(Regressions!R59, 1), NA())</f>
        <v>#N/A</v>
      </c>
      <c r="Q49" s="220" t="e">
        <f>IF(ISNUMBER(Regressions!S59),ROUND(Regressions!S59, 1), NA())</f>
        <v>#N/A</v>
      </c>
      <c r="R49" s="352" t="e">
        <f>IF(ISNUMBER(Regressions!T59),ROUND(Regressions!T59, 1), NA())</f>
        <v>#N/A</v>
      </c>
      <c r="S49" s="242" t="e">
        <f>IF(ISNUMBER(Regressions!U59),ROUND(Regressions!U59, 1), NA())</f>
        <v>#N/A</v>
      </c>
    </row>
    <row xmlns:x14ac="http://schemas.microsoft.com/office/spreadsheetml/2009/9/ac" r="50" x14ac:dyDescent="0.2">
      <c r="A50" s="348" t="str">
        <f>IF(ISBLANK(Regressions!A60), " ", Regressions!A60)</f>
        <v>Namibia</v>
      </c>
      <c r="B50" s="349">
        <f>IF(ISBLANK(Regressions!B60), " ", Regressions!B60)</f>
        <v>2015</v>
      </c>
      <c r="C50" s="354" t="str">
        <f>IF(ISBLANK(Regressions!C60), " ", Regressions!C60)</f>
        <v>Urban</v>
      </c>
      <c r="D50" s="350">
        <f>IF(ISBLANK(Regressions!D60), " ", Regressions!D60)</f>
        <v>328963.17670272832</v>
      </c>
      <c r="E50" s="219" t="e">
        <f>IF(ISNUMBER(Regressions!E60),ROUND(Regressions!E60, 1), NA())</f>
        <v>#N/A</v>
      </c>
      <c r="F50" s="351" t="e">
        <f>IF(ISNUMBER(Regressions!F60),ROUND(Regressions!F60, 1), NA())</f>
        <v>#N/A</v>
      </c>
      <c r="G50" s="241" t="e">
        <f>IF(ISNUMBER(Regressions!G60),ROUND(Regressions!G60, 1), NA())</f>
        <v>#N/A</v>
      </c>
      <c r="H50" s="352" t="e">
        <f>IF(ISNUMBER(Regressions!H60),ROUND(Regressions!H60, 1), NA())</f>
        <v>#N/A</v>
      </c>
      <c r="I50" s="242" t="e">
        <f>IF(ISNUMBER(Regressions!I60),ROUND(Regressions!I60, 1), NA())</f>
        <v>#N/A</v>
      </c>
      <c r="J50" s="353" t="e">
        <f>IF(ISNUMBER(Regressions!K60),ROUND(Regressions!K60, 1), NA())</f>
        <v>#N/A</v>
      </c>
      <c r="K50" s="351" t="e">
        <f>IF(ISNUMBER(Regressions!L60),ROUND(Regressions!L60, 1), NA())</f>
        <v>#N/A</v>
      </c>
      <c r="L50" s="243" t="e">
        <f>IF(ISNUMBER(Regressions!M60),ROUND(Regressions!M60, 1), NA())</f>
        <v>#N/A</v>
      </c>
      <c r="M50" s="352" t="e">
        <f>IF(ISNUMBER(Regressions!N60),ROUND(Regressions!N60, 1), NA())</f>
        <v>#N/A</v>
      </c>
      <c r="N50" s="242" t="e">
        <f>IF(ISNUMBER(Regressions!O60),ROUND(Regressions!O60, 1), NA())</f>
        <v>#N/A</v>
      </c>
      <c r="O50" s="353" t="e">
        <f>IF(ISNUMBER(Regressions!Q60),ROUND(Regressions!Q60, 1), NA())</f>
        <v>#N/A</v>
      </c>
      <c r="P50" s="351" t="e">
        <f>IF(ISNUMBER(Regressions!R60),ROUND(Regressions!R60, 1), NA())</f>
        <v>#N/A</v>
      </c>
      <c r="Q50" s="220" t="e">
        <f>IF(ISNUMBER(Regressions!S60),ROUND(Regressions!S60, 1), NA())</f>
        <v>#N/A</v>
      </c>
      <c r="R50" s="352" t="e">
        <f>IF(ISNUMBER(Regressions!T60),ROUND(Regressions!T60, 1), NA())</f>
        <v>#N/A</v>
      </c>
      <c r="S50" s="242" t="e">
        <f>IF(ISNUMBER(Regressions!U60),ROUND(Regressions!U60, 1), NA())</f>
        <v>#N/A</v>
      </c>
    </row>
    <row xmlns:x14ac="http://schemas.microsoft.com/office/spreadsheetml/2009/9/ac" r="51" x14ac:dyDescent="0.2">
      <c r="A51" s="348" t="str">
        <f>IF(ISBLANK(Regressions!A61), " ", Regressions!A61)</f>
        <v>Namibia</v>
      </c>
      <c r="B51" s="349">
        <f>IF(ISBLANK(Regressions!B61), " ", Regressions!B61)</f>
        <v>2016</v>
      </c>
      <c r="C51" s="354" t="str">
        <f>IF(ISBLANK(Regressions!C61), " ", Regressions!C61)</f>
        <v>Urban</v>
      </c>
      <c r="D51" s="350">
        <f>IF(ISBLANK(Regressions!D61), " ", Regressions!D61)</f>
        <v>340113.50267211912</v>
      </c>
      <c r="E51" s="219" t="e">
        <f>IF(ISNUMBER(Regressions!E61),ROUND(Regressions!E61, 1), NA())</f>
        <v>#N/A</v>
      </c>
      <c r="F51" s="351" t="e">
        <f>IF(ISNUMBER(Regressions!F61),ROUND(Regressions!F61, 1), NA())</f>
        <v>#N/A</v>
      </c>
      <c r="G51" s="241" t="e">
        <f>IF(ISNUMBER(Regressions!G61),ROUND(Regressions!G61, 1), NA())</f>
        <v>#N/A</v>
      </c>
      <c r="H51" s="352" t="e">
        <f>IF(ISNUMBER(Regressions!H61),ROUND(Regressions!H61, 1), NA())</f>
        <v>#N/A</v>
      </c>
      <c r="I51" s="242" t="e">
        <f>IF(ISNUMBER(Regressions!I61),ROUND(Regressions!I61, 1), NA())</f>
        <v>#N/A</v>
      </c>
      <c r="J51" s="353" t="e">
        <f>IF(ISNUMBER(Regressions!K61),ROUND(Regressions!K61, 1), NA())</f>
        <v>#N/A</v>
      </c>
      <c r="K51" s="351" t="e">
        <f>IF(ISNUMBER(Regressions!L61),ROUND(Regressions!L61, 1), NA())</f>
        <v>#N/A</v>
      </c>
      <c r="L51" s="243" t="e">
        <f>IF(ISNUMBER(Regressions!M61),ROUND(Regressions!M61, 1), NA())</f>
        <v>#N/A</v>
      </c>
      <c r="M51" s="352" t="e">
        <f>IF(ISNUMBER(Regressions!N61),ROUND(Regressions!N61, 1), NA())</f>
        <v>#N/A</v>
      </c>
      <c r="N51" s="242" t="e">
        <f>IF(ISNUMBER(Regressions!O61),ROUND(Regressions!O61, 1), NA())</f>
        <v>#N/A</v>
      </c>
      <c r="O51" s="353" t="e">
        <f>IF(ISNUMBER(Regressions!Q61),ROUND(Regressions!Q61, 1), NA())</f>
        <v>#N/A</v>
      </c>
      <c r="P51" s="351" t="e">
        <f>IF(ISNUMBER(Regressions!R61),ROUND(Regressions!R61, 1), NA())</f>
        <v>#N/A</v>
      </c>
      <c r="Q51" s="220" t="e">
        <f>IF(ISNUMBER(Regressions!S61),ROUND(Regressions!S61, 1), NA())</f>
        <v>#N/A</v>
      </c>
      <c r="R51" s="352" t="e">
        <f>IF(ISNUMBER(Regressions!T61),ROUND(Regressions!T61, 1), NA())</f>
        <v>#N/A</v>
      </c>
      <c r="S51" s="242" t="e">
        <f>IF(ISNUMBER(Regressions!U61),ROUND(Regressions!U61, 1), NA())</f>
        <v>#N/A</v>
      </c>
    </row>
    <row xmlns:x14ac="http://schemas.microsoft.com/office/spreadsheetml/2009/9/ac" r="52" x14ac:dyDescent="0.2">
      <c r="A52" s="348" t="str">
        <f>IF(ISBLANK(Regressions!A62), " ", Regressions!A62)</f>
        <v>Namibia</v>
      </c>
      <c r="B52" s="349">
        <f>IF(ISBLANK(Regressions!B62), " ", Regressions!B62)</f>
        <v>2017</v>
      </c>
      <c r="C52" s="354" t="str">
        <f>IF(ISBLANK(Regressions!C62), " ", Regressions!C62)</f>
        <v>Urban</v>
      </c>
      <c r="D52" s="350">
        <f>IF(ISBLANK(Regressions!D62), " ", Regressions!D62)</f>
        <v>352085.74112407683</v>
      </c>
      <c r="E52" s="219" t="e">
        <f>IF(ISNUMBER(Regressions!E62),ROUND(Regressions!E62, 1), NA())</f>
        <v>#N/A</v>
      </c>
      <c r="F52" s="351" t="e">
        <f>IF(ISNUMBER(Regressions!F62),ROUND(Regressions!F62, 1), NA())</f>
        <v>#N/A</v>
      </c>
      <c r="G52" s="241" t="e">
        <f>IF(ISNUMBER(Regressions!G62),ROUND(Regressions!G62, 1), NA())</f>
        <v>#N/A</v>
      </c>
      <c r="H52" s="352" t="e">
        <f>IF(ISNUMBER(Regressions!H62),ROUND(Regressions!H62, 1), NA())</f>
        <v>#N/A</v>
      </c>
      <c r="I52" s="242" t="e">
        <f>IF(ISNUMBER(Regressions!I62),ROUND(Regressions!I62, 1), NA())</f>
        <v>#N/A</v>
      </c>
      <c r="J52" s="353" t="e">
        <f>IF(ISNUMBER(Regressions!K62),ROUND(Regressions!K62, 1), NA())</f>
        <v>#N/A</v>
      </c>
      <c r="K52" s="351" t="e">
        <f>IF(ISNUMBER(Regressions!L62),ROUND(Regressions!L62, 1), NA())</f>
        <v>#N/A</v>
      </c>
      <c r="L52" s="243" t="e">
        <f>IF(ISNUMBER(Regressions!M62),ROUND(Regressions!M62, 1), NA())</f>
        <v>#N/A</v>
      </c>
      <c r="M52" s="352" t="e">
        <f>IF(ISNUMBER(Regressions!N62),ROUND(Regressions!N62, 1), NA())</f>
        <v>#N/A</v>
      </c>
      <c r="N52" s="242" t="e">
        <f>IF(ISNUMBER(Regressions!O62),ROUND(Regressions!O62, 1), NA())</f>
        <v>#N/A</v>
      </c>
      <c r="O52" s="353" t="e">
        <f>IF(ISNUMBER(Regressions!Q62),ROUND(Regressions!Q62, 1), NA())</f>
        <v>#N/A</v>
      </c>
      <c r="P52" s="351" t="e">
        <f>IF(ISNUMBER(Regressions!R62),ROUND(Regressions!R62, 1), NA())</f>
        <v>#N/A</v>
      </c>
      <c r="Q52" s="220" t="e">
        <f>IF(ISNUMBER(Regressions!S62),ROUND(Regressions!S62, 1), NA())</f>
        <v>#N/A</v>
      </c>
      <c r="R52" s="352" t="e">
        <f>IF(ISNUMBER(Regressions!T62),ROUND(Regressions!T62, 1), NA())</f>
        <v>#N/A</v>
      </c>
      <c r="S52" s="242" t="e">
        <f>IF(ISNUMBER(Regressions!U62),ROUND(Regressions!U62, 1), NA())</f>
        <v>#N/A</v>
      </c>
    </row>
    <row xmlns:x14ac="http://schemas.microsoft.com/office/spreadsheetml/2009/9/ac" r="53" x14ac:dyDescent="0.2">
      <c r="A53" s="348" t="str">
        <f>IF(ISBLANK(Regressions!A63), " ", Regressions!A63)</f>
        <v>Namibia</v>
      </c>
      <c r="B53" s="349">
        <f>IF(ISBLANK(Regressions!B63), " ", Regressions!B63)</f>
        <v>2018</v>
      </c>
      <c r="C53" s="354" t="str">
        <f>IF(ISBLANK(Regressions!C63), " ", Regressions!C63)</f>
        <v>Urban</v>
      </c>
      <c r="D53" s="350">
        <f>IF(ISBLANK(Regressions!D63), " ", Regressions!D63)</f>
        <v>364595.7028970719</v>
      </c>
      <c r="E53" s="219" t="e">
        <f>IF(ISNUMBER(Regressions!E63),ROUND(Regressions!E63, 1), NA())</f>
        <v>#N/A</v>
      </c>
      <c r="F53" s="351" t="e">
        <f>IF(ISNUMBER(Regressions!F63),ROUND(Regressions!F63, 1), NA())</f>
        <v>#N/A</v>
      </c>
      <c r="G53" s="241" t="e">
        <f>IF(ISNUMBER(Regressions!G63),ROUND(Regressions!G63, 1), NA())</f>
        <v>#N/A</v>
      </c>
      <c r="H53" s="352" t="e">
        <f>IF(ISNUMBER(Regressions!H63),ROUND(Regressions!H63, 1), NA())</f>
        <v>#N/A</v>
      </c>
      <c r="I53" s="242" t="e">
        <f>IF(ISNUMBER(Regressions!I63),ROUND(Regressions!I63, 1), NA())</f>
        <v>#N/A</v>
      </c>
      <c r="J53" s="353" t="e">
        <f>IF(ISNUMBER(Regressions!K63),ROUND(Regressions!K63, 1), NA())</f>
        <v>#N/A</v>
      </c>
      <c r="K53" s="351" t="e">
        <f>IF(ISNUMBER(Regressions!L63),ROUND(Regressions!L63, 1), NA())</f>
        <v>#N/A</v>
      </c>
      <c r="L53" s="243" t="e">
        <f>IF(ISNUMBER(Regressions!M63),ROUND(Regressions!M63, 1), NA())</f>
        <v>#N/A</v>
      </c>
      <c r="M53" s="352" t="e">
        <f>IF(ISNUMBER(Regressions!N63),ROUND(Regressions!N63, 1), NA())</f>
        <v>#N/A</v>
      </c>
      <c r="N53" s="242" t="e">
        <f>IF(ISNUMBER(Regressions!O63),ROUND(Regressions!O63, 1), NA())</f>
        <v>#N/A</v>
      </c>
      <c r="O53" s="353" t="e">
        <f>IF(ISNUMBER(Regressions!Q63),ROUND(Regressions!Q63, 1), NA())</f>
        <v>#N/A</v>
      </c>
      <c r="P53" s="351" t="e">
        <f>IF(ISNUMBER(Regressions!R63),ROUND(Regressions!R63, 1), NA())</f>
        <v>#N/A</v>
      </c>
      <c r="Q53" s="220" t="e">
        <f>IF(ISNUMBER(Regressions!S63),ROUND(Regressions!S63, 1), NA())</f>
        <v>#N/A</v>
      </c>
      <c r="R53" s="352" t="e">
        <f>IF(ISNUMBER(Regressions!T63),ROUND(Regressions!T63, 1), NA())</f>
        <v>#N/A</v>
      </c>
      <c r="S53" s="242" t="e">
        <f>IF(ISNUMBER(Regressions!U63),ROUND(Regressions!U63, 1), NA())</f>
        <v>#N/A</v>
      </c>
    </row>
    <row xmlns:x14ac="http://schemas.microsoft.com/office/spreadsheetml/2009/9/ac" r="54" x14ac:dyDescent="0.2">
      <c r="A54" s="348" t="str">
        <f>IF(ISBLANK(Regressions!A64), " ", Regressions!A64)</f>
        <v>Namibia</v>
      </c>
      <c r="B54" s="349">
        <f>IF(ISBLANK(Regressions!B64), " ", Regressions!B64)</f>
        <v>2019</v>
      </c>
      <c r="C54" s="354" t="str">
        <f>IF(ISBLANK(Regressions!C64), " ", Regressions!C64)</f>
        <v>Urban</v>
      </c>
      <c r="D54" s="350">
        <f>IF(ISBLANK(Regressions!D64), " ", Regressions!D64)</f>
        <v>377411.18210609438</v>
      </c>
      <c r="E54" s="219" t="e">
        <f>IF(ISNUMBER(Regressions!E64),ROUND(Regressions!E64, 1), NA())</f>
        <v>#N/A</v>
      </c>
      <c r="F54" s="351" t="e">
        <f>IF(ISNUMBER(Regressions!F64),ROUND(Regressions!F64, 1), NA())</f>
        <v>#N/A</v>
      </c>
      <c r="G54" s="241" t="e">
        <f>IF(ISNUMBER(Regressions!G64),ROUND(Regressions!G64, 1), NA())</f>
        <v>#N/A</v>
      </c>
      <c r="H54" s="352" t="e">
        <f>IF(ISNUMBER(Regressions!H64),ROUND(Regressions!H64, 1), NA())</f>
        <v>#N/A</v>
      </c>
      <c r="I54" s="242" t="e">
        <f>IF(ISNUMBER(Regressions!I64),ROUND(Regressions!I64, 1), NA())</f>
        <v>#N/A</v>
      </c>
      <c r="J54" s="353" t="e">
        <f>IF(ISNUMBER(Regressions!K64),ROUND(Regressions!K64, 1), NA())</f>
        <v>#N/A</v>
      </c>
      <c r="K54" s="351" t="e">
        <f>IF(ISNUMBER(Regressions!L64),ROUND(Regressions!L64, 1), NA())</f>
        <v>#N/A</v>
      </c>
      <c r="L54" s="243" t="e">
        <f>IF(ISNUMBER(Regressions!M64),ROUND(Regressions!M64, 1), NA())</f>
        <v>#N/A</v>
      </c>
      <c r="M54" s="352" t="e">
        <f>IF(ISNUMBER(Regressions!N64),ROUND(Regressions!N64, 1), NA())</f>
        <v>#N/A</v>
      </c>
      <c r="N54" s="242" t="e">
        <f>IF(ISNUMBER(Regressions!O64),ROUND(Regressions!O64, 1), NA())</f>
        <v>#N/A</v>
      </c>
      <c r="O54" s="353" t="e">
        <f>IF(ISNUMBER(Regressions!Q64),ROUND(Regressions!Q64, 1), NA())</f>
        <v>#N/A</v>
      </c>
      <c r="P54" s="351" t="e">
        <f>IF(ISNUMBER(Regressions!R64),ROUND(Regressions!R64, 1), NA())</f>
        <v>#N/A</v>
      </c>
      <c r="Q54" s="220" t="e">
        <f>IF(ISNUMBER(Regressions!S64),ROUND(Regressions!S64, 1), NA())</f>
        <v>#N/A</v>
      </c>
      <c r="R54" s="352" t="e">
        <f>IF(ISNUMBER(Regressions!T64),ROUND(Regressions!T64, 1), NA())</f>
        <v>#N/A</v>
      </c>
      <c r="S54" s="242" t="e">
        <f>IF(ISNUMBER(Regressions!U64),ROUND(Regressions!U64, 1), NA())</f>
        <v>#N/A</v>
      </c>
    </row>
    <row xmlns:x14ac="http://schemas.microsoft.com/office/spreadsheetml/2009/9/ac" r="55" ht="13.5" customHeight="true" x14ac:dyDescent="0.2">
      <c r="A55" s="348" t="str">
        <f>IF(ISBLANK(Regressions!A65), " ", Regressions!A65)</f>
        <v>Namibia</v>
      </c>
      <c r="B55" s="349">
        <f>IF(ISBLANK(Regressions!B65), " ", Regressions!B65)</f>
        <v>2020</v>
      </c>
      <c r="C55" s="354" t="str">
        <f>IF(ISBLANK(Regressions!C65), " ", Regressions!C65)</f>
        <v>Urban</v>
      </c>
      <c r="D55" s="350">
        <f>IF(ISBLANK(Regressions!D65), " ", Regressions!D65)</f>
        <v>391048.29497989657</v>
      </c>
      <c r="E55" s="219" t="e">
        <f>IF(ISNUMBER(Regressions!E65),ROUND(Regressions!E65, 1), NA())</f>
        <v>#N/A</v>
      </c>
      <c r="F55" s="351" t="e">
        <f>IF(ISNUMBER(Regressions!F65),ROUND(Regressions!F65, 1), NA())</f>
        <v>#N/A</v>
      </c>
      <c r="G55" s="241" t="e">
        <f>IF(ISNUMBER(Regressions!G65),ROUND(Regressions!G65, 1), NA())</f>
        <v>#N/A</v>
      </c>
      <c r="H55" s="352" t="e">
        <f>IF(ISNUMBER(Regressions!H65),ROUND(Regressions!H65, 1), NA())</f>
        <v>#N/A</v>
      </c>
      <c r="I55" s="242" t="e">
        <f>IF(ISNUMBER(Regressions!I65),ROUND(Regressions!I65, 1), NA())</f>
        <v>#N/A</v>
      </c>
      <c r="J55" s="353" t="e">
        <f>IF(ISNUMBER(Regressions!K65),ROUND(Regressions!K65, 1), NA())</f>
        <v>#N/A</v>
      </c>
      <c r="K55" s="351" t="e">
        <f>IF(ISNUMBER(Regressions!L65),ROUND(Regressions!L65, 1), NA())</f>
        <v>#N/A</v>
      </c>
      <c r="L55" s="243" t="e">
        <f>IF(ISNUMBER(Regressions!M65),ROUND(Regressions!M65, 1), NA())</f>
        <v>#N/A</v>
      </c>
      <c r="M55" s="352" t="e">
        <f>IF(ISNUMBER(Regressions!N65),ROUND(Regressions!N65, 1), NA())</f>
        <v>#N/A</v>
      </c>
      <c r="N55" s="242" t="e">
        <f>IF(ISNUMBER(Regressions!O65),ROUND(Regressions!O65, 1), NA())</f>
        <v>#N/A</v>
      </c>
      <c r="O55" s="353" t="e">
        <f>IF(ISNUMBER(Regressions!Q65),ROUND(Regressions!Q65, 1), NA())</f>
        <v>#N/A</v>
      </c>
      <c r="P55" s="351" t="e">
        <f>IF(ISNUMBER(Regressions!R65),ROUND(Regressions!R65, 1), NA())</f>
        <v>#N/A</v>
      </c>
      <c r="Q55" s="220" t="e">
        <f>IF(ISNUMBER(Regressions!S65),ROUND(Regressions!S65, 1), NA())</f>
        <v>#N/A</v>
      </c>
      <c r="R55" s="352" t="e">
        <f>IF(ISNUMBER(Regressions!T65),ROUND(Regressions!T65, 1), NA())</f>
        <v>#N/A</v>
      </c>
      <c r="S55" s="242" t="e">
        <f>IF(ISNUMBER(Regressions!U65),ROUND(Regressions!U65, 1), NA())</f>
        <v>#N/A</v>
      </c>
    </row>
    <row xmlns:x14ac="http://schemas.microsoft.com/office/spreadsheetml/2009/9/ac" r="56" x14ac:dyDescent="0.2">
      <c r="A56" s="402" t="str">
        <f>IF(ISBLANK(Regressions!A66), " ", Regressions!A66)</f>
        <v>Namibia</v>
      </c>
      <c r="B56" s="403">
        <f>IF(ISBLANK(Regressions!B66), " ", Regressions!B66)</f>
        <v>2021</v>
      </c>
      <c r="C56" s="404" t="str">
        <f>IF(ISBLANK(Regressions!C66), " ", Regressions!C66)</f>
        <v>Urban</v>
      </c>
      <c r="D56" s="405">
        <f>IF(ISBLANK(Regressions!D66), " ", Regressions!D66)</f>
        <v>406334.21798812872</v>
      </c>
      <c r="E56" s="408" t="e">
        <f>IF(ISNUMBER(Regressions!E66),ROUND(Regressions!E66, 1), NA())</f>
        <v>#N/A</v>
      </c>
      <c r="F56" s="406" t="e">
        <f>IF(ISNUMBER(Regressions!F66),ROUND(Regressions!F66, 1), NA())</f>
        <v>#N/A</v>
      </c>
      <c r="G56" s="409" t="e">
        <f>IF(ISNUMBER(Regressions!G66),ROUND(Regressions!G66, 1), NA())</f>
        <v>#N/A</v>
      </c>
      <c r="H56" s="407" t="e">
        <f>IF(ISNUMBER(Regressions!H66),ROUND(Regressions!H66, 1), NA())</f>
        <v>#N/A</v>
      </c>
      <c r="I56" s="410" t="e">
        <f>IF(ISNUMBER(Regressions!I66),ROUND(Regressions!I66, 1), NA())</f>
        <v>#N/A</v>
      </c>
      <c r="J56" s="408" t="e">
        <f>IF(ISNUMBER(Regressions!K66),ROUND(Regressions!K66, 1), NA())</f>
        <v>#N/A</v>
      </c>
      <c r="K56" s="406" t="e">
        <f>IF(ISNUMBER(Regressions!L66),ROUND(Regressions!L66, 1), NA())</f>
        <v>#N/A</v>
      </c>
      <c r="L56" s="411" t="e">
        <f>IF(ISNUMBER(Regressions!M66),ROUND(Regressions!M66, 1), NA())</f>
        <v>#N/A</v>
      </c>
      <c r="M56" s="407" t="e">
        <f>IF(ISNUMBER(Regressions!N66),ROUND(Regressions!N66, 1), NA())</f>
        <v>#N/A</v>
      </c>
      <c r="N56" s="410" t="e">
        <f>IF(ISNUMBER(Regressions!O66),ROUND(Regressions!O66, 1), NA())</f>
        <v>#N/A</v>
      </c>
      <c r="O56" s="408" t="e">
        <f>IF(ISNUMBER(Regressions!Q66),ROUND(Regressions!Q66, 1), NA())</f>
        <v>#N/A</v>
      </c>
      <c r="P56" s="406" t="e">
        <f>IF(ISNUMBER(Regressions!R66),ROUND(Regressions!R66, 1), NA())</f>
        <v>#N/A</v>
      </c>
      <c r="Q56" s="412" t="e">
        <f>IF(ISNUMBER(Regressions!S66),ROUND(Regressions!S66, 1), NA())</f>
        <v>#N/A</v>
      </c>
      <c r="R56" s="407" t="e">
        <f>IF(ISNUMBER(Regressions!T66),ROUND(Regressions!T66, 1), NA())</f>
        <v>#N/A</v>
      </c>
      <c r="S56" s="410" t="e">
        <f>IF(ISNUMBER(Regressions!U66),ROUND(Regressions!U66, 1), NA())</f>
        <v>#N/A</v>
      </c>
      <c r="T56" s="401"/>
      <c r="U56" s="401"/>
      <c r="V56" s="401"/>
      <c r="W56" s="401"/>
      <c r="X56" s="401"/>
      <c r="Y56" s="401"/>
      <c r="Z56" s="401"/>
      <c r="AA56" s="401"/>
      <c r="AB56" s="401"/>
      <c r="AC56" s="401"/>
    </row>
    <row xmlns:x14ac="http://schemas.microsoft.com/office/spreadsheetml/2009/9/ac" r="57" x14ac:dyDescent="0.2">
      <c r="A57" s="348" t="str">
        <f>IF(ISBLANK(Regressions!A67), " ", Regressions!A67)</f>
        <v>Namibia</v>
      </c>
      <c r="B57" s="349">
        <f>IF(ISBLANK(Regressions!B67), " ", Regressions!B67)</f>
        <v>2022</v>
      </c>
      <c r="C57" s="354" t="str">
        <f>IF(ISBLANK(Regressions!C67), " ", Regressions!C67)</f>
        <v>Urban</v>
      </c>
      <c r="D57" s="350">
        <f>IF(ISBLANK(Regressions!D67), " ", Regressions!D67)</f>
        <v>422328.19015251158</v>
      </c>
      <c r="E57" s="219" t="e">
        <f>IF(ISNUMBER(Regressions!E67),ROUND(Regressions!E67, 1), NA())</f>
        <v>#N/A</v>
      </c>
      <c r="F57" s="351" t="e">
        <f>IF(ISNUMBER(Regressions!F67),ROUND(Regressions!F67, 1), NA())</f>
        <v>#N/A</v>
      </c>
      <c r="G57" s="241" t="e">
        <f>IF(ISNUMBER(Regressions!G67),ROUND(Regressions!G67, 1), NA())</f>
        <v>#N/A</v>
      </c>
      <c r="H57" s="352" t="e">
        <f>IF(ISNUMBER(Regressions!H67),ROUND(Regressions!H67, 1), NA())</f>
        <v>#N/A</v>
      </c>
      <c r="I57" s="242" t="e">
        <f>IF(ISNUMBER(Regressions!I67),ROUND(Regressions!I67, 1), NA())</f>
        <v>#N/A</v>
      </c>
      <c r="J57" s="353" t="e">
        <f>IF(ISNUMBER(Regressions!K67),ROUND(Regressions!K67, 1), NA())</f>
        <v>#N/A</v>
      </c>
      <c r="K57" s="351" t="e">
        <f>IF(ISNUMBER(Regressions!L67),ROUND(Regressions!L67, 1), NA())</f>
        <v>#N/A</v>
      </c>
      <c r="L57" s="243" t="e">
        <f>IF(ISNUMBER(Regressions!M67),ROUND(Regressions!M67, 1), NA())</f>
        <v>#N/A</v>
      </c>
      <c r="M57" s="352" t="e">
        <f>IF(ISNUMBER(Regressions!N67),ROUND(Regressions!N67, 1), NA())</f>
        <v>#N/A</v>
      </c>
      <c r="N57" s="242" t="e">
        <f>IF(ISNUMBER(Regressions!O67),ROUND(Regressions!O67, 1), NA())</f>
        <v>#N/A</v>
      </c>
      <c r="O57" s="353" t="e">
        <f>IF(ISNUMBER(Regressions!Q67),ROUND(Regressions!Q67, 1), NA())</f>
        <v>#N/A</v>
      </c>
      <c r="P57" s="351" t="e">
        <f>IF(ISNUMBER(Regressions!R67),ROUND(Regressions!R67, 1), NA())</f>
        <v>#N/A</v>
      </c>
      <c r="Q57" s="220" t="e">
        <f>IF(ISNUMBER(Regressions!S67),ROUND(Regressions!S67, 1), NA())</f>
        <v>#N/A</v>
      </c>
      <c r="R57" s="352" t="e">
        <f>IF(ISNUMBER(Regressions!T67),ROUND(Regressions!T67, 1), NA())</f>
        <v>#N/A</v>
      </c>
      <c r="S57" s="242" t="e">
        <f>IF(ISNUMBER(Regressions!U67),ROUND(Regressions!U67, 1), NA())</f>
        <v>#N/A</v>
      </c>
    </row>
    <row xmlns:x14ac="http://schemas.microsoft.com/office/spreadsheetml/2009/9/ac" r="58" x14ac:dyDescent="0.2">
      <c r="A58" s="355" t="str">
        <f>IF(ISBLANK(Regressions!A68), " ", Regressions!A68)</f>
        <v>Namibia</v>
      </c>
      <c r="B58" s="356">
        <f>IF(ISBLANK(Regressions!B68), " ", Regressions!B68)</f>
        <v>2023</v>
      </c>
      <c r="C58" s="357" t="str">
        <f>IF(ISBLANK(Regressions!C68), " ", Regressions!C68)</f>
        <v>Urban</v>
      </c>
      <c r="D58" s="358">
        <f>IF(ISBLANK(Regressions!D68), " ", Regressions!D68)</f>
        <v>414623.12634796143</v>
      </c>
      <c r="E58" s="359" t="e">
        <f>IF(ISNUMBER(Regressions!E68),ROUND(Regressions!E68, 1), NA())</f>
        <v>#N/A</v>
      </c>
      <c r="F58" s="360" t="e">
        <f>IF(ISNUMBER(Regressions!F68),ROUND(Regressions!F68, 1), NA())</f>
        <v>#N/A</v>
      </c>
      <c r="G58" s="361" t="e">
        <f>IF(ISNUMBER(Regressions!G68),ROUND(Regressions!G68, 1), NA())</f>
        <v>#N/A</v>
      </c>
      <c r="H58" s="362" t="e">
        <f>IF(ISNUMBER(Regressions!H68),ROUND(Regressions!H68, 1), NA())</f>
        <v>#N/A</v>
      </c>
      <c r="I58" s="363" t="e">
        <f>IF(ISNUMBER(Regressions!I68),ROUND(Regressions!I68, 1), NA())</f>
        <v>#N/A</v>
      </c>
      <c r="J58" s="364" t="e">
        <f>IF(ISNUMBER(Regressions!K68),ROUND(Regressions!K68, 1), NA())</f>
        <v>#N/A</v>
      </c>
      <c r="K58" s="360" t="e">
        <f>IF(ISNUMBER(Regressions!L68),ROUND(Regressions!L68, 1), NA())</f>
        <v>#N/A</v>
      </c>
      <c r="L58" s="365" t="e">
        <f>IF(ISNUMBER(Regressions!M68),ROUND(Regressions!M68, 1), NA())</f>
        <v>#N/A</v>
      </c>
      <c r="M58" s="362" t="e">
        <f>IF(ISNUMBER(Regressions!N68),ROUND(Regressions!N68, 1), NA())</f>
        <v>#N/A</v>
      </c>
      <c r="N58" s="363" t="e">
        <f>IF(ISNUMBER(Regressions!O68),ROUND(Regressions!O68, 1), NA())</f>
        <v>#N/A</v>
      </c>
      <c r="O58" s="364" t="e">
        <f>IF(ISNUMBER(Regressions!Q68),ROUND(Regressions!Q68, 1), NA())</f>
        <v>#N/A</v>
      </c>
      <c r="P58" s="360" t="e">
        <f>IF(ISNUMBER(Regressions!R68),ROUND(Regressions!R68, 1), NA())</f>
        <v>#N/A</v>
      </c>
      <c r="Q58" s="366" t="e">
        <f>IF(ISNUMBER(Regressions!S68),ROUND(Regressions!S68, 1), NA())</f>
        <v>#N/A</v>
      </c>
      <c r="R58" s="362" t="e">
        <f>IF(ISNUMBER(Regressions!T68),ROUND(Regressions!T68, 1), NA())</f>
        <v>#N/A</v>
      </c>
      <c r="S58" s="363" t="e">
        <f>IF(ISNUMBER(Regressions!U68),ROUND(Regressions!U68, 1), NA())</f>
        <v>#N/A</v>
      </c>
    </row>
    <row xmlns:x14ac="http://schemas.microsoft.com/office/spreadsheetml/2009/9/ac" r="59" hidden="true" x14ac:dyDescent="0.2">
      <c r="A59" s="348" t="str">
        <f>IF(ISBLANK(Regressions!A69), " ", Regressions!A69)</f>
        <v>Namibia</v>
      </c>
      <c r="B59" s="349">
        <f>IF(ISBLANK(Regressions!B69), " ", Regressions!B69)</f>
        <v>2024</v>
      </c>
      <c r="C59" s="354" t="str">
        <f>IF(ISBLANK(Regressions!C69), " ", Regressions!C69)</f>
        <v>Urban</v>
      </c>
      <c r="D59" s="350" t="str">
        <f>IF(ISBLANK(Regressions!D69), " ", Regressions!D69)</f>
        <v> </v>
      </c>
      <c r="E59" s="219" t="e">
        <f>IF(ISNUMBER(Regressions!E69),ROUND(Regressions!E69, 1), NA())</f>
        <v>#N/A</v>
      </c>
      <c r="F59" s="351" t="e">
        <f>IF(ISNUMBER(Regressions!F69),ROUND(Regressions!F69, 1), NA())</f>
        <v>#N/A</v>
      </c>
      <c r="G59" s="241" t="e">
        <f>IF(ISNUMBER(Regressions!G69),ROUND(Regressions!G69, 1), NA())</f>
        <v>#N/A</v>
      </c>
      <c r="H59" s="352" t="e">
        <f>IF(ISNUMBER(Regressions!H69),ROUND(Regressions!H69, 1), NA())</f>
        <v>#N/A</v>
      </c>
      <c r="I59" s="242" t="e">
        <f>IF(ISNUMBER(Regressions!I69),ROUND(Regressions!I69, 1), NA())</f>
        <v>#N/A</v>
      </c>
      <c r="J59" s="353" t="e">
        <f>IF(ISNUMBER(Regressions!K69),ROUND(Regressions!K69, 1), NA())</f>
        <v>#N/A</v>
      </c>
      <c r="K59" s="351" t="e">
        <f>IF(ISNUMBER(Regressions!L69),ROUND(Regressions!L69, 1), NA())</f>
        <v>#N/A</v>
      </c>
      <c r="L59" s="243" t="e">
        <f>IF(ISNUMBER(Regressions!M69),ROUND(Regressions!M69, 1), NA())</f>
        <v>#N/A</v>
      </c>
      <c r="M59" s="352" t="e">
        <f>IF(ISNUMBER(Regressions!N69),ROUND(Regressions!N69, 1), NA())</f>
        <v>#N/A</v>
      </c>
      <c r="N59" s="242" t="e">
        <f>IF(ISNUMBER(Regressions!O69),ROUND(Regressions!O69, 1), NA())</f>
        <v>#N/A</v>
      </c>
      <c r="O59" s="353" t="e">
        <f>IF(ISNUMBER(Regressions!Q69),ROUND(Regressions!Q69, 1), NA())</f>
        <v>#N/A</v>
      </c>
      <c r="P59" s="351" t="e">
        <f>IF(ISNUMBER(Regressions!R69),ROUND(Regressions!R69, 1), NA())</f>
        <v>#N/A</v>
      </c>
      <c r="Q59" s="220" t="e">
        <f>IF(ISNUMBER(Regressions!S69),ROUND(Regressions!S69, 1), NA())</f>
        <v>#N/A</v>
      </c>
      <c r="R59" s="352" t="e">
        <f>IF(ISNUMBER(Regressions!T69),ROUND(Regressions!T69, 1), NA())</f>
        <v>#N/A</v>
      </c>
      <c r="S59" s="242" t="e">
        <f>IF(ISNUMBER(Regressions!U69),ROUND(Regressions!U69, 1), NA())</f>
        <v>#N/A</v>
      </c>
    </row>
    <row xmlns:x14ac="http://schemas.microsoft.com/office/spreadsheetml/2009/9/ac" r="60" hidden="true" x14ac:dyDescent="0.2">
      <c r="A60" s="348" t="str">
        <f>IF(ISBLANK(Regressions!A70), " ", Regressions!A70)</f>
        <v>Namibia</v>
      </c>
      <c r="B60" s="349">
        <f>IF(ISBLANK(Regressions!B70), " ", Regressions!B70)</f>
        <v>2025</v>
      </c>
      <c r="C60" s="354" t="str">
        <f>IF(ISBLANK(Regressions!C70), " ", Regressions!C70)</f>
        <v>Urban</v>
      </c>
      <c r="D60" s="350" t="str">
        <f>IF(ISBLANK(Regressions!D70), " ", Regressions!D70)</f>
        <v> </v>
      </c>
      <c r="E60" s="219" t="e">
        <f>IF(ISNUMBER(Regressions!E70),ROUND(Regressions!E70, 1), NA())</f>
        <v>#N/A</v>
      </c>
      <c r="F60" s="351" t="e">
        <f>IF(ISNUMBER(Regressions!F70),ROUND(Regressions!F70, 1), NA())</f>
        <v>#N/A</v>
      </c>
      <c r="G60" s="241" t="e">
        <f>IF(ISNUMBER(Regressions!G70),ROUND(Regressions!G70, 1), NA())</f>
        <v>#N/A</v>
      </c>
      <c r="H60" s="352" t="e">
        <f>IF(ISNUMBER(Regressions!H70),ROUND(Regressions!H70, 1), NA())</f>
        <v>#N/A</v>
      </c>
      <c r="I60" s="242" t="e">
        <f>IF(ISNUMBER(Regressions!I70),ROUND(Regressions!I70, 1), NA())</f>
        <v>#N/A</v>
      </c>
      <c r="J60" s="353" t="e">
        <f>IF(ISNUMBER(Regressions!K70),ROUND(Regressions!K70, 1), NA())</f>
        <v>#N/A</v>
      </c>
      <c r="K60" s="351" t="e">
        <f>IF(ISNUMBER(Regressions!L70),ROUND(Regressions!L70, 1), NA())</f>
        <v>#N/A</v>
      </c>
      <c r="L60" s="243" t="e">
        <f>IF(ISNUMBER(Regressions!M70),ROUND(Regressions!M70, 1), NA())</f>
        <v>#N/A</v>
      </c>
      <c r="M60" s="352" t="e">
        <f>IF(ISNUMBER(Regressions!N70),ROUND(Regressions!N70, 1), NA())</f>
        <v>#N/A</v>
      </c>
      <c r="N60" s="242" t="e">
        <f>IF(ISNUMBER(Regressions!O70),ROUND(Regressions!O70, 1), NA())</f>
        <v>#N/A</v>
      </c>
      <c r="O60" s="353" t="e">
        <f>IF(ISNUMBER(Regressions!Q70),ROUND(Regressions!Q70, 1), NA())</f>
        <v>#N/A</v>
      </c>
      <c r="P60" s="351" t="e">
        <f>IF(ISNUMBER(Regressions!R70),ROUND(Regressions!R70, 1), NA())</f>
        <v>#N/A</v>
      </c>
      <c r="Q60" s="220" t="e">
        <f>IF(ISNUMBER(Regressions!S70),ROUND(Regressions!S70, 1), NA())</f>
        <v>#N/A</v>
      </c>
      <c r="R60" s="352" t="e">
        <f>IF(ISNUMBER(Regressions!T70),ROUND(Regressions!T70, 1), NA())</f>
        <v>#N/A</v>
      </c>
      <c r="S60" s="242" t="e">
        <f>IF(ISNUMBER(Regressions!U70),ROUND(Regressions!U70, 1), NA())</f>
        <v>#N/A</v>
      </c>
    </row>
    <row xmlns:x14ac="http://schemas.microsoft.com/office/spreadsheetml/2009/9/ac" r="61" hidden="true" x14ac:dyDescent="0.2">
      <c r="A61" s="348" t="str">
        <f>IF(ISBLANK(Regressions!A71), " ", Regressions!A71)</f>
        <v>Namibia</v>
      </c>
      <c r="B61" s="349">
        <f>IF(ISBLANK(Regressions!B71), " ", Regressions!B71)</f>
        <v>2026</v>
      </c>
      <c r="C61" s="354" t="str">
        <f>IF(ISBLANK(Regressions!C71), " ", Regressions!C71)</f>
        <v>Urban</v>
      </c>
      <c r="D61" s="350" t="str">
        <f>IF(ISBLANK(Regressions!D71), " ", Regressions!D71)</f>
        <v> </v>
      </c>
      <c r="E61" s="219" t="e">
        <f>IF(ISNUMBER(Regressions!E71),ROUND(Regressions!E71, 1), NA())</f>
        <v>#N/A</v>
      </c>
      <c r="F61" s="351" t="e">
        <f>IF(ISNUMBER(Regressions!F71),ROUND(Regressions!F71, 1), NA())</f>
        <v>#N/A</v>
      </c>
      <c r="G61" s="241" t="e">
        <f>IF(ISNUMBER(Regressions!G71),ROUND(Regressions!G71, 1), NA())</f>
        <v>#N/A</v>
      </c>
      <c r="H61" s="352" t="e">
        <f>IF(ISNUMBER(Regressions!H71),ROUND(Regressions!H71, 1), NA())</f>
        <v>#N/A</v>
      </c>
      <c r="I61" s="242" t="e">
        <f>IF(ISNUMBER(Regressions!I71),ROUND(Regressions!I71, 1), NA())</f>
        <v>#N/A</v>
      </c>
      <c r="J61" s="353" t="e">
        <f>IF(ISNUMBER(Regressions!K71),ROUND(Regressions!K71, 1), NA())</f>
        <v>#N/A</v>
      </c>
      <c r="K61" s="351" t="e">
        <f>IF(ISNUMBER(Regressions!L71),ROUND(Regressions!L71, 1), NA())</f>
        <v>#N/A</v>
      </c>
      <c r="L61" s="243" t="e">
        <f>IF(ISNUMBER(Regressions!M71),ROUND(Regressions!M71, 1), NA())</f>
        <v>#N/A</v>
      </c>
      <c r="M61" s="352" t="e">
        <f>IF(ISNUMBER(Regressions!N71),ROUND(Regressions!N71, 1), NA())</f>
        <v>#N/A</v>
      </c>
      <c r="N61" s="242" t="e">
        <f>IF(ISNUMBER(Regressions!O71),ROUND(Regressions!O71, 1), NA())</f>
        <v>#N/A</v>
      </c>
      <c r="O61" s="353" t="e">
        <f>IF(ISNUMBER(Regressions!Q71),ROUND(Regressions!Q71, 1), NA())</f>
        <v>#N/A</v>
      </c>
      <c r="P61" s="351" t="e">
        <f>IF(ISNUMBER(Regressions!R71),ROUND(Regressions!R71, 1), NA())</f>
        <v>#N/A</v>
      </c>
      <c r="Q61" s="220" t="e">
        <f>IF(ISNUMBER(Regressions!S71),ROUND(Regressions!S71, 1), NA())</f>
        <v>#N/A</v>
      </c>
      <c r="R61" s="352" t="e">
        <f>IF(ISNUMBER(Regressions!T71),ROUND(Regressions!T71, 1), NA())</f>
        <v>#N/A</v>
      </c>
      <c r="S61" s="242" t="e">
        <f>IF(ISNUMBER(Regressions!U71),ROUND(Regressions!U71, 1), NA())</f>
        <v>#N/A</v>
      </c>
    </row>
    <row xmlns:x14ac="http://schemas.microsoft.com/office/spreadsheetml/2009/9/ac" r="62" hidden="true" x14ac:dyDescent="0.2">
      <c r="A62" s="348" t="str">
        <f>IF(ISBLANK(Regressions!A72), " ", Regressions!A72)</f>
        <v>Namibia</v>
      </c>
      <c r="B62" s="349">
        <f>IF(ISBLANK(Regressions!B72), " ", Regressions!B72)</f>
        <v>2027</v>
      </c>
      <c r="C62" s="354" t="str">
        <f>IF(ISBLANK(Regressions!C72), " ", Regressions!C72)</f>
        <v>Urban</v>
      </c>
      <c r="D62" s="350" t="str">
        <f>IF(ISBLANK(Regressions!D72), " ", Regressions!D72)</f>
        <v> </v>
      </c>
      <c r="E62" s="219" t="e">
        <f>IF(ISNUMBER(Regressions!E72),ROUND(Regressions!E72, 1), NA())</f>
        <v>#N/A</v>
      </c>
      <c r="F62" s="351" t="e">
        <f>IF(ISNUMBER(Regressions!F72),ROUND(Regressions!F72, 1), NA())</f>
        <v>#N/A</v>
      </c>
      <c r="G62" s="241" t="e">
        <f>IF(ISNUMBER(Regressions!G72),ROUND(Regressions!G72, 1), NA())</f>
        <v>#N/A</v>
      </c>
      <c r="H62" s="352" t="e">
        <f>IF(ISNUMBER(Regressions!H72),ROUND(Regressions!H72, 1), NA())</f>
        <v>#N/A</v>
      </c>
      <c r="I62" s="242" t="e">
        <f>IF(ISNUMBER(Regressions!I72),ROUND(Regressions!I72, 1), NA())</f>
        <v>#N/A</v>
      </c>
      <c r="J62" s="353" t="e">
        <f>IF(ISNUMBER(Regressions!K72),ROUND(Regressions!K72, 1), NA())</f>
        <v>#N/A</v>
      </c>
      <c r="K62" s="351" t="e">
        <f>IF(ISNUMBER(Regressions!L72),ROUND(Regressions!L72, 1), NA())</f>
        <v>#N/A</v>
      </c>
      <c r="L62" s="243" t="e">
        <f>IF(ISNUMBER(Regressions!M72),ROUND(Regressions!M72, 1), NA())</f>
        <v>#N/A</v>
      </c>
      <c r="M62" s="352" t="e">
        <f>IF(ISNUMBER(Regressions!N72),ROUND(Regressions!N72, 1), NA())</f>
        <v>#N/A</v>
      </c>
      <c r="N62" s="242" t="e">
        <f>IF(ISNUMBER(Regressions!O72),ROUND(Regressions!O72, 1), NA())</f>
        <v>#N/A</v>
      </c>
      <c r="O62" s="353" t="e">
        <f>IF(ISNUMBER(Regressions!Q72),ROUND(Regressions!Q72, 1), NA())</f>
        <v>#N/A</v>
      </c>
      <c r="P62" s="351" t="e">
        <f>IF(ISNUMBER(Regressions!R72),ROUND(Regressions!R72, 1), NA())</f>
        <v>#N/A</v>
      </c>
      <c r="Q62" s="220" t="e">
        <f>IF(ISNUMBER(Regressions!S72),ROUND(Regressions!S72, 1), NA())</f>
        <v>#N/A</v>
      </c>
      <c r="R62" s="352" t="e">
        <f>IF(ISNUMBER(Regressions!T72),ROUND(Regressions!T72, 1), NA())</f>
        <v>#N/A</v>
      </c>
      <c r="S62" s="242" t="e">
        <f>IF(ISNUMBER(Regressions!U72),ROUND(Regressions!U72, 1), NA())</f>
        <v>#N/A</v>
      </c>
    </row>
    <row xmlns:x14ac="http://schemas.microsoft.com/office/spreadsheetml/2009/9/ac" r="63" hidden="true" x14ac:dyDescent="0.2">
      <c r="A63" s="348" t="str">
        <f>IF(ISBLANK(Regressions!A73), " ", Regressions!A73)</f>
        <v>Namibia</v>
      </c>
      <c r="B63" s="349">
        <f>IF(ISBLANK(Regressions!B73), " ", Regressions!B73)</f>
        <v>2028</v>
      </c>
      <c r="C63" s="354" t="str">
        <f>IF(ISBLANK(Regressions!C73), " ", Regressions!C73)</f>
        <v>Urban</v>
      </c>
      <c r="D63" s="350" t="str">
        <f>IF(ISBLANK(Regressions!D73), " ", Regressions!D73)</f>
        <v> </v>
      </c>
      <c r="E63" s="219" t="e">
        <f>IF(ISNUMBER(Regressions!E73),ROUND(Regressions!E73, 1), NA())</f>
        <v>#N/A</v>
      </c>
      <c r="F63" s="351" t="e">
        <f>IF(ISNUMBER(Regressions!F73),ROUND(Regressions!F73, 1), NA())</f>
        <v>#N/A</v>
      </c>
      <c r="G63" s="241" t="e">
        <f>IF(ISNUMBER(Regressions!G73),ROUND(Regressions!G73, 1), NA())</f>
        <v>#N/A</v>
      </c>
      <c r="H63" s="352" t="e">
        <f>IF(ISNUMBER(Regressions!H73),ROUND(Regressions!H73, 1), NA())</f>
        <v>#N/A</v>
      </c>
      <c r="I63" s="242" t="e">
        <f>IF(ISNUMBER(Regressions!I73),ROUND(Regressions!I73, 1), NA())</f>
        <v>#N/A</v>
      </c>
      <c r="J63" s="353" t="e">
        <f>IF(ISNUMBER(Regressions!K73),ROUND(Regressions!K73, 1), NA())</f>
        <v>#N/A</v>
      </c>
      <c r="K63" s="351" t="e">
        <f>IF(ISNUMBER(Regressions!L73),ROUND(Regressions!L73, 1), NA())</f>
        <v>#N/A</v>
      </c>
      <c r="L63" s="243" t="e">
        <f>IF(ISNUMBER(Regressions!M73),ROUND(Regressions!M73, 1), NA())</f>
        <v>#N/A</v>
      </c>
      <c r="M63" s="352" t="e">
        <f>IF(ISNUMBER(Regressions!N73),ROUND(Regressions!N73, 1), NA())</f>
        <v>#N/A</v>
      </c>
      <c r="N63" s="242" t="e">
        <f>IF(ISNUMBER(Regressions!O73),ROUND(Regressions!O73, 1), NA())</f>
        <v>#N/A</v>
      </c>
      <c r="O63" s="353" t="e">
        <f>IF(ISNUMBER(Regressions!Q73),ROUND(Regressions!Q73, 1), NA())</f>
        <v>#N/A</v>
      </c>
      <c r="P63" s="351" t="e">
        <f>IF(ISNUMBER(Regressions!R73),ROUND(Regressions!R73, 1), NA())</f>
        <v>#N/A</v>
      </c>
      <c r="Q63" s="220" t="e">
        <f>IF(ISNUMBER(Regressions!S73),ROUND(Regressions!S73, 1), NA())</f>
        <v>#N/A</v>
      </c>
      <c r="R63" s="352" t="e">
        <f>IF(ISNUMBER(Regressions!T73),ROUND(Regressions!T73, 1), NA())</f>
        <v>#N/A</v>
      </c>
      <c r="S63" s="242" t="e">
        <f>IF(ISNUMBER(Regressions!U73),ROUND(Regressions!U73, 1), NA())</f>
        <v>#N/A</v>
      </c>
    </row>
    <row xmlns:x14ac="http://schemas.microsoft.com/office/spreadsheetml/2009/9/ac" r="64" hidden="true" x14ac:dyDescent="0.2">
      <c r="A64" s="348" t="str">
        <f>IF(ISBLANK(Regressions!A74), " ", Regressions!A74)</f>
        <v>Namibia</v>
      </c>
      <c r="B64" s="349">
        <f>IF(ISBLANK(Regressions!B74), " ", Regressions!B74)</f>
        <v>2029</v>
      </c>
      <c r="C64" s="354" t="str">
        <f>IF(ISBLANK(Regressions!C74), " ", Regressions!C74)</f>
        <v>Urban</v>
      </c>
      <c r="D64" s="350" t="str">
        <f>IF(ISBLANK(Regressions!D74), " ", Regressions!D74)</f>
        <v> </v>
      </c>
      <c r="E64" s="219" t="e">
        <f>IF(ISNUMBER(Regressions!E74),ROUND(Regressions!E74, 1), NA())</f>
        <v>#N/A</v>
      </c>
      <c r="F64" s="351" t="e">
        <f>IF(ISNUMBER(Regressions!F74),ROUND(Regressions!F74, 1), NA())</f>
        <v>#N/A</v>
      </c>
      <c r="G64" s="241" t="e">
        <f>IF(ISNUMBER(Regressions!G74),ROUND(Regressions!G74, 1), NA())</f>
        <v>#N/A</v>
      </c>
      <c r="H64" s="352" t="e">
        <f>IF(ISNUMBER(Regressions!H74),ROUND(Regressions!H74, 1), NA())</f>
        <v>#N/A</v>
      </c>
      <c r="I64" s="242" t="e">
        <f>IF(ISNUMBER(Regressions!I74),ROUND(Regressions!I74, 1), NA())</f>
        <v>#N/A</v>
      </c>
      <c r="J64" s="353" t="e">
        <f>IF(ISNUMBER(Regressions!K74),ROUND(Regressions!K74, 1), NA())</f>
        <v>#N/A</v>
      </c>
      <c r="K64" s="351" t="e">
        <f>IF(ISNUMBER(Regressions!L74),ROUND(Regressions!L74, 1), NA())</f>
        <v>#N/A</v>
      </c>
      <c r="L64" s="243" t="e">
        <f>IF(ISNUMBER(Regressions!M74),ROUND(Regressions!M74, 1), NA())</f>
        <v>#N/A</v>
      </c>
      <c r="M64" s="352" t="e">
        <f>IF(ISNUMBER(Regressions!N74),ROUND(Regressions!N74, 1), NA())</f>
        <v>#N/A</v>
      </c>
      <c r="N64" s="242" t="e">
        <f>IF(ISNUMBER(Regressions!O74),ROUND(Regressions!O74, 1), NA())</f>
        <v>#N/A</v>
      </c>
      <c r="O64" s="353" t="e">
        <f>IF(ISNUMBER(Regressions!Q74),ROUND(Regressions!Q74, 1), NA())</f>
        <v>#N/A</v>
      </c>
      <c r="P64" s="351" t="e">
        <f>IF(ISNUMBER(Regressions!R74),ROUND(Regressions!R74, 1), NA())</f>
        <v>#N/A</v>
      </c>
      <c r="Q64" s="220" t="e">
        <f>IF(ISNUMBER(Regressions!S74),ROUND(Regressions!S74, 1), NA())</f>
        <v>#N/A</v>
      </c>
      <c r="R64" s="352" t="e">
        <f>IF(ISNUMBER(Regressions!T74),ROUND(Regressions!T74, 1), NA())</f>
        <v>#N/A</v>
      </c>
      <c r="S64" s="242" t="e">
        <f>IF(ISNUMBER(Regressions!U74),ROUND(Regressions!U74, 1), NA())</f>
        <v>#N/A</v>
      </c>
    </row>
    <row xmlns:x14ac="http://schemas.microsoft.com/office/spreadsheetml/2009/9/ac" r="65" hidden="true" x14ac:dyDescent="0.2">
      <c r="A65" s="348" t="str">
        <f>IF(ISBLANK(Regressions!A75), " ", Regressions!A75)</f>
        <v>Namibia</v>
      </c>
      <c r="B65" s="349">
        <f>IF(ISBLANK(Regressions!B75), " ", Regressions!B75)</f>
        <v>2030</v>
      </c>
      <c r="C65" s="354" t="str">
        <f>IF(ISBLANK(Regressions!C75), " ", Regressions!C75)</f>
        <v>Urban</v>
      </c>
      <c r="D65" s="350" t="str">
        <f>IF(ISBLANK(Regressions!D75), " ", Regressions!D75)</f>
        <v> </v>
      </c>
      <c r="E65" s="219" t="e">
        <f>IF(ISNUMBER(Regressions!E75),ROUND(Regressions!E75, 1), NA())</f>
        <v>#N/A</v>
      </c>
      <c r="F65" s="351" t="e">
        <f>IF(ISNUMBER(Regressions!F75),ROUND(Regressions!F75, 1), NA())</f>
        <v>#N/A</v>
      </c>
      <c r="G65" s="241" t="e">
        <f>IF(ISNUMBER(Regressions!G75),ROUND(Regressions!G75, 1), NA())</f>
        <v>#N/A</v>
      </c>
      <c r="H65" s="352" t="e">
        <f>IF(ISNUMBER(Regressions!H75),ROUND(Regressions!H75, 1), NA())</f>
        <v>#N/A</v>
      </c>
      <c r="I65" s="242" t="e">
        <f>IF(ISNUMBER(Regressions!I75),ROUND(Regressions!I75, 1), NA())</f>
        <v>#N/A</v>
      </c>
      <c r="J65" s="353" t="e">
        <f>IF(ISNUMBER(Regressions!K75),ROUND(Regressions!K75, 1), NA())</f>
        <v>#N/A</v>
      </c>
      <c r="K65" s="351" t="e">
        <f>IF(ISNUMBER(Regressions!L75),ROUND(Regressions!L75, 1), NA())</f>
        <v>#N/A</v>
      </c>
      <c r="L65" s="243" t="e">
        <f>IF(ISNUMBER(Regressions!M75),ROUND(Regressions!M75, 1), NA())</f>
        <v>#N/A</v>
      </c>
      <c r="M65" s="352" t="e">
        <f>IF(ISNUMBER(Regressions!N75),ROUND(Regressions!N75, 1), NA())</f>
        <v>#N/A</v>
      </c>
      <c r="N65" s="242" t="e">
        <f>IF(ISNUMBER(Regressions!O75),ROUND(Regressions!O75, 1), NA())</f>
        <v>#N/A</v>
      </c>
      <c r="O65" s="353" t="e">
        <f>IF(ISNUMBER(Regressions!Q75),ROUND(Regressions!Q75, 1), NA())</f>
        <v>#N/A</v>
      </c>
      <c r="P65" s="351" t="e">
        <f>IF(ISNUMBER(Regressions!R75),ROUND(Regressions!R75, 1), NA())</f>
        <v>#N/A</v>
      </c>
      <c r="Q65" s="220" t="e">
        <f>IF(ISNUMBER(Regressions!S75),ROUND(Regressions!S75, 1), NA())</f>
        <v>#N/A</v>
      </c>
      <c r="R65" s="352" t="e">
        <f>IF(ISNUMBER(Regressions!T75),ROUND(Regressions!T75, 1), NA())</f>
        <v>#N/A</v>
      </c>
      <c r="S65" s="242" t="e">
        <f>IF(ISNUMBER(Regressions!U75),ROUND(Regressions!U75, 1), NA())</f>
        <v>#N/A</v>
      </c>
    </row>
    <row xmlns:x14ac="http://schemas.microsoft.com/office/spreadsheetml/2009/9/ac" r="66" x14ac:dyDescent="0.2">
      <c r="A66" s="348" t="str">
        <f>IF(ISBLANK(Regressions!A76), " ", Regressions!A76)</f>
        <v>Namibia</v>
      </c>
      <c r="B66" s="349">
        <f>IF(ISBLANK(Regressions!B76), " ", Regressions!B76)</f>
        <v>2000</v>
      </c>
      <c r="C66" s="354" t="str">
        <f>IF(ISBLANK(Regressions!C76), " ", Regressions!C76)</f>
        <v>Rural</v>
      </c>
      <c r="D66" s="350">
        <f>IF(ISBLANK(Regressions!D76), " ", Regressions!D76)</f>
        <v>434496.028971405</v>
      </c>
      <c r="E66" s="219" t="e">
        <f>IF(ISNUMBER(Regressions!E76),ROUND(Regressions!E76, 1), NA())</f>
        <v>#N/A</v>
      </c>
      <c r="F66" s="351" t="e">
        <f>IF(ISNUMBER(Regressions!F76),ROUND(Regressions!F76, 1), NA())</f>
        <v>#N/A</v>
      </c>
      <c r="G66" s="241" t="e">
        <f>IF(ISNUMBER(Regressions!G76),ROUND(Regressions!G76, 1), NA())</f>
        <v>#N/A</v>
      </c>
      <c r="H66" s="352" t="e">
        <f>IF(ISNUMBER(Regressions!H76),ROUND(Regressions!H76, 1), NA())</f>
        <v>#N/A</v>
      </c>
      <c r="I66" s="242" t="e">
        <f>IF(ISNUMBER(Regressions!I76),ROUND(Regressions!I76, 1), NA())</f>
        <v>#N/A</v>
      </c>
      <c r="J66" s="353" t="e">
        <f>IF(ISNUMBER(Regressions!K76),ROUND(Regressions!K76, 1), NA())</f>
        <v>#N/A</v>
      </c>
      <c r="K66" s="351" t="e">
        <f>IF(ISNUMBER(Regressions!L76),ROUND(Regressions!L76, 1), NA())</f>
        <v>#N/A</v>
      </c>
      <c r="L66" s="243" t="e">
        <f>IF(ISNUMBER(Regressions!M76),ROUND(Regressions!M76, 1), NA())</f>
        <v>#N/A</v>
      </c>
      <c r="M66" s="352" t="e">
        <f>IF(ISNUMBER(Regressions!N76),ROUND(Regressions!N76, 1), NA())</f>
        <v>#N/A</v>
      </c>
      <c r="N66" s="242" t="e">
        <f>IF(ISNUMBER(Regressions!O76),ROUND(Regressions!O76, 1), NA())</f>
        <v>#N/A</v>
      </c>
      <c r="O66" s="353" t="e">
        <f>IF(ISNUMBER(Regressions!Q76),ROUND(Regressions!Q76, 1), NA())</f>
        <v>#N/A</v>
      </c>
      <c r="P66" s="351" t="e">
        <f>IF(ISNUMBER(Regressions!R76),ROUND(Regressions!R76, 1), NA())</f>
        <v>#N/A</v>
      </c>
      <c r="Q66" s="220" t="e">
        <f>IF(ISNUMBER(Regressions!S76),ROUND(Regressions!S76, 1), NA())</f>
        <v>#N/A</v>
      </c>
      <c r="R66" s="352" t="e">
        <f>IF(ISNUMBER(Regressions!T76),ROUND(Regressions!T76, 1), NA())</f>
        <v>#N/A</v>
      </c>
      <c r="S66" s="242" t="e">
        <f>IF(ISNUMBER(Regressions!U76),ROUND(Regressions!U76, 1), NA())</f>
        <v>#N/A</v>
      </c>
    </row>
    <row xmlns:x14ac="http://schemas.microsoft.com/office/spreadsheetml/2009/9/ac" r="67" x14ac:dyDescent="0.2">
      <c r="A67" s="348" t="str">
        <f>IF(ISBLANK(Regressions!A77), " ", Regressions!A77)</f>
        <v>Namibia</v>
      </c>
      <c r="B67" s="349">
        <f>IF(ISBLANK(Regressions!B77), " ", Regressions!B77)</f>
        <v>2001</v>
      </c>
      <c r="C67" s="354" t="str">
        <f>IF(ISBLANK(Regressions!C77), " ", Regressions!C77)</f>
        <v>Rural</v>
      </c>
      <c r="D67" s="350">
        <f>IF(ISBLANK(Regressions!D77), " ", Regressions!D77)</f>
        <v>442664.5206315231</v>
      </c>
      <c r="E67" s="219" t="e">
        <f>IF(ISNUMBER(Regressions!E77),ROUND(Regressions!E77, 1), NA())</f>
        <v>#N/A</v>
      </c>
      <c r="F67" s="351" t="e">
        <f>IF(ISNUMBER(Regressions!F77),ROUND(Regressions!F77, 1), NA())</f>
        <v>#N/A</v>
      </c>
      <c r="G67" s="241" t="e">
        <f>IF(ISNUMBER(Regressions!G77),ROUND(Regressions!G77, 1), NA())</f>
        <v>#N/A</v>
      </c>
      <c r="H67" s="352" t="e">
        <f>IF(ISNUMBER(Regressions!H77),ROUND(Regressions!H77, 1), NA())</f>
        <v>#N/A</v>
      </c>
      <c r="I67" s="242" t="e">
        <f>IF(ISNUMBER(Regressions!I77),ROUND(Regressions!I77, 1), NA())</f>
        <v>#N/A</v>
      </c>
      <c r="J67" s="353" t="e">
        <f>IF(ISNUMBER(Regressions!K77),ROUND(Regressions!K77, 1), NA())</f>
        <v>#N/A</v>
      </c>
      <c r="K67" s="351" t="e">
        <f>IF(ISNUMBER(Regressions!L77),ROUND(Regressions!L77, 1), NA())</f>
        <v>#N/A</v>
      </c>
      <c r="L67" s="243" t="e">
        <f>IF(ISNUMBER(Regressions!M77),ROUND(Regressions!M77, 1), NA())</f>
        <v>#N/A</v>
      </c>
      <c r="M67" s="352" t="e">
        <f>IF(ISNUMBER(Regressions!N77),ROUND(Regressions!N77, 1), NA())</f>
        <v>#N/A</v>
      </c>
      <c r="N67" s="242" t="e">
        <f>IF(ISNUMBER(Regressions!O77),ROUND(Regressions!O77, 1), NA())</f>
        <v>#N/A</v>
      </c>
      <c r="O67" s="353" t="e">
        <f>IF(ISNUMBER(Regressions!Q77),ROUND(Regressions!Q77, 1), NA())</f>
        <v>#N/A</v>
      </c>
      <c r="P67" s="351" t="e">
        <f>IF(ISNUMBER(Regressions!R77),ROUND(Regressions!R77, 1), NA())</f>
        <v>#N/A</v>
      </c>
      <c r="Q67" s="220" t="e">
        <f>IF(ISNUMBER(Regressions!S77),ROUND(Regressions!S77, 1), NA())</f>
        <v>#N/A</v>
      </c>
      <c r="R67" s="352" t="e">
        <f>IF(ISNUMBER(Regressions!T77),ROUND(Regressions!T77, 1), NA())</f>
        <v>#N/A</v>
      </c>
      <c r="S67" s="242" t="e">
        <f>IF(ISNUMBER(Regressions!U77),ROUND(Regressions!U77, 1), NA())</f>
        <v>#N/A</v>
      </c>
    </row>
    <row xmlns:x14ac="http://schemas.microsoft.com/office/spreadsheetml/2009/9/ac" r="68" x14ac:dyDescent="0.2">
      <c r="A68" s="348" t="str">
        <f>IF(ISBLANK(Regressions!A78), " ", Regressions!A78)</f>
        <v>Namibia</v>
      </c>
      <c r="B68" s="349">
        <f>IF(ISBLANK(Regressions!B78), " ", Regressions!B78)</f>
        <v>2002</v>
      </c>
      <c r="C68" s="354" t="str">
        <f>IF(ISBLANK(Regressions!C78), " ", Regressions!C78)</f>
        <v>Rural</v>
      </c>
      <c r="D68" s="350">
        <f>IF(ISBLANK(Regressions!D78), " ", Regressions!D78)</f>
        <v>446159.51755165099</v>
      </c>
      <c r="E68" s="219" t="e">
        <f>IF(ISNUMBER(Regressions!E78),ROUND(Regressions!E78, 1), NA())</f>
        <v>#N/A</v>
      </c>
      <c r="F68" s="351" t="e">
        <f>IF(ISNUMBER(Regressions!F78),ROUND(Regressions!F78, 1), NA())</f>
        <v>#N/A</v>
      </c>
      <c r="G68" s="241" t="e">
        <f>IF(ISNUMBER(Regressions!G78),ROUND(Regressions!G78, 1), NA())</f>
        <v>#N/A</v>
      </c>
      <c r="H68" s="352" t="e">
        <f>IF(ISNUMBER(Regressions!H78),ROUND(Regressions!H78, 1), NA())</f>
        <v>#N/A</v>
      </c>
      <c r="I68" s="242" t="e">
        <f>IF(ISNUMBER(Regressions!I78),ROUND(Regressions!I78, 1), NA())</f>
        <v>#N/A</v>
      </c>
      <c r="J68" s="353" t="e">
        <f>IF(ISNUMBER(Regressions!K78),ROUND(Regressions!K78, 1), NA())</f>
        <v>#N/A</v>
      </c>
      <c r="K68" s="351" t="e">
        <f>IF(ISNUMBER(Regressions!L78),ROUND(Regressions!L78, 1), NA())</f>
        <v>#N/A</v>
      </c>
      <c r="L68" s="243" t="e">
        <f>IF(ISNUMBER(Regressions!M78),ROUND(Regressions!M78, 1), NA())</f>
        <v>#N/A</v>
      </c>
      <c r="M68" s="352" t="e">
        <f>IF(ISNUMBER(Regressions!N78),ROUND(Regressions!N78, 1), NA())</f>
        <v>#N/A</v>
      </c>
      <c r="N68" s="242" t="e">
        <f>IF(ISNUMBER(Regressions!O78),ROUND(Regressions!O78, 1), NA())</f>
        <v>#N/A</v>
      </c>
      <c r="O68" s="353" t="e">
        <f>IF(ISNUMBER(Regressions!Q78),ROUND(Regressions!Q78, 1), NA())</f>
        <v>#N/A</v>
      </c>
      <c r="P68" s="351" t="e">
        <f>IF(ISNUMBER(Regressions!R78),ROUND(Regressions!R78, 1), NA())</f>
        <v>#N/A</v>
      </c>
      <c r="Q68" s="220" t="e">
        <f>IF(ISNUMBER(Regressions!S78),ROUND(Regressions!S78, 1), NA())</f>
        <v>#N/A</v>
      </c>
      <c r="R68" s="352" t="e">
        <f>IF(ISNUMBER(Regressions!T78),ROUND(Regressions!T78, 1), NA())</f>
        <v>#N/A</v>
      </c>
      <c r="S68" s="242" t="e">
        <f>IF(ISNUMBER(Regressions!U78),ROUND(Regressions!U78, 1), NA())</f>
        <v>#N/A</v>
      </c>
    </row>
    <row xmlns:x14ac="http://schemas.microsoft.com/office/spreadsheetml/2009/9/ac" r="69" x14ac:dyDescent="0.2">
      <c r="A69" s="348" t="str">
        <f>IF(ISBLANK(Regressions!A79), " ", Regressions!A79)</f>
        <v>Namibia</v>
      </c>
      <c r="B69" s="349">
        <f>IF(ISBLANK(Regressions!B79), " ", Regressions!B79)</f>
        <v>2003</v>
      </c>
      <c r="C69" s="354" t="str">
        <f>IF(ISBLANK(Regressions!C79), " ", Regressions!C79)</f>
        <v>Rural</v>
      </c>
      <c r="D69" s="350">
        <f>IF(ISBLANK(Regressions!D79), " ", Regressions!D79)</f>
        <v>446611.33562500001</v>
      </c>
      <c r="E69" s="219" t="e">
        <f>IF(ISNUMBER(Regressions!E79),ROUND(Regressions!E79, 1), NA())</f>
        <v>#N/A</v>
      </c>
      <c r="F69" s="351" t="e">
        <f>IF(ISNUMBER(Regressions!F79),ROUND(Regressions!F79, 1), NA())</f>
        <v>#N/A</v>
      </c>
      <c r="G69" s="241" t="e">
        <f>IF(ISNUMBER(Regressions!G79),ROUND(Regressions!G79, 1), NA())</f>
        <v>#N/A</v>
      </c>
      <c r="H69" s="352" t="e">
        <f>IF(ISNUMBER(Regressions!H79),ROUND(Regressions!H79, 1), NA())</f>
        <v>#N/A</v>
      </c>
      <c r="I69" s="242" t="e">
        <f>IF(ISNUMBER(Regressions!I79),ROUND(Regressions!I79, 1), NA())</f>
        <v>#N/A</v>
      </c>
      <c r="J69" s="353" t="e">
        <f>IF(ISNUMBER(Regressions!K79),ROUND(Regressions!K79, 1), NA())</f>
        <v>#N/A</v>
      </c>
      <c r="K69" s="351" t="e">
        <f>IF(ISNUMBER(Regressions!L79),ROUND(Regressions!L79, 1), NA())</f>
        <v>#N/A</v>
      </c>
      <c r="L69" s="243" t="e">
        <f>IF(ISNUMBER(Regressions!M79),ROUND(Regressions!M79, 1), NA())</f>
        <v>#N/A</v>
      </c>
      <c r="M69" s="352" t="e">
        <f>IF(ISNUMBER(Regressions!N79),ROUND(Regressions!N79, 1), NA())</f>
        <v>#N/A</v>
      </c>
      <c r="N69" s="242" t="e">
        <f>IF(ISNUMBER(Regressions!O79),ROUND(Regressions!O79, 1), NA())</f>
        <v>#N/A</v>
      </c>
      <c r="O69" s="353" t="e">
        <f>IF(ISNUMBER(Regressions!Q79),ROUND(Regressions!Q79, 1), NA())</f>
        <v>#N/A</v>
      </c>
      <c r="P69" s="351" t="e">
        <f>IF(ISNUMBER(Regressions!R79),ROUND(Regressions!R79, 1), NA())</f>
        <v>#N/A</v>
      </c>
      <c r="Q69" s="220" t="e">
        <f>IF(ISNUMBER(Regressions!S79),ROUND(Regressions!S79, 1), NA())</f>
        <v>#N/A</v>
      </c>
      <c r="R69" s="352" t="e">
        <f>IF(ISNUMBER(Regressions!T79),ROUND(Regressions!T79, 1), NA())</f>
        <v>#N/A</v>
      </c>
      <c r="S69" s="242" t="e">
        <f>IF(ISNUMBER(Regressions!U79),ROUND(Regressions!U79, 1), NA())</f>
        <v>#N/A</v>
      </c>
    </row>
    <row xmlns:x14ac="http://schemas.microsoft.com/office/spreadsheetml/2009/9/ac" r="70" x14ac:dyDescent="0.2">
      <c r="A70" s="348" t="str">
        <f>IF(ISBLANK(Regressions!A80), " ", Regressions!A80)</f>
        <v>Namibia</v>
      </c>
      <c r="B70" s="349">
        <f>IF(ISBLANK(Regressions!B80), " ", Regressions!B80)</f>
        <v>2004</v>
      </c>
      <c r="C70" s="354" t="str">
        <f>IF(ISBLANK(Regressions!C80), " ", Regressions!C80)</f>
        <v>Rural</v>
      </c>
      <c r="D70" s="350">
        <f>IF(ISBLANK(Regressions!D80), " ", Regressions!D80)</f>
        <v>445674.42580307007</v>
      </c>
      <c r="E70" s="219" t="e">
        <f>IF(ISNUMBER(Regressions!E80),ROUND(Regressions!E80, 1), NA())</f>
        <v>#N/A</v>
      </c>
      <c r="F70" s="351" t="e">
        <f>IF(ISNUMBER(Regressions!F80),ROUND(Regressions!F80, 1), NA())</f>
        <v>#N/A</v>
      </c>
      <c r="G70" s="241" t="e">
        <f>IF(ISNUMBER(Regressions!G80),ROUND(Regressions!G80, 1), NA())</f>
        <v>#N/A</v>
      </c>
      <c r="H70" s="352" t="e">
        <f>IF(ISNUMBER(Regressions!H80),ROUND(Regressions!H80, 1), NA())</f>
        <v>#N/A</v>
      </c>
      <c r="I70" s="242" t="e">
        <f>IF(ISNUMBER(Regressions!I80),ROUND(Regressions!I80, 1), NA())</f>
        <v>#N/A</v>
      </c>
      <c r="J70" s="353" t="e">
        <f>IF(ISNUMBER(Regressions!K80),ROUND(Regressions!K80, 1), NA())</f>
        <v>#N/A</v>
      </c>
      <c r="K70" s="351" t="e">
        <f>IF(ISNUMBER(Regressions!L80),ROUND(Regressions!L80, 1), NA())</f>
        <v>#N/A</v>
      </c>
      <c r="L70" s="243" t="e">
        <f>IF(ISNUMBER(Regressions!M80),ROUND(Regressions!M80, 1), NA())</f>
        <v>#N/A</v>
      </c>
      <c r="M70" s="352" t="e">
        <f>IF(ISNUMBER(Regressions!N80),ROUND(Regressions!N80, 1), NA())</f>
        <v>#N/A</v>
      </c>
      <c r="N70" s="242" t="e">
        <f>IF(ISNUMBER(Regressions!O80),ROUND(Regressions!O80, 1), NA())</f>
        <v>#N/A</v>
      </c>
      <c r="O70" s="353" t="e">
        <f>IF(ISNUMBER(Regressions!Q80),ROUND(Regressions!Q80, 1), NA())</f>
        <v>#N/A</v>
      </c>
      <c r="P70" s="351" t="e">
        <f>IF(ISNUMBER(Regressions!R80),ROUND(Regressions!R80, 1), NA())</f>
        <v>#N/A</v>
      </c>
      <c r="Q70" s="220" t="e">
        <f>IF(ISNUMBER(Regressions!S80),ROUND(Regressions!S80, 1), NA())</f>
        <v>#N/A</v>
      </c>
      <c r="R70" s="352" t="e">
        <f>IF(ISNUMBER(Regressions!T80),ROUND(Regressions!T80, 1), NA())</f>
        <v>#N/A</v>
      </c>
      <c r="S70" s="242" t="e">
        <f>IF(ISNUMBER(Regressions!U80),ROUND(Regressions!U80, 1), NA())</f>
        <v>#N/A</v>
      </c>
    </row>
    <row xmlns:x14ac="http://schemas.microsoft.com/office/spreadsheetml/2009/9/ac" r="71" x14ac:dyDescent="0.2">
      <c r="A71" s="348" t="str">
        <f>IF(ISBLANK(Regressions!A81), " ", Regressions!A81)</f>
        <v>Namibia</v>
      </c>
      <c r="B71" s="349">
        <f>IF(ISBLANK(Regressions!B81), " ", Regressions!B81)</f>
        <v>2005</v>
      </c>
      <c r="C71" s="354" t="str">
        <f>IF(ISBLANK(Regressions!C81), " ", Regressions!C81)</f>
        <v>Rural</v>
      </c>
      <c r="D71" s="350">
        <f>IF(ISBLANK(Regressions!D81), " ", Regressions!D81)</f>
        <v>443845.94789375312</v>
      </c>
      <c r="E71" s="219" t="e">
        <f>IF(ISNUMBER(Regressions!E81),ROUND(Regressions!E81, 1), NA())</f>
        <v>#N/A</v>
      </c>
      <c r="F71" s="351" t="e">
        <f>IF(ISNUMBER(Regressions!F81),ROUND(Regressions!F81, 1), NA())</f>
        <v>#N/A</v>
      </c>
      <c r="G71" s="241" t="e">
        <f>IF(ISNUMBER(Regressions!G81),ROUND(Regressions!G81, 1), NA())</f>
        <v>#N/A</v>
      </c>
      <c r="H71" s="352" t="e">
        <f>IF(ISNUMBER(Regressions!H81),ROUND(Regressions!H81, 1), NA())</f>
        <v>#N/A</v>
      </c>
      <c r="I71" s="242" t="e">
        <f>IF(ISNUMBER(Regressions!I81),ROUND(Regressions!I81, 1), NA())</f>
        <v>#N/A</v>
      </c>
      <c r="J71" s="353" t="e">
        <f>IF(ISNUMBER(Regressions!K81),ROUND(Regressions!K81, 1), NA())</f>
        <v>#N/A</v>
      </c>
      <c r="K71" s="351" t="e">
        <f>IF(ISNUMBER(Regressions!L81),ROUND(Regressions!L81, 1), NA())</f>
        <v>#N/A</v>
      </c>
      <c r="L71" s="243" t="e">
        <f>IF(ISNUMBER(Regressions!M81),ROUND(Regressions!M81, 1), NA())</f>
        <v>#N/A</v>
      </c>
      <c r="M71" s="352" t="e">
        <f>IF(ISNUMBER(Regressions!N81),ROUND(Regressions!N81, 1), NA())</f>
        <v>#N/A</v>
      </c>
      <c r="N71" s="242" t="e">
        <f>IF(ISNUMBER(Regressions!O81),ROUND(Regressions!O81, 1), NA())</f>
        <v>#N/A</v>
      </c>
      <c r="O71" s="353" t="e">
        <f>IF(ISNUMBER(Regressions!Q81),ROUND(Regressions!Q81, 1), NA())</f>
        <v>#N/A</v>
      </c>
      <c r="P71" s="351" t="e">
        <f>IF(ISNUMBER(Regressions!R81),ROUND(Regressions!R81, 1), NA())</f>
        <v>#N/A</v>
      </c>
      <c r="Q71" s="220" t="e">
        <f>IF(ISNUMBER(Regressions!S81),ROUND(Regressions!S81, 1), NA())</f>
        <v>#N/A</v>
      </c>
      <c r="R71" s="352" t="e">
        <f>IF(ISNUMBER(Regressions!T81),ROUND(Regressions!T81, 1), NA())</f>
        <v>#N/A</v>
      </c>
      <c r="S71" s="242" t="e">
        <f>IF(ISNUMBER(Regressions!U81),ROUND(Regressions!U81, 1), NA())</f>
        <v>#N/A</v>
      </c>
    </row>
    <row xmlns:x14ac="http://schemas.microsoft.com/office/spreadsheetml/2009/9/ac" r="72" x14ac:dyDescent="0.2">
      <c r="A72" s="348" t="str">
        <f>IF(ISBLANK(Regressions!A82), " ", Regressions!A82)</f>
        <v>Namibia</v>
      </c>
      <c r="B72" s="349">
        <f>IF(ISBLANK(Regressions!B82), " ", Regressions!B82)</f>
        <v>2006</v>
      </c>
      <c r="C72" s="354" t="str">
        <f>IF(ISBLANK(Regressions!C82), " ", Regressions!C82)</f>
        <v>Rural</v>
      </c>
      <c r="D72" s="350">
        <f>IF(ISBLANK(Regressions!D82), " ", Regressions!D82)</f>
        <v>440449.68749114987</v>
      </c>
      <c r="E72" s="219" t="e">
        <f>IF(ISNUMBER(Regressions!E82),ROUND(Regressions!E82, 1), NA())</f>
        <v>#N/A</v>
      </c>
      <c r="F72" s="351" t="e">
        <f>IF(ISNUMBER(Regressions!F82),ROUND(Regressions!F82, 1), NA())</f>
        <v>#N/A</v>
      </c>
      <c r="G72" s="241" t="e">
        <f>IF(ISNUMBER(Regressions!G82),ROUND(Regressions!G82, 1), NA())</f>
        <v>#N/A</v>
      </c>
      <c r="H72" s="352" t="e">
        <f>IF(ISNUMBER(Regressions!H82),ROUND(Regressions!H82, 1), NA())</f>
        <v>#N/A</v>
      </c>
      <c r="I72" s="242" t="e">
        <f>IF(ISNUMBER(Regressions!I82),ROUND(Regressions!I82, 1), NA())</f>
        <v>#N/A</v>
      </c>
      <c r="J72" s="353" t="e">
        <f>IF(ISNUMBER(Regressions!K82),ROUND(Regressions!K82, 1), NA())</f>
        <v>#N/A</v>
      </c>
      <c r="K72" s="351" t="e">
        <f>IF(ISNUMBER(Regressions!L82),ROUND(Regressions!L82, 1), NA())</f>
        <v>#N/A</v>
      </c>
      <c r="L72" s="243" t="e">
        <f>IF(ISNUMBER(Regressions!M82),ROUND(Regressions!M82, 1), NA())</f>
        <v>#N/A</v>
      </c>
      <c r="M72" s="352" t="e">
        <f>IF(ISNUMBER(Regressions!N82),ROUND(Regressions!N82, 1), NA())</f>
        <v>#N/A</v>
      </c>
      <c r="N72" s="242" t="e">
        <f>IF(ISNUMBER(Regressions!O82),ROUND(Regressions!O82, 1), NA())</f>
        <v>#N/A</v>
      </c>
      <c r="O72" s="353" t="e">
        <f>IF(ISNUMBER(Regressions!Q82),ROUND(Regressions!Q82, 1), NA())</f>
        <v>#N/A</v>
      </c>
      <c r="P72" s="351" t="e">
        <f>IF(ISNUMBER(Regressions!R82),ROUND(Regressions!R82, 1), NA())</f>
        <v>#N/A</v>
      </c>
      <c r="Q72" s="220" t="e">
        <f>IF(ISNUMBER(Regressions!S82),ROUND(Regressions!S82, 1), NA())</f>
        <v>#N/A</v>
      </c>
      <c r="R72" s="352" t="e">
        <f>IF(ISNUMBER(Regressions!T82),ROUND(Regressions!T82, 1), NA())</f>
        <v>#N/A</v>
      </c>
      <c r="S72" s="242" t="e">
        <f>IF(ISNUMBER(Regressions!U82),ROUND(Regressions!U82, 1), NA())</f>
        <v>#N/A</v>
      </c>
    </row>
    <row xmlns:x14ac="http://schemas.microsoft.com/office/spreadsheetml/2009/9/ac" r="73" x14ac:dyDescent="0.2">
      <c r="A73" s="348" t="str">
        <f>IF(ISBLANK(Regressions!A83), " ", Regressions!A83)</f>
        <v>Namibia</v>
      </c>
      <c r="B73" s="349">
        <f>IF(ISBLANK(Regressions!B83), " ", Regressions!B83)</f>
        <v>2007</v>
      </c>
      <c r="C73" s="354" t="str">
        <f>IF(ISBLANK(Regressions!C83), " ", Regressions!C83)</f>
        <v>Rural</v>
      </c>
      <c r="D73" s="350">
        <f>IF(ISBLANK(Regressions!D83), " ", Regressions!D83)</f>
        <v>435284.92122879019</v>
      </c>
      <c r="E73" s="219" t="e">
        <f>IF(ISNUMBER(Regressions!E83),ROUND(Regressions!E83, 1), NA())</f>
        <v>#N/A</v>
      </c>
      <c r="F73" s="351" t="e">
        <f>IF(ISNUMBER(Regressions!F83),ROUND(Regressions!F83, 1), NA())</f>
        <v>#N/A</v>
      </c>
      <c r="G73" s="241" t="e">
        <f>IF(ISNUMBER(Regressions!G83),ROUND(Regressions!G83, 1), NA())</f>
        <v>#N/A</v>
      </c>
      <c r="H73" s="352" t="e">
        <f>IF(ISNUMBER(Regressions!H83),ROUND(Regressions!H83, 1), NA())</f>
        <v>#N/A</v>
      </c>
      <c r="I73" s="242" t="e">
        <f>IF(ISNUMBER(Regressions!I83),ROUND(Regressions!I83, 1), NA())</f>
        <v>#N/A</v>
      </c>
      <c r="J73" s="353" t="e">
        <f>IF(ISNUMBER(Regressions!K83),ROUND(Regressions!K83, 1), NA())</f>
        <v>#N/A</v>
      </c>
      <c r="K73" s="351" t="e">
        <f>IF(ISNUMBER(Regressions!L83),ROUND(Regressions!L83, 1), NA())</f>
        <v>#N/A</v>
      </c>
      <c r="L73" s="243" t="e">
        <f>IF(ISNUMBER(Regressions!M83),ROUND(Regressions!M83, 1), NA())</f>
        <v>#N/A</v>
      </c>
      <c r="M73" s="352" t="e">
        <f>IF(ISNUMBER(Regressions!N83),ROUND(Regressions!N83, 1), NA())</f>
        <v>#N/A</v>
      </c>
      <c r="N73" s="242" t="e">
        <f>IF(ISNUMBER(Regressions!O83),ROUND(Regressions!O83, 1), NA())</f>
        <v>#N/A</v>
      </c>
      <c r="O73" s="353" t="e">
        <f>IF(ISNUMBER(Regressions!Q83),ROUND(Regressions!Q83, 1), NA())</f>
        <v>#N/A</v>
      </c>
      <c r="P73" s="351" t="e">
        <f>IF(ISNUMBER(Regressions!R83),ROUND(Regressions!R83, 1), NA())</f>
        <v>#N/A</v>
      </c>
      <c r="Q73" s="220" t="e">
        <f>IF(ISNUMBER(Regressions!S83),ROUND(Regressions!S83, 1), NA())</f>
        <v>#N/A</v>
      </c>
      <c r="R73" s="352" t="e">
        <f>IF(ISNUMBER(Regressions!T83),ROUND(Regressions!T83, 1), NA())</f>
        <v>#N/A</v>
      </c>
      <c r="S73" s="242" t="e">
        <f>IF(ISNUMBER(Regressions!U83),ROUND(Regressions!U83, 1), NA())</f>
        <v>#N/A</v>
      </c>
    </row>
    <row xmlns:x14ac="http://schemas.microsoft.com/office/spreadsheetml/2009/9/ac" r="74" x14ac:dyDescent="0.2">
      <c r="A74" s="348" t="str">
        <f>IF(ISBLANK(Regressions!A84), " ", Regressions!A84)</f>
        <v>Namibia</v>
      </c>
      <c r="B74" s="349">
        <f>IF(ISBLANK(Regressions!B84), " ", Regressions!B84)</f>
        <v>2008</v>
      </c>
      <c r="C74" s="354" t="str">
        <f>IF(ISBLANK(Regressions!C84), " ", Regressions!C84)</f>
        <v>Rural</v>
      </c>
      <c r="D74" s="350">
        <f>IF(ISBLANK(Regressions!D84), " ", Regressions!D84)</f>
        <v>428715.1238735962</v>
      </c>
      <c r="E74" s="219" t="e">
        <f>IF(ISNUMBER(Regressions!E84),ROUND(Regressions!E84, 1), NA())</f>
        <v>#N/A</v>
      </c>
      <c r="F74" s="351" t="e">
        <f>IF(ISNUMBER(Regressions!F84),ROUND(Regressions!F84, 1), NA())</f>
        <v>#N/A</v>
      </c>
      <c r="G74" s="241" t="e">
        <f>IF(ISNUMBER(Regressions!G84),ROUND(Regressions!G84, 1), NA())</f>
        <v>#N/A</v>
      </c>
      <c r="H74" s="352" t="e">
        <f>IF(ISNUMBER(Regressions!H84),ROUND(Regressions!H84, 1), NA())</f>
        <v>#N/A</v>
      </c>
      <c r="I74" s="242" t="e">
        <f>IF(ISNUMBER(Regressions!I84),ROUND(Regressions!I84, 1), NA())</f>
        <v>#N/A</v>
      </c>
      <c r="J74" s="353" t="e">
        <f>IF(ISNUMBER(Regressions!K84),ROUND(Regressions!K84, 1), NA())</f>
        <v>#N/A</v>
      </c>
      <c r="K74" s="351" t="e">
        <f>IF(ISNUMBER(Regressions!L84),ROUND(Regressions!L84, 1), NA())</f>
        <v>#N/A</v>
      </c>
      <c r="L74" s="243" t="e">
        <f>IF(ISNUMBER(Regressions!M84),ROUND(Regressions!M84, 1), NA())</f>
        <v>#N/A</v>
      </c>
      <c r="M74" s="352" t="e">
        <f>IF(ISNUMBER(Regressions!N84),ROUND(Regressions!N84, 1), NA())</f>
        <v>#N/A</v>
      </c>
      <c r="N74" s="242" t="e">
        <f>IF(ISNUMBER(Regressions!O84),ROUND(Regressions!O84, 1), NA())</f>
        <v>#N/A</v>
      </c>
      <c r="O74" s="353" t="e">
        <f>IF(ISNUMBER(Regressions!Q84),ROUND(Regressions!Q84, 1), NA())</f>
        <v>#N/A</v>
      </c>
      <c r="P74" s="351" t="e">
        <f>IF(ISNUMBER(Regressions!R84),ROUND(Regressions!R84, 1), NA())</f>
        <v>#N/A</v>
      </c>
      <c r="Q74" s="220" t="e">
        <f>IF(ISNUMBER(Regressions!S84),ROUND(Regressions!S84, 1), NA())</f>
        <v>#N/A</v>
      </c>
      <c r="R74" s="352" t="e">
        <f>IF(ISNUMBER(Regressions!T84),ROUND(Regressions!T84, 1), NA())</f>
        <v>#N/A</v>
      </c>
      <c r="S74" s="242" t="e">
        <f>IF(ISNUMBER(Regressions!U84),ROUND(Regressions!U84, 1), NA())</f>
        <v>#N/A</v>
      </c>
    </row>
    <row xmlns:x14ac="http://schemas.microsoft.com/office/spreadsheetml/2009/9/ac" r="75" x14ac:dyDescent="0.2">
      <c r="A75" s="348" t="str">
        <f>IF(ISBLANK(Regressions!A85), " ", Regressions!A85)</f>
        <v>Namibia</v>
      </c>
      <c r="B75" s="349">
        <f>IF(ISBLANK(Regressions!B85), " ", Regressions!B85)</f>
        <v>2009</v>
      </c>
      <c r="C75" s="354" t="str">
        <f>IF(ISBLANK(Regressions!C85), " ", Regressions!C85)</f>
        <v>Rural</v>
      </c>
      <c r="D75" s="350">
        <f>IF(ISBLANK(Regressions!D85), " ", Regressions!D85)</f>
        <v>420948.22688251501</v>
      </c>
      <c r="E75" s="219" t="e">
        <f>IF(ISNUMBER(Regressions!E85),ROUND(Regressions!E85, 1), NA())</f>
        <v>#N/A</v>
      </c>
      <c r="F75" s="351" t="e">
        <f>IF(ISNUMBER(Regressions!F85),ROUND(Regressions!F85, 1), NA())</f>
        <v>#N/A</v>
      </c>
      <c r="G75" s="241" t="e">
        <f>IF(ISNUMBER(Regressions!G85),ROUND(Regressions!G85, 1), NA())</f>
        <v>#N/A</v>
      </c>
      <c r="H75" s="352" t="e">
        <f>IF(ISNUMBER(Regressions!H85),ROUND(Regressions!H85, 1), NA())</f>
        <v>#N/A</v>
      </c>
      <c r="I75" s="242" t="e">
        <f>IF(ISNUMBER(Regressions!I85),ROUND(Regressions!I85, 1), NA())</f>
        <v>#N/A</v>
      </c>
      <c r="J75" s="353" t="e">
        <f>IF(ISNUMBER(Regressions!K85),ROUND(Regressions!K85, 1), NA())</f>
        <v>#N/A</v>
      </c>
      <c r="K75" s="351" t="e">
        <f>IF(ISNUMBER(Regressions!L85),ROUND(Regressions!L85, 1), NA())</f>
        <v>#N/A</v>
      </c>
      <c r="L75" s="243" t="e">
        <f>IF(ISNUMBER(Regressions!M85),ROUND(Regressions!M85, 1), NA())</f>
        <v>#N/A</v>
      </c>
      <c r="M75" s="352" t="e">
        <f>IF(ISNUMBER(Regressions!N85),ROUND(Regressions!N85, 1), NA())</f>
        <v>#N/A</v>
      </c>
      <c r="N75" s="242" t="e">
        <f>IF(ISNUMBER(Regressions!O85),ROUND(Regressions!O85, 1), NA())</f>
        <v>#N/A</v>
      </c>
      <c r="O75" s="353" t="e">
        <f>IF(ISNUMBER(Regressions!Q85),ROUND(Regressions!Q85, 1), NA())</f>
        <v>#N/A</v>
      </c>
      <c r="P75" s="351" t="e">
        <f>IF(ISNUMBER(Regressions!R85),ROUND(Regressions!R85, 1), NA())</f>
        <v>#N/A</v>
      </c>
      <c r="Q75" s="220" t="e">
        <f>IF(ISNUMBER(Regressions!S85),ROUND(Regressions!S85, 1), NA())</f>
        <v>#N/A</v>
      </c>
      <c r="R75" s="352" t="e">
        <f>IF(ISNUMBER(Regressions!T85),ROUND(Regressions!T85, 1), NA())</f>
        <v>#N/A</v>
      </c>
      <c r="S75" s="242" t="e">
        <f>IF(ISNUMBER(Regressions!U85),ROUND(Regressions!U85, 1), NA())</f>
        <v>#N/A</v>
      </c>
    </row>
    <row xmlns:x14ac="http://schemas.microsoft.com/office/spreadsheetml/2009/9/ac" r="76" x14ac:dyDescent="0.2">
      <c r="A76" s="348" t="str">
        <f>IF(ISBLANK(Regressions!A86), " ", Regressions!A86)</f>
        <v>Namibia</v>
      </c>
      <c r="B76" s="349">
        <f>IF(ISBLANK(Regressions!B86), " ", Regressions!B86)</f>
        <v>2010</v>
      </c>
      <c r="C76" s="354" t="str">
        <f>IF(ISBLANK(Regressions!C86), " ", Regressions!C86)</f>
        <v>Rural</v>
      </c>
      <c r="D76" s="350">
        <f>IF(ISBLANK(Regressions!D86), " ", Regressions!D86)</f>
        <v>411019.26517086028</v>
      </c>
      <c r="E76" s="219" t="e">
        <f>IF(ISNUMBER(Regressions!E86),ROUND(Regressions!E86, 1), NA())</f>
        <v>#N/A</v>
      </c>
      <c r="F76" s="351" t="e">
        <f>IF(ISNUMBER(Regressions!F86),ROUND(Regressions!F86, 1), NA())</f>
        <v>#N/A</v>
      </c>
      <c r="G76" s="241" t="e">
        <f>IF(ISNUMBER(Regressions!G86),ROUND(Regressions!G86, 1), NA())</f>
        <v>#N/A</v>
      </c>
      <c r="H76" s="352" t="e">
        <f>IF(ISNUMBER(Regressions!H86),ROUND(Regressions!H86, 1), NA())</f>
        <v>#N/A</v>
      </c>
      <c r="I76" s="242" t="e">
        <f>IF(ISNUMBER(Regressions!I86),ROUND(Regressions!I86, 1), NA())</f>
        <v>#N/A</v>
      </c>
      <c r="J76" s="353" t="e">
        <f>IF(ISNUMBER(Regressions!K86),ROUND(Regressions!K86, 1), NA())</f>
        <v>#N/A</v>
      </c>
      <c r="K76" s="351" t="e">
        <f>IF(ISNUMBER(Regressions!L86),ROUND(Regressions!L86, 1), NA())</f>
        <v>#N/A</v>
      </c>
      <c r="L76" s="243" t="e">
        <f>IF(ISNUMBER(Regressions!M86),ROUND(Regressions!M86, 1), NA())</f>
        <v>#N/A</v>
      </c>
      <c r="M76" s="352" t="e">
        <f>IF(ISNUMBER(Regressions!N86),ROUND(Regressions!N86, 1), NA())</f>
        <v>#N/A</v>
      </c>
      <c r="N76" s="242" t="e">
        <f>IF(ISNUMBER(Regressions!O86),ROUND(Regressions!O86, 1), NA())</f>
        <v>#N/A</v>
      </c>
      <c r="O76" s="353" t="e">
        <f>IF(ISNUMBER(Regressions!Q86),ROUND(Regressions!Q86, 1), NA())</f>
        <v>#N/A</v>
      </c>
      <c r="P76" s="351" t="e">
        <f>IF(ISNUMBER(Regressions!R86),ROUND(Regressions!R86, 1), NA())</f>
        <v>#N/A</v>
      </c>
      <c r="Q76" s="220" t="e">
        <f>IF(ISNUMBER(Regressions!S86),ROUND(Regressions!S86, 1), NA())</f>
        <v>#N/A</v>
      </c>
      <c r="R76" s="352" t="e">
        <f>IF(ISNUMBER(Regressions!T86),ROUND(Regressions!T86, 1), NA())</f>
        <v>#N/A</v>
      </c>
      <c r="S76" s="242" t="e">
        <f>IF(ISNUMBER(Regressions!U86),ROUND(Regressions!U86, 1), NA())</f>
        <v>#N/A</v>
      </c>
    </row>
    <row xmlns:x14ac="http://schemas.microsoft.com/office/spreadsheetml/2009/9/ac" r="77" x14ac:dyDescent="0.2">
      <c r="A77" s="348" t="str">
        <f>IF(ISBLANK(Regressions!A87), " ", Regressions!A87)</f>
        <v>Namibia</v>
      </c>
      <c r="B77" s="349">
        <f>IF(ISBLANK(Regressions!B87), " ", Regressions!B87)</f>
        <v>2011</v>
      </c>
      <c r="C77" s="354" t="str">
        <f>IF(ISBLANK(Regressions!C87), " ", Regressions!C87)</f>
        <v>Rural</v>
      </c>
      <c r="D77" s="350">
        <f>IF(ISBLANK(Regressions!D87), " ", Regressions!D87)</f>
        <v>401336.78046051023</v>
      </c>
      <c r="E77" s="219" t="e">
        <f>IF(ISNUMBER(Regressions!E87),ROUND(Regressions!E87, 1), NA())</f>
        <v>#N/A</v>
      </c>
      <c r="F77" s="351" t="e">
        <f>IF(ISNUMBER(Regressions!F87),ROUND(Regressions!F87, 1), NA())</f>
        <v>#N/A</v>
      </c>
      <c r="G77" s="241" t="e">
        <f>IF(ISNUMBER(Regressions!G87),ROUND(Regressions!G87, 1), NA())</f>
        <v>#N/A</v>
      </c>
      <c r="H77" s="352" t="e">
        <f>IF(ISNUMBER(Regressions!H87),ROUND(Regressions!H87, 1), NA())</f>
        <v>#N/A</v>
      </c>
      <c r="I77" s="242" t="e">
        <f>IF(ISNUMBER(Regressions!I87),ROUND(Regressions!I87, 1), NA())</f>
        <v>#N/A</v>
      </c>
      <c r="J77" s="353" t="e">
        <f>IF(ISNUMBER(Regressions!K87),ROUND(Regressions!K87, 1), NA())</f>
        <v>#N/A</v>
      </c>
      <c r="K77" s="351" t="e">
        <f>IF(ISNUMBER(Regressions!L87),ROUND(Regressions!L87, 1), NA())</f>
        <v>#N/A</v>
      </c>
      <c r="L77" s="243" t="e">
        <f>IF(ISNUMBER(Regressions!M87),ROUND(Regressions!M87, 1), NA())</f>
        <v>#N/A</v>
      </c>
      <c r="M77" s="352" t="e">
        <f>IF(ISNUMBER(Regressions!N87),ROUND(Regressions!N87, 1), NA())</f>
        <v>#N/A</v>
      </c>
      <c r="N77" s="242" t="e">
        <f>IF(ISNUMBER(Regressions!O87),ROUND(Regressions!O87, 1), NA())</f>
        <v>#N/A</v>
      </c>
      <c r="O77" s="353" t="e">
        <f>IF(ISNUMBER(Regressions!Q87),ROUND(Regressions!Q87, 1), NA())</f>
        <v>#N/A</v>
      </c>
      <c r="P77" s="351" t="e">
        <f>IF(ISNUMBER(Regressions!R87),ROUND(Regressions!R87, 1), NA())</f>
        <v>#N/A</v>
      </c>
      <c r="Q77" s="220" t="e">
        <f>IF(ISNUMBER(Regressions!S87),ROUND(Regressions!S87, 1), NA())</f>
        <v>#N/A</v>
      </c>
      <c r="R77" s="352" t="e">
        <f>IF(ISNUMBER(Regressions!T87),ROUND(Regressions!T87, 1), NA())</f>
        <v>#N/A</v>
      </c>
      <c r="S77" s="242" t="e">
        <f>IF(ISNUMBER(Regressions!U87),ROUND(Regressions!U87, 1), NA())</f>
        <v>#N/A</v>
      </c>
    </row>
    <row xmlns:x14ac="http://schemas.microsoft.com/office/spreadsheetml/2009/9/ac" r="78" x14ac:dyDescent="0.2">
      <c r="A78" s="348" t="str">
        <f>IF(ISBLANK(Regressions!A88), " ", Regressions!A88)</f>
        <v>Namibia</v>
      </c>
      <c r="B78" s="349">
        <f>IF(ISBLANK(Regressions!B88), " ", Regressions!B88)</f>
        <v>2012</v>
      </c>
      <c r="C78" s="354" t="str">
        <f>IF(ISBLANK(Regressions!C88), " ", Regressions!C88)</f>
        <v>Rural</v>
      </c>
      <c r="D78" s="350">
        <f>IF(ISBLANK(Regressions!D88), " ", Regressions!D88)</f>
        <v>392112.37028450018</v>
      </c>
      <c r="E78" s="219" t="e">
        <f>IF(ISNUMBER(Regressions!E88),ROUND(Regressions!E88, 1), NA())</f>
        <v>#N/A</v>
      </c>
      <c r="F78" s="351" t="e">
        <f>IF(ISNUMBER(Regressions!F88),ROUND(Regressions!F88, 1), NA())</f>
        <v>#N/A</v>
      </c>
      <c r="G78" s="241" t="e">
        <f>IF(ISNUMBER(Regressions!G88),ROUND(Regressions!G88, 1), NA())</f>
        <v>#N/A</v>
      </c>
      <c r="H78" s="352" t="e">
        <f>IF(ISNUMBER(Regressions!H88),ROUND(Regressions!H88, 1), NA())</f>
        <v>#N/A</v>
      </c>
      <c r="I78" s="242" t="e">
        <f>IF(ISNUMBER(Regressions!I88),ROUND(Regressions!I88, 1), NA())</f>
        <v>#N/A</v>
      </c>
      <c r="J78" s="353" t="e">
        <f>IF(ISNUMBER(Regressions!K88),ROUND(Regressions!K88, 1), NA())</f>
        <v>#N/A</v>
      </c>
      <c r="K78" s="351" t="e">
        <f>IF(ISNUMBER(Regressions!L88),ROUND(Regressions!L88, 1), NA())</f>
        <v>#N/A</v>
      </c>
      <c r="L78" s="243" t="e">
        <f>IF(ISNUMBER(Regressions!M88),ROUND(Regressions!M88, 1), NA())</f>
        <v>#N/A</v>
      </c>
      <c r="M78" s="352" t="e">
        <f>IF(ISNUMBER(Regressions!N88),ROUND(Regressions!N88, 1), NA())</f>
        <v>#N/A</v>
      </c>
      <c r="N78" s="242" t="e">
        <f>IF(ISNUMBER(Regressions!O88),ROUND(Regressions!O88, 1), NA())</f>
        <v>#N/A</v>
      </c>
      <c r="O78" s="353" t="e">
        <f>IF(ISNUMBER(Regressions!Q88),ROUND(Regressions!Q88, 1), NA())</f>
        <v>#N/A</v>
      </c>
      <c r="P78" s="351" t="e">
        <f>IF(ISNUMBER(Regressions!R88),ROUND(Regressions!R88, 1), NA())</f>
        <v>#N/A</v>
      </c>
      <c r="Q78" s="220" t="e">
        <f>IF(ISNUMBER(Regressions!S88),ROUND(Regressions!S88, 1), NA())</f>
        <v>#N/A</v>
      </c>
      <c r="R78" s="352" t="e">
        <f>IF(ISNUMBER(Regressions!T88),ROUND(Regressions!T88, 1), NA())</f>
        <v>#N/A</v>
      </c>
      <c r="S78" s="242" t="e">
        <f>IF(ISNUMBER(Regressions!U88),ROUND(Regressions!U88, 1), NA())</f>
        <v>#N/A</v>
      </c>
    </row>
    <row xmlns:x14ac="http://schemas.microsoft.com/office/spreadsheetml/2009/9/ac" r="79" x14ac:dyDescent="0.2">
      <c r="A79" s="348" t="str">
        <f>IF(ISBLANK(Regressions!A89), " ", Regressions!A89)</f>
        <v>Namibia</v>
      </c>
      <c r="B79" s="349">
        <f>IF(ISBLANK(Regressions!B89), " ", Regressions!B89)</f>
        <v>2013</v>
      </c>
      <c r="C79" s="354" t="str">
        <f>IF(ISBLANK(Regressions!C89), " ", Regressions!C89)</f>
        <v>Rural</v>
      </c>
      <c r="D79" s="350">
        <f>IF(ISBLANK(Regressions!D89), " ", Regressions!D89)</f>
        <v>384029.76727355953</v>
      </c>
      <c r="E79" s="219" t="e">
        <f>IF(ISNUMBER(Regressions!E89),ROUND(Regressions!E89, 1), NA())</f>
        <v>#N/A</v>
      </c>
      <c r="F79" s="351" t="e">
        <f>IF(ISNUMBER(Regressions!F89),ROUND(Regressions!F89, 1), NA())</f>
        <v>#N/A</v>
      </c>
      <c r="G79" s="241" t="e">
        <f>IF(ISNUMBER(Regressions!G89),ROUND(Regressions!G89, 1), NA())</f>
        <v>#N/A</v>
      </c>
      <c r="H79" s="352" t="e">
        <f>IF(ISNUMBER(Regressions!H89),ROUND(Regressions!H89, 1), NA())</f>
        <v>#N/A</v>
      </c>
      <c r="I79" s="242" t="e">
        <f>IF(ISNUMBER(Regressions!I89),ROUND(Regressions!I89, 1), NA())</f>
        <v>#N/A</v>
      </c>
      <c r="J79" s="353" t="e">
        <f>IF(ISNUMBER(Regressions!K89),ROUND(Regressions!K89, 1), NA())</f>
        <v>#N/A</v>
      </c>
      <c r="K79" s="351" t="e">
        <f>IF(ISNUMBER(Regressions!L89),ROUND(Regressions!L89, 1), NA())</f>
        <v>#N/A</v>
      </c>
      <c r="L79" s="243" t="e">
        <f>IF(ISNUMBER(Regressions!M89),ROUND(Regressions!M89, 1), NA())</f>
        <v>#N/A</v>
      </c>
      <c r="M79" s="352" t="e">
        <f>IF(ISNUMBER(Regressions!N89),ROUND(Regressions!N89, 1), NA())</f>
        <v>#N/A</v>
      </c>
      <c r="N79" s="242" t="e">
        <f>IF(ISNUMBER(Regressions!O89),ROUND(Regressions!O89, 1), NA())</f>
        <v>#N/A</v>
      </c>
      <c r="O79" s="353" t="e">
        <f>IF(ISNUMBER(Regressions!Q89),ROUND(Regressions!Q89, 1), NA())</f>
        <v>#N/A</v>
      </c>
      <c r="P79" s="351" t="e">
        <f>IF(ISNUMBER(Regressions!R89),ROUND(Regressions!R89, 1), NA())</f>
        <v>#N/A</v>
      </c>
      <c r="Q79" s="220" t="e">
        <f>IF(ISNUMBER(Regressions!S89),ROUND(Regressions!S89, 1), NA())</f>
        <v>#N/A</v>
      </c>
      <c r="R79" s="352" t="e">
        <f>IF(ISNUMBER(Regressions!T89),ROUND(Regressions!T89, 1), NA())</f>
        <v>#N/A</v>
      </c>
      <c r="S79" s="242" t="e">
        <f>IF(ISNUMBER(Regressions!U89),ROUND(Regressions!U89, 1), NA())</f>
        <v>#N/A</v>
      </c>
    </row>
    <row xmlns:x14ac="http://schemas.microsoft.com/office/spreadsheetml/2009/9/ac" r="80" x14ac:dyDescent="0.2">
      <c r="A80" s="348" t="str">
        <f>IF(ISBLANK(Regressions!A90), " ", Regressions!A90)</f>
        <v>Namibia</v>
      </c>
      <c r="B80" s="349">
        <f>IF(ISBLANK(Regressions!B90), " ", Regressions!B90)</f>
        <v>2014</v>
      </c>
      <c r="C80" s="354" t="str">
        <f>IF(ISBLANK(Regressions!C90), " ", Regressions!C90)</f>
        <v>Rural</v>
      </c>
      <c r="D80" s="350">
        <f>IF(ISBLANK(Regressions!D90), " ", Regressions!D90)</f>
        <v>377424.29737171181</v>
      </c>
      <c r="E80" s="219" t="e">
        <f>IF(ISNUMBER(Regressions!E90),ROUND(Regressions!E90, 1), NA())</f>
        <v>#N/A</v>
      </c>
      <c r="F80" s="351" t="e">
        <f>IF(ISNUMBER(Regressions!F90),ROUND(Regressions!F90, 1), NA())</f>
        <v>#N/A</v>
      </c>
      <c r="G80" s="241" t="e">
        <f>IF(ISNUMBER(Regressions!G90),ROUND(Regressions!G90, 1), NA())</f>
        <v>#N/A</v>
      </c>
      <c r="H80" s="352" t="e">
        <f>IF(ISNUMBER(Regressions!H90),ROUND(Regressions!H90, 1), NA())</f>
        <v>#N/A</v>
      </c>
      <c r="I80" s="242" t="e">
        <f>IF(ISNUMBER(Regressions!I90),ROUND(Regressions!I90, 1), NA())</f>
        <v>#N/A</v>
      </c>
      <c r="J80" s="353" t="e">
        <f>IF(ISNUMBER(Regressions!K90),ROUND(Regressions!K90, 1), NA())</f>
        <v>#N/A</v>
      </c>
      <c r="K80" s="351" t="e">
        <f>IF(ISNUMBER(Regressions!L90),ROUND(Regressions!L90, 1), NA())</f>
        <v>#N/A</v>
      </c>
      <c r="L80" s="243" t="e">
        <f>IF(ISNUMBER(Regressions!M90),ROUND(Regressions!M90, 1), NA())</f>
        <v>#N/A</v>
      </c>
      <c r="M80" s="352" t="e">
        <f>IF(ISNUMBER(Regressions!N90),ROUND(Regressions!N90, 1), NA())</f>
        <v>#N/A</v>
      </c>
      <c r="N80" s="242" t="e">
        <f>IF(ISNUMBER(Regressions!O90),ROUND(Regressions!O90, 1), NA())</f>
        <v>#N/A</v>
      </c>
      <c r="O80" s="353" t="e">
        <f>IF(ISNUMBER(Regressions!Q90),ROUND(Regressions!Q90, 1), NA())</f>
        <v>#N/A</v>
      </c>
      <c r="P80" s="351" t="e">
        <f>IF(ISNUMBER(Regressions!R90),ROUND(Regressions!R90, 1), NA())</f>
        <v>#N/A</v>
      </c>
      <c r="Q80" s="220" t="e">
        <f>IF(ISNUMBER(Regressions!S90),ROUND(Regressions!S90, 1), NA())</f>
        <v>#N/A</v>
      </c>
      <c r="R80" s="352" t="e">
        <f>IF(ISNUMBER(Regressions!T90),ROUND(Regressions!T90, 1), NA())</f>
        <v>#N/A</v>
      </c>
      <c r="S80" s="242" t="e">
        <f>IF(ISNUMBER(Regressions!U90),ROUND(Regressions!U90, 1), NA())</f>
        <v>#N/A</v>
      </c>
    </row>
    <row xmlns:x14ac="http://schemas.microsoft.com/office/spreadsheetml/2009/9/ac" r="81" x14ac:dyDescent="0.2">
      <c r="A81" s="348" t="str">
        <f>IF(ISBLANK(Regressions!A91), " ", Regressions!A91)</f>
        <v>Namibia</v>
      </c>
      <c r="B81" s="349">
        <f>IF(ISBLANK(Regressions!B91), " ", Regressions!B91)</f>
        <v>2015</v>
      </c>
      <c r="C81" s="354" t="str">
        <f>IF(ISBLANK(Regressions!C91), " ", Regressions!C91)</f>
        <v>Rural</v>
      </c>
      <c r="D81" s="350">
        <f>IF(ISBLANK(Regressions!D91), " ", Regressions!D91)</f>
        <v>372450.82329727168</v>
      </c>
      <c r="E81" s="219" t="e">
        <f>IF(ISNUMBER(Regressions!E91),ROUND(Regressions!E91, 1), NA())</f>
        <v>#N/A</v>
      </c>
      <c r="F81" s="351" t="e">
        <f>IF(ISNUMBER(Regressions!F91),ROUND(Regressions!F91, 1), NA())</f>
        <v>#N/A</v>
      </c>
      <c r="G81" s="241" t="e">
        <f>IF(ISNUMBER(Regressions!G91),ROUND(Regressions!G91, 1), NA())</f>
        <v>#N/A</v>
      </c>
      <c r="H81" s="352" t="e">
        <f>IF(ISNUMBER(Regressions!H91),ROUND(Regressions!H91, 1), NA())</f>
        <v>#N/A</v>
      </c>
      <c r="I81" s="242" t="e">
        <f>IF(ISNUMBER(Regressions!I91),ROUND(Regressions!I91, 1), NA())</f>
        <v>#N/A</v>
      </c>
      <c r="J81" s="353" t="e">
        <f>IF(ISNUMBER(Regressions!K91),ROUND(Regressions!K91, 1), NA())</f>
        <v>#N/A</v>
      </c>
      <c r="K81" s="351" t="e">
        <f>IF(ISNUMBER(Regressions!L91),ROUND(Regressions!L91, 1), NA())</f>
        <v>#N/A</v>
      </c>
      <c r="L81" s="243" t="e">
        <f>IF(ISNUMBER(Regressions!M91),ROUND(Regressions!M91, 1), NA())</f>
        <v>#N/A</v>
      </c>
      <c r="M81" s="352" t="e">
        <f>IF(ISNUMBER(Regressions!N91),ROUND(Regressions!N91, 1), NA())</f>
        <v>#N/A</v>
      </c>
      <c r="N81" s="242" t="e">
        <f>IF(ISNUMBER(Regressions!O91),ROUND(Regressions!O91, 1), NA())</f>
        <v>#N/A</v>
      </c>
      <c r="O81" s="353" t="e">
        <f>IF(ISNUMBER(Regressions!Q91),ROUND(Regressions!Q91, 1), NA())</f>
        <v>#N/A</v>
      </c>
      <c r="P81" s="351" t="e">
        <f>IF(ISNUMBER(Regressions!R91),ROUND(Regressions!R91, 1), NA())</f>
        <v>#N/A</v>
      </c>
      <c r="Q81" s="220" t="e">
        <f>IF(ISNUMBER(Regressions!S91),ROUND(Regressions!S91, 1), NA())</f>
        <v>#N/A</v>
      </c>
      <c r="R81" s="352" t="e">
        <f>IF(ISNUMBER(Regressions!T91),ROUND(Regressions!T91, 1), NA())</f>
        <v>#N/A</v>
      </c>
      <c r="S81" s="242" t="e">
        <f>IF(ISNUMBER(Regressions!U91),ROUND(Regressions!U91, 1), NA())</f>
        <v>#N/A</v>
      </c>
    </row>
    <row xmlns:x14ac="http://schemas.microsoft.com/office/spreadsheetml/2009/9/ac" r="82" x14ac:dyDescent="0.2">
      <c r="A82" s="348" t="str">
        <f>IF(ISBLANK(Regressions!A92), " ", Regressions!A92)</f>
        <v>Namibia</v>
      </c>
      <c r="B82" s="349">
        <f>IF(ISBLANK(Regressions!B92), " ", Regressions!B92)</f>
        <v>2016</v>
      </c>
      <c r="C82" s="354" t="str">
        <f>IF(ISBLANK(Regressions!C92), " ", Regressions!C92)</f>
        <v>Rural</v>
      </c>
      <c r="D82" s="350">
        <f>IF(ISBLANK(Regressions!D92), " ", Regressions!D92)</f>
        <v>369032.49732788088</v>
      </c>
      <c r="E82" s="219" t="e">
        <f>IF(ISNUMBER(Regressions!E92),ROUND(Regressions!E92, 1), NA())</f>
        <v>#N/A</v>
      </c>
      <c r="F82" s="351" t="e">
        <f>IF(ISNUMBER(Regressions!F92),ROUND(Regressions!F92, 1), NA())</f>
        <v>#N/A</v>
      </c>
      <c r="G82" s="241" t="e">
        <f>IF(ISNUMBER(Regressions!G92),ROUND(Regressions!G92, 1), NA())</f>
        <v>#N/A</v>
      </c>
      <c r="H82" s="352" t="e">
        <f>IF(ISNUMBER(Regressions!H92),ROUND(Regressions!H92, 1), NA())</f>
        <v>#N/A</v>
      </c>
      <c r="I82" s="242" t="e">
        <f>IF(ISNUMBER(Regressions!I92),ROUND(Regressions!I92, 1), NA())</f>
        <v>#N/A</v>
      </c>
      <c r="J82" s="353" t="e">
        <f>IF(ISNUMBER(Regressions!K92),ROUND(Regressions!K92, 1), NA())</f>
        <v>#N/A</v>
      </c>
      <c r="K82" s="351" t="e">
        <f>IF(ISNUMBER(Regressions!L92),ROUND(Regressions!L92, 1), NA())</f>
        <v>#N/A</v>
      </c>
      <c r="L82" s="243" t="e">
        <f>IF(ISNUMBER(Regressions!M92),ROUND(Regressions!M92, 1), NA())</f>
        <v>#N/A</v>
      </c>
      <c r="M82" s="352" t="e">
        <f>IF(ISNUMBER(Regressions!N92),ROUND(Regressions!N92, 1), NA())</f>
        <v>#N/A</v>
      </c>
      <c r="N82" s="242" t="e">
        <f>IF(ISNUMBER(Regressions!O92),ROUND(Regressions!O92, 1), NA())</f>
        <v>#N/A</v>
      </c>
      <c r="O82" s="353" t="e">
        <f>IF(ISNUMBER(Regressions!Q92),ROUND(Regressions!Q92, 1), NA())</f>
        <v>#N/A</v>
      </c>
      <c r="P82" s="351" t="e">
        <f>IF(ISNUMBER(Regressions!R92),ROUND(Regressions!R92, 1), NA())</f>
        <v>#N/A</v>
      </c>
      <c r="Q82" s="220" t="e">
        <f>IF(ISNUMBER(Regressions!S92),ROUND(Regressions!S92, 1), NA())</f>
        <v>#N/A</v>
      </c>
      <c r="R82" s="352" t="e">
        <f>IF(ISNUMBER(Regressions!T92),ROUND(Regressions!T92, 1), NA())</f>
        <v>#N/A</v>
      </c>
      <c r="S82" s="242" t="e">
        <f>IF(ISNUMBER(Regressions!U92),ROUND(Regressions!U92, 1), NA())</f>
        <v>#N/A</v>
      </c>
    </row>
    <row xmlns:x14ac="http://schemas.microsoft.com/office/spreadsheetml/2009/9/ac" r="83" x14ac:dyDescent="0.2">
      <c r="A83" s="348" t="str">
        <f>IF(ISBLANK(Regressions!A93), " ", Regressions!A93)</f>
        <v>Namibia</v>
      </c>
      <c r="B83" s="349">
        <f>IF(ISBLANK(Regressions!B93), " ", Regressions!B93)</f>
        <v>2017</v>
      </c>
      <c r="C83" s="354" t="str">
        <f>IF(ISBLANK(Regressions!C93), " ", Regressions!C93)</f>
        <v>Rural</v>
      </c>
      <c r="D83" s="350">
        <f>IF(ISBLANK(Regressions!D93), " ", Regressions!D93)</f>
        <v>366383.25887592317</v>
      </c>
      <c r="E83" s="219" t="e">
        <f>IF(ISNUMBER(Regressions!E93),ROUND(Regressions!E93, 1), NA())</f>
        <v>#N/A</v>
      </c>
      <c r="F83" s="351" t="e">
        <f>IF(ISNUMBER(Regressions!F93),ROUND(Regressions!F93, 1), NA())</f>
        <v>#N/A</v>
      </c>
      <c r="G83" s="241" t="e">
        <f>IF(ISNUMBER(Regressions!G93),ROUND(Regressions!G93, 1), NA())</f>
        <v>#N/A</v>
      </c>
      <c r="H83" s="352" t="e">
        <f>IF(ISNUMBER(Regressions!H93),ROUND(Regressions!H93, 1), NA())</f>
        <v>#N/A</v>
      </c>
      <c r="I83" s="242" t="e">
        <f>IF(ISNUMBER(Regressions!I93),ROUND(Regressions!I93, 1), NA())</f>
        <v>#N/A</v>
      </c>
      <c r="J83" s="353" t="e">
        <f>IF(ISNUMBER(Regressions!K93),ROUND(Regressions!K93, 1), NA())</f>
        <v>#N/A</v>
      </c>
      <c r="K83" s="351" t="e">
        <f>IF(ISNUMBER(Regressions!L93),ROUND(Regressions!L93, 1), NA())</f>
        <v>#N/A</v>
      </c>
      <c r="L83" s="243" t="e">
        <f>IF(ISNUMBER(Regressions!M93),ROUND(Regressions!M93, 1), NA())</f>
        <v>#N/A</v>
      </c>
      <c r="M83" s="352" t="e">
        <f>IF(ISNUMBER(Regressions!N93),ROUND(Regressions!N93, 1), NA())</f>
        <v>#N/A</v>
      </c>
      <c r="N83" s="242" t="e">
        <f>IF(ISNUMBER(Regressions!O93),ROUND(Regressions!O93, 1), NA())</f>
        <v>#N/A</v>
      </c>
      <c r="O83" s="353" t="e">
        <f>IF(ISNUMBER(Regressions!Q93),ROUND(Regressions!Q93, 1), NA())</f>
        <v>#N/A</v>
      </c>
      <c r="P83" s="351" t="e">
        <f>IF(ISNUMBER(Regressions!R93),ROUND(Regressions!R93, 1), NA())</f>
        <v>#N/A</v>
      </c>
      <c r="Q83" s="220" t="e">
        <f>IF(ISNUMBER(Regressions!S93),ROUND(Regressions!S93, 1), NA())</f>
        <v>#N/A</v>
      </c>
      <c r="R83" s="352" t="e">
        <f>IF(ISNUMBER(Regressions!T93),ROUND(Regressions!T93, 1), NA())</f>
        <v>#N/A</v>
      </c>
      <c r="S83" s="242" t="e">
        <f>IF(ISNUMBER(Regressions!U93),ROUND(Regressions!U93, 1), NA())</f>
        <v>#N/A</v>
      </c>
    </row>
    <row xmlns:x14ac="http://schemas.microsoft.com/office/spreadsheetml/2009/9/ac" r="84" x14ac:dyDescent="0.2">
      <c r="A84" s="348" t="str">
        <f>IF(ISBLANK(Regressions!A94), " ", Regressions!A94)</f>
        <v>Namibia</v>
      </c>
      <c r="B84" s="349">
        <f>IF(ISBLANK(Regressions!B94), " ", Regressions!B94)</f>
        <v>2018</v>
      </c>
      <c r="C84" s="354" t="str">
        <f>IF(ISBLANK(Regressions!C94), " ", Regressions!C94)</f>
        <v>Rural</v>
      </c>
      <c r="D84" s="350">
        <f>IF(ISBLANK(Regressions!D94), " ", Regressions!D94)</f>
        <v>364129.29710292822</v>
      </c>
      <c r="E84" s="219" t="e">
        <f>IF(ISNUMBER(Regressions!E94),ROUND(Regressions!E94, 1), NA())</f>
        <v>#N/A</v>
      </c>
      <c r="F84" s="351" t="e">
        <f>IF(ISNUMBER(Regressions!F94),ROUND(Regressions!F94, 1), NA())</f>
        <v>#N/A</v>
      </c>
      <c r="G84" s="241" t="e">
        <f>IF(ISNUMBER(Regressions!G94),ROUND(Regressions!G94, 1), NA())</f>
        <v>#N/A</v>
      </c>
      <c r="H84" s="352" t="e">
        <f>IF(ISNUMBER(Regressions!H94),ROUND(Regressions!H94, 1), NA())</f>
        <v>#N/A</v>
      </c>
      <c r="I84" s="242" t="e">
        <f>IF(ISNUMBER(Regressions!I94),ROUND(Regressions!I94, 1), NA())</f>
        <v>#N/A</v>
      </c>
      <c r="J84" s="353" t="e">
        <f>IF(ISNUMBER(Regressions!K94),ROUND(Regressions!K94, 1), NA())</f>
        <v>#N/A</v>
      </c>
      <c r="K84" s="351" t="e">
        <f>IF(ISNUMBER(Regressions!L94),ROUND(Regressions!L94, 1), NA())</f>
        <v>#N/A</v>
      </c>
      <c r="L84" s="243" t="e">
        <f>IF(ISNUMBER(Regressions!M94),ROUND(Regressions!M94, 1), NA())</f>
        <v>#N/A</v>
      </c>
      <c r="M84" s="352" t="e">
        <f>IF(ISNUMBER(Regressions!N94),ROUND(Regressions!N94, 1), NA())</f>
        <v>#N/A</v>
      </c>
      <c r="N84" s="242" t="e">
        <f>IF(ISNUMBER(Regressions!O94),ROUND(Regressions!O94, 1), NA())</f>
        <v>#N/A</v>
      </c>
      <c r="O84" s="353" t="e">
        <f>IF(ISNUMBER(Regressions!Q94),ROUND(Regressions!Q94, 1), NA())</f>
        <v>#N/A</v>
      </c>
      <c r="P84" s="351" t="e">
        <f>IF(ISNUMBER(Regressions!R94),ROUND(Regressions!R94, 1), NA())</f>
        <v>#N/A</v>
      </c>
      <c r="Q84" s="220" t="e">
        <f>IF(ISNUMBER(Regressions!S94),ROUND(Regressions!S94, 1), NA())</f>
        <v>#N/A</v>
      </c>
      <c r="R84" s="352" t="e">
        <f>IF(ISNUMBER(Regressions!T94),ROUND(Regressions!T94, 1), NA())</f>
        <v>#N/A</v>
      </c>
      <c r="S84" s="242" t="e">
        <f>IF(ISNUMBER(Regressions!U94),ROUND(Regressions!U94, 1), NA())</f>
        <v>#N/A</v>
      </c>
    </row>
    <row xmlns:x14ac="http://schemas.microsoft.com/office/spreadsheetml/2009/9/ac" r="85" x14ac:dyDescent="0.2">
      <c r="A85" s="348" t="str">
        <f>IF(ISBLANK(Regressions!A95), " ", Regressions!A95)</f>
        <v>Namibia</v>
      </c>
      <c r="B85" s="349">
        <f>IF(ISBLANK(Regressions!B95), " ", Regressions!B95)</f>
        <v>2019</v>
      </c>
      <c r="C85" s="354" t="str">
        <f>IF(ISBLANK(Regressions!C95), " ", Regressions!C95)</f>
        <v>Rural</v>
      </c>
      <c r="D85" s="350">
        <f>IF(ISBLANK(Regressions!D95), " ", Regressions!D95)</f>
        <v>362001.81789390568</v>
      </c>
      <c r="E85" s="219" t="e">
        <f>IF(ISNUMBER(Regressions!E95),ROUND(Regressions!E95, 1), NA())</f>
        <v>#N/A</v>
      </c>
      <c r="F85" s="351" t="e">
        <f>IF(ISNUMBER(Regressions!F95),ROUND(Regressions!F95, 1), NA())</f>
        <v>#N/A</v>
      </c>
      <c r="G85" s="241" t="e">
        <f>IF(ISNUMBER(Regressions!G95),ROUND(Regressions!G95, 1), NA())</f>
        <v>#N/A</v>
      </c>
      <c r="H85" s="352" t="e">
        <f>IF(ISNUMBER(Regressions!H95),ROUND(Regressions!H95, 1), NA())</f>
        <v>#N/A</v>
      </c>
      <c r="I85" s="242" t="e">
        <f>IF(ISNUMBER(Regressions!I95),ROUND(Regressions!I95, 1), NA())</f>
        <v>#N/A</v>
      </c>
      <c r="J85" s="353" t="e">
        <f>IF(ISNUMBER(Regressions!K95),ROUND(Regressions!K95, 1), NA())</f>
        <v>#N/A</v>
      </c>
      <c r="K85" s="351" t="e">
        <f>IF(ISNUMBER(Regressions!L95),ROUND(Regressions!L95, 1), NA())</f>
        <v>#N/A</v>
      </c>
      <c r="L85" s="243" t="e">
        <f>IF(ISNUMBER(Regressions!M95),ROUND(Regressions!M95, 1), NA())</f>
        <v>#N/A</v>
      </c>
      <c r="M85" s="352" t="e">
        <f>IF(ISNUMBER(Regressions!N95),ROUND(Regressions!N95, 1), NA())</f>
        <v>#N/A</v>
      </c>
      <c r="N85" s="242" t="e">
        <f>IF(ISNUMBER(Regressions!O95),ROUND(Regressions!O95, 1), NA())</f>
        <v>#N/A</v>
      </c>
      <c r="O85" s="353" t="e">
        <f>IF(ISNUMBER(Regressions!Q95),ROUND(Regressions!Q95, 1), NA())</f>
        <v>#N/A</v>
      </c>
      <c r="P85" s="351" t="e">
        <f>IF(ISNUMBER(Regressions!R95),ROUND(Regressions!R95, 1), NA())</f>
        <v>#N/A</v>
      </c>
      <c r="Q85" s="220" t="e">
        <f>IF(ISNUMBER(Regressions!S95),ROUND(Regressions!S95, 1), NA())</f>
        <v>#N/A</v>
      </c>
      <c r="R85" s="352" t="e">
        <f>IF(ISNUMBER(Regressions!T95),ROUND(Regressions!T95, 1), NA())</f>
        <v>#N/A</v>
      </c>
      <c r="S85" s="242" t="e">
        <f>IF(ISNUMBER(Regressions!U95),ROUND(Regressions!U95, 1), NA())</f>
        <v>#N/A</v>
      </c>
    </row>
    <row xmlns:x14ac="http://schemas.microsoft.com/office/spreadsheetml/2009/9/ac" r="86" x14ac:dyDescent="0.2">
      <c r="A86" s="348" t="str">
        <f>IF(ISBLANK(Regressions!A96), " ", Regressions!A96)</f>
        <v>Namibia</v>
      </c>
      <c r="B86" s="349">
        <f>IF(ISBLANK(Regressions!B96), " ", Regressions!B96)</f>
        <v>2020</v>
      </c>
      <c r="C86" s="354" t="str">
        <f>IF(ISBLANK(Regressions!C96), " ", Regressions!C96)</f>
        <v>Rural</v>
      </c>
      <c r="D86" s="350">
        <f>IF(ISBLANK(Regressions!D96), " ", Regressions!D96)</f>
        <v>360490.70502010343</v>
      </c>
      <c r="E86" s="219" t="e">
        <f>IF(ISNUMBER(Regressions!E96),ROUND(Regressions!E96, 1), NA())</f>
        <v>#N/A</v>
      </c>
      <c r="F86" s="351" t="e">
        <f>IF(ISNUMBER(Regressions!F96),ROUND(Regressions!F96, 1), NA())</f>
        <v>#N/A</v>
      </c>
      <c r="G86" s="241" t="e">
        <f>IF(ISNUMBER(Regressions!G96),ROUND(Regressions!G96, 1), NA())</f>
        <v>#N/A</v>
      </c>
      <c r="H86" s="352" t="e">
        <f>IF(ISNUMBER(Regressions!H96),ROUND(Regressions!H96, 1), NA())</f>
        <v>#N/A</v>
      </c>
      <c r="I86" s="242" t="e">
        <f>IF(ISNUMBER(Regressions!I96),ROUND(Regressions!I96, 1), NA())</f>
        <v>#N/A</v>
      </c>
      <c r="J86" s="353" t="e">
        <f>IF(ISNUMBER(Regressions!K96),ROUND(Regressions!K96, 1), NA())</f>
        <v>#N/A</v>
      </c>
      <c r="K86" s="351" t="e">
        <f>IF(ISNUMBER(Regressions!L96),ROUND(Regressions!L96, 1), NA())</f>
        <v>#N/A</v>
      </c>
      <c r="L86" s="243" t="e">
        <f>IF(ISNUMBER(Regressions!M96),ROUND(Regressions!M96, 1), NA())</f>
        <v>#N/A</v>
      </c>
      <c r="M86" s="352" t="e">
        <f>IF(ISNUMBER(Regressions!N96),ROUND(Regressions!N96, 1), NA())</f>
        <v>#N/A</v>
      </c>
      <c r="N86" s="242" t="e">
        <f>IF(ISNUMBER(Regressions!O96),ROUND(Regressions!O96, 1), NA())</f>
        <v>#N/A</v>
      </c>
      <c r="O86" s="353" t="e">
        <f>IF(ISNUMBER(Regressions!Q96),ROUND(Regressions!Q96, 1), NA())</f>
        <v>#N/A</v>
      </c>
      <c r="P86" s="351" t="e">
        <f>IF(ISNUMBER(Regressions!R96),ROUND(Regressions!R96, 1), NA())</f>
        <v>#N/A</v>
      </c>
      <c r="Q86" s="220" t="e">
        <f>IF(ISNUMBER(Regressions!S96),ROUND(Regressions!S96, 1), NA())</f>
        <v>#N/A</v>
      </c>
      <c r="R86" s="352" t="e">
        <f>IF(ISNUMBER(Regressions!T96),ROUND(Regressions!T96, 1), NA())</f>
        <v>#N/A</v>
      </c>
      <c r="S86" s="242" t="e">
        <f>IF(ISNUMBER(Regressions!U96),ROUND(Regressions!U96, 1), NA())</f>
        <v>#N/A</v>
      </c>
    </row>
    <row xmlns:x14ac="http://schemas.microsoft.com/office/spreadsheetml/2009/9/ac" r="87" x14ac:dyDescent="0.2">
      <c r="A87" s="402" t="str">
        <f>IF(ISBLANK(Regressions!A97), " ", Regressions!A97)</f>
        <v>Namibia</v>
      </c>
      <c r="B87" s="403">
        <f>IF(ISBLANK(Regressions!B97), " ", Regressions!B97)</f>
        <v>2021</v>
      </c>
      <c r="C87" s="404" t="str">
        <f>IF(ISBLANK(Regressions!C97), " ", Regressions!C97)</f>
        <v>Rural</v>
      </c>
      <c r="D87" s="405">
        <f>IF(ISBLANK(Regressions!D97), " ", Regressions!D97)</f>
        <v>360261.7820118714</v>
      </c>
      <c r="E87" s="408" t="e">
        <f>IF(ISNUMBER(Regressions!E97),ROUND(Regressions!E97, 1), NA())</f>
        <v>#N/A</v>
      </c>
      <c r="F87" s="406" t="e">
        <f>IF(ISNUMBER(Regressions!F97),ROUND(Regressions!F97, 1), NA())</f>
        <v>#N/A</v>
      </c>
      <c r="G87" s="409" t="e">
        <f>IF(ISNUMBER(Regressions!G97),ROUND(Regressions!G97, 1), NA())</f>
        <v>#N/A</v>
      </c>
      <c r="H87" s="407" t="e">
        <f>IF(ISNUMBER(Regressions!H97),ROUND(Regressions!H97, 1), NA())</f>
        <v>#N/A</v>
      </c>
      <c r="I87" s="410" t="e">
        <f>IF(ISNUMBER(Regressions!I97),ROUND(Regressions!I97, 1), NA())</f>
        <v>#N/A</v>
      </c>
      <c r="J87" s="408" t="e">
        <f>IF(ISNUMBER(Regressions!K97),ROUND(Regressions!K97, 1), NA())</f>
        <v>#N/A</v>
      </c>
      <c r="K87" s="406" t="e">
        <f>IF(ISNUMBER(Regressions!L97),ROUND(Regressions!L97, 1), NA())</f>
        <v>#N/A</v>
      </c>
      <c r="L87" s="411" t="e">
        <f>IF(ISNUMBER(Regressions!M97),ROUND(Regressions!M97, 1), NA())</f>
        <v>#N/A</v>
      </c>
      <c r="M87" s="407" t="e">
        <f>IF(ISNUMBER(Regressions!N97),ROUND(Regressions!N97, 1), NA())</f>
        <v>#N/A</v>
      </c>
      <c r="N87" s="410" t="e">
        <f>IF(ISNUMBER(Regressions!O97),ROUND(Regressions!O97, 1), NA())</f>
        <v>#N/A</v>
      </c>
      <c r="O87" s="408" t="e">
        <f>IF(ISNUMBER(Regressions!Q97),ROUND(Regressions!Q97, 1), NA())</f>
        <v>#N/A</v>
      </c>
      <c r="P87" s="406" t="e">
        <f>IF(ISNUMBER(Regressions!R97),ROUND(Regressions!R97, 1), NA())</f>
        <v>#N/A</v>
      </c>
      <c r="Q87" s="412" t="e">
        <f>IF(ISNUMBER(Regressions!S97),ROUND(Regressions!S97, 1), NA())</f>
        <v>#N/A</v>
      </c>
      <c r="R87" s="407" t="e">
        <f>IF(ISNUMBER(Regressions!T97),ROUND(Regressions!T97, 1), NA())</f>
        <v>#N/A</v>
      </c>
      <c r="S87" s="410" t="e">
        <f>IF(ISNUMBER(Regressions!U97),ROUND(Regressions!U97, 1), NA())</f>
        <v>#N/A</v>
      </c>
      <c r="T87" s="401"/>
      <c r="U87" s="401"/>
      <c r="V87" s="401"/>
      <c r="W87" s="401"/>
      <c r="X87" s="401"/>
      <c r="Y87" s="401"/>
      <c r="Z87" s="401"/>
      <c r="AA87" s="401"/>
      <c r="AB87" s="401"/>
      <c r="AC87" s="401"/>
    </row>
    <row xmlns:x14ac="http://schemas.microsoft.com/office/spreadsheetml/2009/9/ac" r="88" x14ac:dyDescent="0.2">
      <c r="A88" s="348" t="str">
        <f>IF(ISBLANK(Regressions!A98), " ", Regressions!A98)</f>
        <v>Namibia</v>
      </c>
      <c r="B88" s="349">
        <f>IF(ISBLANK(Regressions!B98), " ", Regressions!B98)</f>
        <v>2022</v>
      </c>
      <c r="C88" s="354" t="str">
        <f>IF(ISBLANK(Regressions!C98), " ", Regressions!C98)</f>
        <v>Rural</v>
      </c>
      <c r="D88" s="350">
        <f>IF(ISBLANK(Regressions!D98), " ", Regressions!D98)</f>
        <v>360398.80984748842</v>
      </c>
      <c r="E88" s="219" t="e">
        <f>IF(ISNUMBER(Regressions!E98),ROUND(Regressions!E98, 1), NA())</f>
        <v>#N/A</v>
      </c>
      <c r="F88" s="351" t="e">
        <f>IF(ISNUMBER(Regressions!F98),ROUND(Regressions!F98, 1), NA())</f>
        <v>#N/A</v>
      </c>
      <c r="G88" s="241" t="e">
        <f>IF(ISNUMBER(Regressions!G98),ROUND(Regressions!G98, 1), NA())</f>
        <v>#N/A</v>
      </c>
      <c r="H88" s="352" t="e">
        <f>IF(ISNUMBER(Regressions!H98),ROUND(Regressions!H98, 1), NA())</f>
        <v>#N/A</v>
      </c>
      <c r="I88" s="242" t="e">
        <f>IF(ISNUMBER(Regressions!I98),ROUND(Regressions!I98, 1), NA())</f>
        <v>#N/A</v>
      </c>
      <c r="J88" s="353" t="e">
        <f>IF(ISNUMBER(Regressions!K98),ROUND(Regressions!K98, 1), NA())</f>
        <v>#N/A</v>
      </c>
      <c r="K88" s="351" t="e">
        <f>IF(ISNUMBER(Regressions!L98),ROUND(Regressions!L98, 1), NA())</f>
        <v>#N/A</v>
      </c>
      <c r="L88" s="243" t="e">
        <f>IF(ISNUMBER(Regressions!M98),ROUND(Regressions!M98, 1), NA())</f>
        <v>#N/A</v>
      </c>
      <c r="M88" s="352" t="e">
        <f>IF(ISNUMBER(Regressions!N98),ROUND(Regressions!N98, 1), NA())</f>
        <v>#N/A</v>
      </c>
      <c r="N88" s="242" t="e">
        <f>IF(ISNUMBER(Regressions!O98),ROUND(Regressions!O98, 1), NA())</f>
        <v>#N/A</v>
      </c>
      <c r="O88" s="353" t="e">
        <f>IF(ISNUMBER(Regressions!Q98),ROUND(Regressions!Q98, 1), NA())</f>
        <v>#N/A</v>
      </c>
      <c r="P88" s="351" t="e">
        <f>IF(ISNUMBER(Regressions!R98),ROUND(Regressions!R98, 1), NA())</f>
        <v>#N/A</v>
      </c>
      <c r="Q88" s="220" t="e">
        <f>IF(ISNUMBER(Regressions!S98),ROUND(Regressions!S98, 1), NA())</f>
        <v>#N/A</v>
      </c>
      <c r="R88" s="352" t="e">
        <f>IF(ISNUMBER(Regressions!T98),ROUND(Regressions!T98, 1), NA())</f>
        <v>#N/A</v>
      </c>
      <c r="S88" s="242" t="e">
        <f>IF(ISNUMBER(Regressions!U98),ROUND(Regressions!U98, 1), NA())</f>
        <v>#N/A</v>
      </c>
    </row>
    <row xmlns:x14ac="http://schemas.microsoft.com/office/spreadsheetml/2009/9/ac" r="89" x14ac:dyDescent="0.2">
      <c r="A89" s="355" t="str">
        <f>IF(ISBLANK(Regressions!A99), " ", Regressions!A99)</f>
        <v>Namibia</v>
      </c>
      <c r="B89" s="356">
        <f>IF(ISBLANK(Regressions!B99), " ", Regressions!B99)</f>
        <v>2023</v>
      </c>
      <c r="C89" s="357" t="str">
        <f>IF(ISBLANK(Regressions!C99), " ", Regressions!C99)</f>
        <v>Rural</v>
      </c>
      <c r="D89" s="358">
        <f>IF(ISBLANK(Regressions!D99), " ", Regressions!D99)</f>
        <v>340802.87365203857</v>
      </c>
      <c r="E89" s="359" t="e">
        <f>IF(ISNUMBER(Regressions!E99),ROUND(Regressions!E99, 1), NA())</f>
        <v>#N/A</v>
      </c>
      <c r="F89" s="360" t="e">
        <f>IF(ISNUMBER(Regressions!F99),ROUND(Regressions!F99, 1), NA())</f>
        <v>#N/A</v>
      </c>
      <c r="G89" s="361" t="e">
        <f>IF(ISNUMBER(Regressions!G99),ROUND(Regressions!G99, 1), NA())</f>
        <v>#N/A</v>
      </c>
      <c r="H89" s="362" t="e">
        <f>IF(ISNUMBER(Regressions!H99),ROUND(Regressions!H99, 1), NA())</f>
        <v>#N/A</v>
      </c>
      <c r="I89" s="363" t="e">
        <f>IF(ISNUMBER(Regressions!I99),ROUND(Regressions!I99, 1), NA())</f>
        <v>#N/A</v>
      </c>
      <c r="J89" s="364" t="e">
        <f>IF(ISNUMBER(Regressions!K99),ROUND(Regressions!K99, 1), NA())</f>
        <v>#N/A</v>
      </c>
      <c r="K89" s="360" t="e">
        <f>IF(ISNUMBER(Regressions!L99),ROUND(Regressions!L99, 1), NA())</f>
        <v>#N/A</v>
      </c>
      <c r="L89" s="365" t="e">
        <f>IF(ISNUMBER(Regressions!M99),ROUND(Regressions!M99, 1), NA())</f>
        <v>#N/A</v>
      </c>
      <c r="M89" s="362" t="e">
        <f>IF(ISNUMBER(Regressions!N99),ROUND(Regressions!N99, 1), NA())</f>
        <v>#N/A</v>
      </c>
      <c r="N89" s="363" t="e">
        <f>IF(ISNUMBER(Regressions!O99),ROUND(Regressions!O99, 1), NA())</f>
        <v>#N/A</v>
      </c>
      <c r="O89" s="364" t="e">
        <f>IF(ISNUMBER(Regressions!Q99),ROUND(Regressions!Q99, 1), NA())</f>
        <v>#N/A</v>
      </c>
      <c r="P89" s="360" t="e">
        <f>IF(ISNUMBER(Regressions!R99),ROUND(Regressions!R99, 1), NA())</f>
        <v>#N/A</v>
      </c>
      <c r="Q89" s="366" t="e">
        <f>IF(ISNUMBER(Regressions!S99),ROUND(Regressions!S99, 1), NA())</f>
        <v>#N/A</v>
      </c>
      <c r="R89" s="362" t="e">
        <f>IF(ISNUMBER(Regressions!T99),ROUND(Regressions!T99, 1), NA())</f>
        <v>#N/A</v>
      </c>
      <c r="S89" s="363" t="e">
        <f>IF(ISNUMBER(Regressions!U99),ROUND(Regressions!U99, 1), NA())</f>
        <v>#N/A</v>
      </c>
    </row>
    <row xmlns:x14ac="http://schemas.microsoft.com/office/spreadsheetml/2009/9/ac" r="90" hidden="true" x14ac:dyDescent="0.2">
      <c r="A90" s="348" t="str">
        <f>IF(ISBLANK(Regressions!A100), " ", Regressions!A100)</f>
        <v>Namibia</v>
      </c>
      <c r="B90" s="349">
        <f>IF(ISBLANK(Regressions!B100), " ", Regressions!B100)</f>
        <v>2024</v>
      </c>
      <c r="C90" s="354" t="str">
        <f>IF(ISBLANK(Regressions!C100), " ", Regressions!C100)</f>
        <v>Rural</v>
      </c>
      <c r="D90" s="350" t="str">
        <f>IF(ISBLANK(Regressions!D100), " ", Regressions!D100)</f>
        <v> </v>
      </c>
      <c r="E90" s="219" t="e">
        <f>IF(ISNUMBER(Regressions!E100),ROUND(Regressions!E100, 1), NA())</f>
        <v>#N/A</v>
      </c>
      <c r="F90" s="351" t="e">
        <f>IF(ISNUMBER(Regressions!F100),ROUND(Regressions!F100, 1), NA())</f>
        <v>#N/A</v>
      </c>
      <c r="G90" s="241" t="e">
        <f>IF(ISNUMBER(Regressions!G100),ROUND(Regressions!G100, 1), NA())</f>
        <v>#N/A</v>
      </c>
      <c r="H90" s="352" t="e">
        <f>IF(ISNUMBER(Regressions!H100),ROUND(Regressions!H100, 1), NA())</f>
        <v>#N/A</v>
      </c>
      <c r="I90" s="242" t="e">
        <f>IF(ISNUMBER(Regressions!I100),ROUND(Regressions!I100, 1), NA())</f>
        <v>#N/A</v>
      </c>
      <c r="J90" s="353" t="e">
        <f>IF(ISNUMBER(Regressions!K100),ROUND(Regressions!K100, 1), NA())</f>
        <v>#N/A</v>
      </c>
      <c r="K90" s="351" t="e">
        <f>IF(ISNUMBER(Regressions!L100),ROUND(Regressions!L100, 1), NA())</f>
        <v>#N/A</v>
      </c>
      <c r="L90" s="243" t="e">
        <f>IF(ISNUMBER(Regressions!M100),ROUND(Regressions!M100, 1), NA())</f>
        <v>#N/A</v>
      </c>
      <c r="M90" s="352" t="e">
        <f>IF(ISNUMBER(Regressions!N100),ROUND(Regressions!N100, 1), NA())</f>
        <v>#N/A</v>
      </c>
      <c r="N90" s="242" t="e">
        <f>IF(ISNUMBER(Regressions!O100),ROUND(Regressions!O100, 1), NA())</f>
        <v>#N/A</v>
      </c>
      <c r="O90" s="353" t="e">
        <f>IF(ISNUMBER(Regressions!Q100),ROUND(Regressions!Q100, 1), NA())</f>
        <v>#N/A</v>
      </c>
      <c r="P90" s="351" t="e">
        <f>IF(ISNUMBER(Regressions!R100),ROUND(Regressions!R100, 1), NA())</f>
        <v>#N/A</v>
      </c>
      <c r="Q90" s="220" t="e">
        <f>IF(ISNUMBER(Regressions!S100),ROUND(Regressions!S100, 1), NA())</f>
        <v>#N/A</v>
      </c>
      <c r="R90" s="352" t="e">
        <f>IF(ISNUMBER(Regressions!T100),ROUND(Regressions!T100, 1), NA())</f>
        <v>#N/A</v>
      </c>
      <c r="S90" s="242" t="e">
        <f>IF(ISNUMBER(Regressions!U100),ROUND(Regressions!U100, 1), NA())</f>
        <v>#N/A</v>
      </c>
    </row>
    <row xmlns:x14ac="http://schemas.microsoft.com/office/spreadsheetml/2009/9/ac" r="91" hidden="true" x14ac:dyDescent="0.2">
      <c r="A91" s="348" t="str">
        <f>IF(ISBLANK(Regressions!A101), " ", Regressions!A101)</f>
        <v>Namibia</v>
      </c>
      <c r="B91" s="349">
        <f>IF(ISBLANK(Regressions!B101), " ", Regressions!B101)</f>
        <v>2025</v>
      </c>
      <c r="C91" s="354" t="str">
        <f>IF(ISBLANK(Regressions!C101), " ", Regressions!C101)</f>
        <v>Rural</v>
      </c>
      <c r="D91" s="350" t="str">
        <f>IF(ISBLANK(Regressions!D101), " ", Regressions!D101)</f>
        <v> </v>
      </c>
      <c r="E91" s="219" t="e">
        <f>IF(ISNUMBER(Regressions!E101),ROUND(Regressions!E101, 1), NA())</f>
        <v>#N/A</v>
      </c>
      <c r="F91" s="351" t="e">
        <f>IF(ISNUMBER(Regressions!F101),ROUND(Regressions!F101, 1), NA())</f>
        <v>#N/A</v>
      </c>
      <c r="G91" s="241" t="e">
        <f>IF(ISNUMBER(Regressions!G101),ROUND(Regressions!G101, 1), NA())</f>
        <v>#N/A</v>
      </c>
      <c r="H91" s="352" t="e">
        <f>IF(ISNUMBER(Regressions!H101),ROUND(Regressions!H101, 1), NA())</f>
        <v>#N/A</v>
      </c>
      <c r="I91" s="242" t="e">
        <f>IF(ISNUMBER(Regressions!I101),ROUND(Regressions!I101, 1), NA())</f>
        <v>#N/A</v>
      </c>
      <c r="J91" s="353" t="e">
        <f>IF(ISNUMBER(Regressions!K101),ROUND(Regressions!K101, 1), NA())</f>
        <v>#N/A</v>
      </c>
      <c r="K91" s="351" t="e">
        <f>IF(ISNUMBER(Regressions!L101),ROUND(Regressions!L101, 1), NA())</f>
        <v>#N/A</v>
      </c>
      <c r="L91" s="243" t="e">
        <f>IF(ISNUMBER(Regressions!M101),ROUND(Regressions!M101, 1), NA())</f>
        <v>#N/A</v>
      </c>
      <c r="M91" s="352" t="e">
        <f>IF(ISNUMBER(Regressions!N101),ROUND(Regressions!N101, 1), NA())</f>
        <v>#N/A</v>
      </c>
      <c r="N91" s="242" t="e">
        <f>IF(ISNUMBER(Regressions!O101),ROUND(Regressions!O101, 1), NA())</f>
        <v>#N/A</v>
      </c>
      <c r="O91" s="353" t="e">
        <f>IF(ISNUMBER(Regressions!Q101),ROUND(Regressions!Q101, 1), NA())</f>
        <v>#N/A</v>
      </c>
      <c r="P91" s="351" t="e">
        <f>IF(ISNUMBER(Regressions!R101),ROUND(Regressions!R101, 1), NA())</f>
        <v>#N/A</v>
      </c>
      <c r="Q91" s="220" t="e">
        <f>IF(ISNUMBER(Regressions!S101),ROUND(Regressions!S101, 1), NA())</f>
        <v>#N/A</v>
      </c>
      <c r="R91" s="352" t="e">
        <f>IF(ISNUMBER(Regressions!T101),ROUND(Regressions!T101, 1), NA())</f>
        <v>#N/A</v>
      </c>
      <c r="S91" s="242" t="e">
        <f>IF(ISNUMBER(Regressions!U101),ROUND(Regressions!U101, 1), NA())</f>
        <v>#N/A</v>
      </c>
    </row>
    <row xmlns:x14ac="http://schemas.microsoft.com/office/spreadsheetml/2009/9/ac" r="92" hidden="true" x14ac:dyDescent="0.2">
      <c r="A92" s="348" t="str">
        <f>IF(ISBLANK(Regressions!A102), " ", Regressions!A102)</f>
        <v>Namibia</v>
      </c>
      <c r="B92" s="349">
        <f>IF(ISBLANK(Regressions!B102), " ", Regressions!B102)</f>
        <v>2026</v>
      </c>
      <c r="C92" s="354" t="str">
        <f>IF(ISBLANK(Regressions!C102), " ", Regressions!C102)</f>
        <v>Rural</v>
      </c>
      <c r="D92" s="350" t="str">
        <f>IF(ISBLANK(Regressions!D102), " ", Regressions!D102)</f>
        <v> </v>
      </c>
      <c r="E92" s="219" t="e">
        <f>IF(ISNUMBER(Regressions!E102),ROUND(Regressions!E102, 1), NA())</f>
        <v>#N/A</v>
      </c>
      <c r="F92" s="351" t="e">
        <f>IF(ISNUMBER(Regressions!F102),ROUND(Regressions!F102, 1), NA())</f>
        <v>#N/A</v>
      </c>
      <c r="G92" s="241" t="e">
        <f>IF(ISNUMBER(Regressions!G102),ROUND(Regressions!G102, 1), NA())</f>
        <v>#N/A</v>
      </c>
      <c r="H92" s="352" t="e">
        <f>IF(ISNUMBER(Regressions!H102),ROUND(Regressions!H102, 1), NA())</f>
        <v>#N/A</v>
      </c>
      <c r="I92" s="242" t="e">
        <f>IF(ISNUMBER(Regressions!I102),ROUND(Regressions!I102, 1), NA())</f>
        <v>#N/A</v>
      </c>
      <c r="J92" s="353" t="e">
        <f>IF(ISNUMBER(Regressions!K102),ROUND(Regressions!K102, 1), NA())</f>
        <v>#N/A</v>
      </c>
      <c r="K92" s="351" t="e">
        <f>IF(ISNUMBER(Regressions!L102),ROUND(Regressions!L102, 1), NA())</f>
        <v>#N/A</v>
      </c>
      <c r="L92" s="243" t="e">
        <f>IF(ISNUMBER(Regressions!M102),ROUND(Regressions!M102, 1), NA())</f>
        <v>#N/A</v>
      </c>
      <c r="M92" s="352" t="e">
        <f>IF(ISNUMBER(Regressions!N102),ROUND(Regressions!N102, 1), NA())</f>
        <v>#N/A</v>
      </c>
      <c r="N92" s="242" t="e">
        <f>IF(ISNUMBER(Regressions!O102),ROUND(Regressions!O102, 1), NA())</f>
        <v>#N/A</v>
      </c>
      <c r="O92" s="353" t="e">
        <f>IF(ISNUMBER(Regressions!Q102),ROUND(Regressions!Q102, 1), NA())</f>
        <v>#N/A</v>
      </c>
      <c r="P92" s="351" t="e">
        <f>IF(ISNUMBER(Regressions!R102),ROUND(Regressions!R102, 1), NA())</f>
        <v>#N/A</v>
      </c>
      <c r="Q92" s="220" t="e">
        <f>IF(ISNUMBER(Regressions!S102),ROUND(Regressions!S102, 1), NA())</f>
        <v>#N/A</v>
      </c>
      <c r="R92" s="352" t="e">
        <f>IF(ISNUMBER(Regressions!T102),ROUND(Regressions!T102, 1), NA())</f>
        <v>#N/A</v>
      </c>
      <c r="S92" s="242" t="e">
        <f>IF(ISNUMBER(Regressions!U102),ROUND(Regressions!U102, 1), NA())</f>
        <v>#N/A</v>
      </c>
    </row>
    <row xmlns:x14ac="http://schemas.microsoft.com/office/spreadsheetml/2009/9/ac" r="93" hidden="true" x14ac:dyDescent="0.2">
      <c r="A93" s="348" t="str">
        <f>IF(ISBLANK(Regressions!A103), " ", Regressions!A103)</f>
        <v>Namibia</v>
      </c>
      <c r="B93" s="349">
        <f>IF(ISBLANK(Regressions!B103), " ", Regressions!B103)</f>
        <v>2027</v>
      </c>
      <c r="C93" s="354" t="str">
        <f>IF(ISBLANK(Regressions!C103), " ", Regressions!C103)</f>
        <v>Rural</v>
      </c>
      <c r="D93" s="350" t="str">
        <f>IF(ISBLANK(Regressions!D103), " ", Regressions!D103)</f>
        <v> </v>
      </c>
      <c r="E93" s="219" t="e">
        <f>IF(ISNUMBER(Regressions!E103),ROUND(Regressions!E103, 1), NA())</f>
        <v>#N/A</v>
      </c>
      <c r="F93" s="351" t="e">
        <f>IF(ISNUMBER(Regressions!F103),ROUND(Regressions!F103, 1), NA())</f>
        <v>#N/A</v>
      </c>
      <c r="G93" s="241" t="e">
        <f>IF(ISNUMBER(Regressions!G103),ROUND(Regressions!G103, 1), NA())</f>
        <v>#N/A</v>
      </c>
      <c r="H93" s="352" t="e">
        <f>IF(ISNUMBER(Regressions!H103),ROUND(Regressions!H103, 1), NA())</f>
        <v>#N/A</v>
      </c>
      <c r="I93" s="242" t="e">
        <f>IF(ISNUMBER(Regressions!I103),ROUND(Regressions!I103, 1), NA())</f>
        <v>#N/A</v>
      </c>
      <c r="J93" s="353" t="e">
        <f>IF(ISNUMBER(Regressions!K103),ROUND(Regressions!K103, 1), NA())</f>
        <v>#N/A</v>
      </c>
      <c r="K93" s="351" t="e">
        <f>IF(ISNUMBER(Regressions!L103),ROUND(Regressions!L103, 1), NA())</f>
        <v>#N/A</v>
      </c>
      <c r="L93" s="243" t="e">
        <f>IF(ISNUMBER(Regressions!M103),ROUND(Regressions!M103, 1), NA())</f>
        <v>#N/A</v>
      </c>
      <c r="M93" s="352" t="e">
        <f>IF(ISNUMBER(Regressions!N103),ROUND(Regressions!N103, 1), NA())</f>
        <v>#N/A</v>
      </c>
      <c r="N93" s="242" t="e">
        <f>IF(ISNUMBER(Regressions!O103),ROUND(Regressions!O103, 1), NA())</f>
        <v>#N/A</v>
      </c>
      <c r="O93" s="353" t="e">
        <f>IF(ISNUMBER(Regressions!Q103),ROUND(Regressions!Q103, 1), NA())</f>
        <v>#N/A</v>
      </c>
      <c r="P93" s="351" t="e">
        <f>IF(ISNUMBER(Regressions!R103),ROUND(Regressions!R103, 1), NA())</f>
        <v>#N/A</v>
      </c>
      <c r="Q93" s="220" t="e">
        <f>IF(ISNUMBER(Regressions!S103),ROUND(Regressions!S103, 1), NA())</f>
        <v>#N/A</v>
      </c>
      <c r="R93" s="352" t="e">
        <f>IF(ISNUMBER(Regressions!T103),ROUND(Regressions!T103, 1), NA())</f>
        <v>#N/A</v>
      </c>
      <c r="S93" s="242" t="e">
        <f>IF(ISNUMBER(Regressions!U103),ROUND(Regressions!U103, 1), NA())</f>
        <v>#N/A</v>
      </c>
    </row>
    <row xmlns:x14ac="http://schemas.microsoft.com/office/spreadsheetml/2009/9/ac" r="94" hidden="true" x14ac:dyDescent="0.2">
      <c r="A94" s="348" t="str">
        <f>IF(ISBLANK(Regressions!A104), " ", Regressions!A104)</f>
        <v>Namibia</v>
      </c>
      <c r="B94" s="349">
        <f>IF(ISBLANK(Regressions!B104), " ", Regressions!B104)</f>
        <v>2028</v>
      </c>
      <c r="C94" s="354" t="str">
        <f>IF(ISBLANK(Regressions!C104), " ", Regressions!C104)</f>
        <v>Rural</v>
      </c>
      <c r="D94" s="350" t="str">
        <f>IF(ISBLANK(Regressions!D104), " ", Regressions!D104)</f>
        <v> </v>
      </c>
      <c r="E94" s="219" t="e">
        <f>IF(ISNUMBER(Regressions!E104),ROUND(Regressions!E104, 1), NA())</f>
        <v>#N/A</v>
      </c>
      <c r="F94" s="351" t="e">
        <f>IF(ISNUMBER(Regressions!F104),ROUND(Regressions!F104, 1), NA())</f>
        <v>#N/A</v>
      </c>
      <c r="G94" s="241" t="e">
        <f>IF(ISNUMBER(Regressions!G104),ROUND(Regressions!G104, 1), NA())</f>
        <v>#N/A</v>
      </c>
      <c r="H94" s="352" t="e">
        <f>IF(ISNUMBER(Regressions!H104),ROUND(Regressions!H104, 1), NA())</f>
        <v>#N/A</v>
      </c>
      <c r="I94" s="242" t="e">
        <f>IF(ISNUMBER(Regressions!I104),ROUND(Regressions!I104, 1), NA())</f>
        <v>#N/A</v>
      </c>
      <c r="J94" s="353" t="e">
        <f>IF(ISNUMBER(Regressions!K104),ROUND(Regressions!K104, 1), NA())</f>
        <v>#N/A</v>
      </c>
      <c r="K94" s="351" t="e">
        <f>IF(ISNUMBER(Regressions!L104),ROUND(Regressions!L104, 1), NA())</f>
        <v>#N/A</v>
      </c>
      <c r="L94" s="243" t="e">
        <f>IF(ISNUMBER(Regressions!M104),ROUND(Regressions!M104, 1), NA())</f>
        <v>#N/A</v>
      </c>
      <c r="M94" s="352" t="e">
        <f>IF(ISNUMBER(Regressions!N104),ROUND(Regressions!N104, 1), NA())</f>
        <v>#N/A</v>
      </c>
      <c r="N94" s="242" t="e">
        <f>IF(ISNUMBER(Regressions!O104),ROUND(Regressions!O104, 1), NA())</f>
        <v>#N/A</v>
      </c>
      <c r="O94" s="353" t="e">
        <f>IF(ISNUMBER(Regressions!Q104),ROUND(Regressions!Q104, 1), NA())</f>
        <v>#N/A</v>
      </c>
      <c r="P94" s="351" t="e">
        <f>IF(ISNUMBER(Regressions!R104),ROUND(Regressions!R104, 1), NA())</f>
        <v>#N/A</v>
      </c>
      <c r="Q94" s="220" t="e">
        <f>IF(ISNUMBER(Regressions!S104),ROUND(Regressions!S104, 1), NA())</f>
        <v>#N/A</v>
      </c>
      <c r="R94" s="352" t="e">
        <f>IF(ISNUMBER(Regressions!T104),ROUND(Regressions!T104, 1), NA())</f>
        <v>#N/A</v>
      </c>
      <c r="S94" s="242" t="e">
        <f>IF(ISNUMBER(Regressions!U104),ROUND(Regressions!U104, 1), NA())</f>
        <v>#N/A</v>
      </c>
    </row>
    <row xmlns:x14ac="http://schemas.microsoft.com/office/spreadsheetml/2009/9/ac" r="95" hidden="true" x14ac:dyDescent="0.2">
      <c r="A95" s="348" t="str">
        <f>IF(ISBLANK(Regressions!A105), " ", Regressions!A105)</f>
        <v>Namibia</v>
      </c>
      <c r="B95" s="349">
        <f>IF(ISBLANK(Regressions!B105), " ", Regressions!B105)</f>
        <v>2029</v>
      </c>
      <c r="C95" s="354" t="str">
        <f>IF(ISBLANK(Regressions!C105), " ", Regressions!C105)</f>
        <v>Rural</v>
      </c>
      <c r="D95" s="350" t="str">
        <f>IF(ISBLANK(Regressions!D105), " ", Regressions!D105)</f>
        <v> </v>
      </c>
      <c r="E95" s="219" t="e">
        <f>IF(ISNUMBER(Regressions!E105),ROUND(Regressions!E105, 1), NA())</f>
        <v>#N/A</v>
      </c>
      <c r="F95" s="351" t="e">
        <f>IF(ISNUMBER(Regressions!F105),ROUND(Regressions!F105, 1), NA())</f>
        <v>#N/A</v>
      </c>
      <c r="G95" s="241" t="e">
        <f>IF(ISNUMBER(Regressions!G105),ROUND(Regressions!G105, 1), NA())</f>
        <v>#N/A</v>
      </c>
      <c r="H95" s="352" t="e">
        <f>IF(ISNUMBER(Regressions!H105),ROUND(Regressions!H105, 1), NA())</f>
        <v>#N/A</v>
      </c>
      <c r="I95" s="242" t="e">
        <f>IF(ISNUMBER(Regressions!I105),ROUND(Regressions!I105, 1), NA())</f>
        <v>#N/A</v>
      </c>
      <c r="J95" s="353" t="e">
        <f>IF(ISNUMBER(Regressions!K105),ROUND(Regressions!K105, 1), NA())</f>
        <v>#N/A</v>
      </c>
      <c r="K95" s="351" t="e">
        <f>IF(ISNUMBER(Regressions!L105),ROUND(Regressions!L105, 1), NA())</f>
        <v>#N/A</v>
      </c>
      <c r="L95" s="243" t="e">
        <f>IF(ISNUMBER(Regressions!M105),ROUND(Regressions!M105, 1), NA())</f>
        <v>#N/A</v>
      </c>
      <c r="M95" s="352" t="e">
        <f>IF(ISNUMBER(Regressions!N105),ROUND(Regressions!N105, 1), NA())</f>
        <v>#N/A</v>
      </c>
      <c r="N95" s="242" t="e">
        <f>IF(ISNUMBER(Regressions!O105),ROUND(Regressions!O105, 1), NA())</f>
        <v>#N/A</v>
      </c>
      <c r="O95" s="353" t="e">
        <f>IF(ISNUMBER(Regressions!Q105),ROUND(Regressions!Q105, 1), NA())</f>
        <v>#N/A</v>
      </c>
      <c r="P95" s="351" t="e">
        <f>IF(ISNUMBER(Regressions!R105),ROUND(Regressions!R105, 1), NA())</f>
        <v>#N/A</v>
      </c>
      <c r="Q95" s="220" t="e">
        <f>IF(ISNUMBER(Regressions!S105),ROUND(Regressions!S105, 1), NA())</f>
        <v>#N/A</v>
      </c>
      <c r="R95" s="352" t="e">
        <f>IF(ISNUMBER(Regressions!T105),ROUND(Regressions!T105, 1), NA())</f>
        <v>#N/A</v>
      </c>
      <c r="S95" s="242" t="e">
        <f>IF(ISNUMBER(Regressions!U105),ROUND(Regressions!U105, 1), NA())</f>
        <v>#N/A</v>
      </c>
    </row>
    <row xmlns:x14ac="http://schemas.microsoft.com/office/spreadsheetml/2009/9/ac" r="96" hidden="true" x14ac:dyDescent="0.2">
      <c r="A96" s="348" t="str">
        <f>IF(ISBLANK(Regressions!A106), " ", Regressions!A106)</f>
        <v>Namibia</v>
      </c>
      <c r="B96" s="349">
        <f>IF(ISBLANK(Regressions!B106), " ", Regressions!B106)</f>
        <v>2030</v>
      </c>
      <c r="C96" s="354" t="str">
        <f>IF(ISBLANK(Regressions!C106), " ", Regressions!C106)</f>
        <v>Rural</v>
      </c>
      <c r="D96" s="350" t="str">
        <f>IF(ISBLANK(Regressions!D106), " ", Regressions!D106)</f>
        <v> </v>
      </c>
      <c r="E96" s="219" t="e">
        <f>IF(ISNUMBER(Regressions!E106),ROUND(Regressions!E106, 1), NA())</f>
        <v>#N/A</v>
      </c>
      <c r="F96" s="351" t="e">
        <f>IF(ISNUMBER(Regressions!F106),ROUND(Regressions!F106, 1), NA())</f>
        <v>#N/A</v>
      </c>
      <c r="G96" s="241" t="e">
        <f>IF(ISNUMBER(Regressions!G106),ROUND(Regressions!G106, 1), NA())</f>
        <v>#N/A</v>
      </c>
      <c r="H96" s="352" t="e">
        <f>IF(ISNUMBER(Regressions!H106),ROUND(Regressions!H106, 1), NA())</f>
        <v>#N/A</v>
      </c>
      <c r="I96" s="242" t="e">
        <f>IF(ISNUMBER(Regressions!I106),ROUND(Regressions!I106, 1), NA())</f>
        <v>#N/A</v>
      </c>
      <c r="J96" s="353" t="e">
        <f>IF(ISNUMBER(Regressions!K106),ROUND(Regressions!K106, 1), NA())</f>
        <v>#N/A</v>
      </c>
      <c r="K96" s="351" t="e">
        <f>IF(ISNUMBER(Regressions!L106),ROUND(Regressions!L106, 1), NA())</f>
        <v>#N/A</v>
      </c>
      <c r="L96" s="243" t="e">
        <f>IF(ISNUMBER(Regressions!M106),ROUND(Regressions!M106, 1), NA())</f>
        <v>#N/A</v>
      </c>
      <c r="M96" s="352" t="e">
        <f>IF(ISNUMBER(Regressions!N106),ROUND(Regressions!N106, 1), NA())</f>
        <v>#N/A</v>
      </c>
      <c r="N96" s="242" t="e">
        <f>IF(ISNUMBER(Regressions!O106),ROUND(Regressions!O106, 1), NA())</f>
        <v>#N/A</v>
      </c>
      <c r="O96" s="353" t="e">
        <f>IF(ISNUMBER(Regressions!Q106),ROUND(Regressions!Q106, 1), NA())</f>
        <v>#N/A</v>
      </c>
      <c r="P96" s="351" t="e">
        <f>IF(ISNUMBER(Regressions!R106),ROUND(Regressions!R106, 1), NA())</f>
        <v>#N/A</v>
      </c>
      <c r="Q96" s="220" t="e">
        <f>IF(ISNUMBER(Regressions!S106),ROUND(Regressions!S106, 1), NA())</f>
        <v>#N/A</v>
      </c>
      <c r="R96" s="352" t="e">
        <f>IF(ISNUMBER(Regressions!T106),ROUND(Regressions!T106, 1), NA())</f>
        <v>#N/A</v>
      </c>
      <c r="S96" s="242" t="e">
        <f>IF(ISNUMBER(Regressions!U106),ROUND(Regressions!U106, 1), NA())</f>
        <v>#N/A</v>
      </c>
    </row>
    <row xmlns:x14ac="http://schemas.microsoft.com/office/spreadsheetml/2009/9/ac" r="97" x14ac:dyDescent="0.2">
      <c r="A97" s="348" t="str">
        <f>IF(ISBLANK(Regressions!A107), " ", Regressions!A107)</f>
        <v>Namibia</v>
      </c>
      <c r="B97" s="349">
        <f>IF(ISBLANK(Regressions!B107), " ", Regressions!B107)</f>
        <v>2000</v>
      </c>
      <c r="C97" s="354" t="str">
        <f>IF(ISBLANK(Regressions!C107), " ", Regressions!C107)</f>
        <v>Pre-primary</v>
      </c>
      <c r="D97" s="350">
        <f>IF(ISBLANK(Regressions!D107), " ", Regressions!D107)</f>
        <v>106326</v>
      </c>
      <c r="E97" s="219" t="e">
        <f>IF(ISNUMBER(Regressions!E107),ROUND(Regressions!E107, 1), NA())</f>
        <v>#N/A</v>
      </c>
      <c r="F97" s="351" t="e">
        <f>IF(ISNUMBER(Regressions!F107),ROUND(Regressions!F107, 1), NA())</f>
        <v>#N/A</v>
      </c>
      <c r="G97" s="241" t="e">
        <f>IF(ISNUMBER(Regressions!G107),ROUND(Regressions!G107, 1), NA())</f>
        <v>#N/A</v>
      </c>
      <c r="H97" s="352" t="e">
        <f>IF(ISNUMBER(Regressions!H107),ROUND(Regressions!H107, 1), NA())</f>
        <v>#N/A</v>
      </c>
      <c r="I97" s="242" t="e">
        <f>IF(ISNUMBER(Regressions!I107),ROUND(Regressions!I107, 1), NA())</f>
        <v>#N/A</v>
      </c>
      <c r="J97" s="353" t="e">
        <f>IF(ISNUMBER(Regressions!K107),ROUND(Regressions!K107, 1), NA())</f>
        <v>#N/A</v>
      </c>
      <c r="K97" s="351" t="e">
        <f>IF(ISNUMBER(Regressions!L107),ROUND(Regressions!L107, 1), NA())</f>
        <v>#N/A</v>
      </c>
      <c r="L97" s="243" t="e">
        <f>IF(ISNUMBER(Regressions!M107),ROUND(Regressions!M107, 1), NA())</f>
        <v>#N/A</v>
      </c>
      <c r="M97" s="352" t="e">
        <f>IF(ISNUMBER(Regressions!N107),ROUND(Regressions!N107, 1), NA())</f>
        <v>#N/A</v>
      </c>
      <c r="N97" s="242" t="e">
        <f>IF(ISNUMBER(Regressions!O107),ROUND(Regressions!O107, 1), NA())</f>
        <v>#N/A</v>
      </c>
      <c r="O97" s="353" t="e">
        <f>IF(ISNUMBER(Regressions!Q107),ROUND(Regressions!Q107, 1), NA())</f>
        <v>#N/A</v>
      </c>
      <c r="P97" s="351" t="e">
        <f>IF(ISNUMBER(Regressions!R107),ROUND(Regressions!R107, 1), NA())</f>
        <v>#N/A</v>
      </c>
      <c r="Q97" s="220" t="e">
        <f>IF(ISNUMBER(Regressions!S107),ROUND(Regressions!S107, 1), NA())</f>
        <v>#N/A</v>
      </c>
      <c r="R97" s="352" t="e">
        <f>IF(ISNUMBER(Regressions!T107),ROUND(Regressions!T107, 1), NA())</f>
        <v>#N/A</v>
      </c>
      <c r="S97" s="242" t="e">
        <f>IF(ISNUMBER(Regressions!U107),ROUND(Regressions!U107, 1), NA())</f>
        <v>#N/A</v>
      </c>
    </row>
    <row xmlns:x14ac="http://schemas.microsoft.com/office/spreadsheetml/2009/9/ac" r="98" x14ac:dyDescent="0.2">
      <c r="A98" s="348" t="str">
        <f>IF(ISBLANK(Regressions!A108), " ", Regressions!A108)</f>
        <v>Namibia</v>
      </c>
      <c r="B98" s="349">
        <f>IF(ISBLANK(Regressions!B108), " ", Regressions!B108)</f>
        <v>2001</v>
      </c>
      <c r="C98" s="354" t="str">
        <f>IF(ISBLANK(Regressions!C108), " ", Regressions!C108)</f>
        <v>Pre-primary</v>
      </c>
      <c r="D98" s="350">
        <f>IF(ISBLANK(Regressions!D108), " ", Regressions!D108)</f>
        <v>104720</v>
      </c>
      <c r="E98" s="219" t="e">
        <f>IF(ISNUMBER(Regressions!E108),ROUND(Regressions!E108, 1), NA())</f>
        <v>#N/A</v>
      </c>
      <c r="F98" s="351" t="e">
        <f>IF(ISNUMBER(Regressions!F108),ROUND(Regressions!F108, 1), NA())</f>
        <v>#N/A</v>
      </c>
      <c r="G98" s="241" t="e">
        <f>IF(ISNUMBER(Regressions!G108),ROUND(Regressions!G108, 1), NA())</f>
        <v>#N/A</v>
      </c>
      <c r="H98" s="352" t="e">
        <f>IF(ISNUMBER(Regressions!H108),ROUND(Regressions!H108, 1), NA())</f>
        <v>#N/A</v>
      </c>
      <c r="I98" s="242" t="e">
        <f>IF(ISNUMBER(Regressions!I108),ROUND(Regressions!I108, 1), NA())</f>
        <v>#N/A</v>
      </c>
      <c r="J98" s="353" t="e">
        <f>IF(ISNUMBER(Regressions!K108),ROUND(Regressions!K108, 1), NA())</f>
        <v>#N/A</v>
      </c>
      <c r="K98" s="351" t="e">
        <f>IF(ISNUMBER(Regressions!L108),ROUND(Regressions!L108, 1), NA())</f>
        <v>#N/A</v>
      </c>
      <c r="L98" s="243" t="e">
        <f>IF(ISNUMBER(Regressions!M108),ROUND(Regressions!M108, 1), NA())</f>
        <v>#N/A</v>
      </c>
      <c r="M98" s="352" t="e">
        <f>IF(ISNUMBER(Regressions!N108),ROUND(Regressions!N108, 1), NA())</f>
        <v>#N/A</v>
      </c>
      <c r="N98" s="242" t="e">
        <f>IF(ISNUMBER(Regressions!O108),ROUND(Regressions!O108, 1), NA())</f>
        <v>#N/A</v>
      </c>
      <c r="O98" s="353" t="e">
        <f>IF(ISNUMBER(Regressions!Q108),ROUND(Regressions!Q108, 1), NA())</f>
        <v>#N/A</v>
      </c>
      <c r="P98" s="351" t="e">
        <f>IF(ISNUMBER(Regressions!R108),ROUND(Regressions!R108, 1), NA())</f>
        <v>#N/A</v>
      </c>
      <c r="Q98" s="220" t="e">
        <f>IF(ISNUMBER(Regressions!S108),ROUND(Regressions!S108, 1), NA())</f>
        <v>#N/A</v>
      </c>
      <c r="R98" s="352" t="e">
        <f>IF(ISNUMBER(Regressions!T108),ROUND(Regressions!T108, 1), NA())</f>
        <v>#N/A</v>
      </c>
      <c r="S98" s="242" t="e">
        <f>IF(ISNUMBER(Regressions!U108),ROUND(Regressions!U108, 1), NA())</f>
        <v>#N/A</v>
      </c>
    </row>
    <row xmlns:x14ac="http://schemas.microsoft.com/office/spreadsheetml/2009/9/ac" r="99" x14ac:dyDescent="0.2">
      <c r="A99" s="348" t="str">
        <f>IF(ISBLANK(Regressions!A109), " ", Regressions!A109)</f>
        <v>Namibia</v>
      </c>
      <c r="B99" s="349">
        <f>IF(ISBLANK(Regressions!B109), " ", Regressions!B109)</f>
        <v>2002</v>
      </c>
      <c r="C99" s="354" t="str">
        <f>IF(ISBLANK(Regressions!C109), " ", Regressions!C109)</f>
        <v>Pre-primary</v>
      </c>
      <c r="D99" s="350">
        <f>IF(ISBLANK(Regressions!D109), " ", Regressions!D109)</f>
        <v>102468</v>
      </c>
      <c r="E99" s="219" t="e">
        <f>IF(ISNUMBER(Regressions!E109),ROUND(Regressions!E109, 1), NA())</f>
        <v>#N/A</v>
      </c>
      <c r="F99" s="351" t="e">
        <f>IF(ISNUMBER(Regressions!F109),ROUND(Regressions!F109, 1), NA())</f>
        <v>#N/A</v>
      </c>
      <c r="G99" s="241" t="e">
        <f>IF(ISNUMBER(Regressions!G109),ROUND(Regressions!G109, 1), NA())</f>
        <v>#N/A</v>
      </c>
      <c r="H99" s="352" t="e">
        <f>IF(ISNUMBER(Regressions!H109),ROUND(Regressions!H109, 1), NA())</f>
        <v>#N/A</v>
      </c>
      <c r="I99" s="242" t="e">
        <f>IF(ISNUMBER(Regressions!I109),ROUND(Regressions!I109, 1), NA())</f>
        <v>#N/A</v>
      </c>
      <c r="J99" s="353" t="e">
        <f>IF(ISNUMBER(Regressions!K109),ROUND(Regressions!K109, 1), NA())</f>
        <v>#N/A</v>
      </c>
      <c r="K99" s="351" t="e">
        <f>IF(ISNUMBER(Regressions!L109),ROUND(Regressions!L109, 1), NA())</f>
        <v>#N/A</v>
      </c>
      <c r="L99" s="243" t="e">
        <f>IF(ISNUMBER(Regressions!M109),ROUND(Regressions!M109, 1), NA())</f>
        <v>#N/A</v>
      </c>
      <c r="M99" s="352" t="e">
        <f>IF(ISNUMBER(Regressions!N109),ROUND(Regressions!N109, 1), NA())</f>
        <v>#N/A</v>
      </c>
      <c r="N99" s="242" t="e">
        <f>IF(ISNUMBER(Regressions!O109),ROUND(Regressions!O109, 1), NA())</f>
        <v>#N/A</v>
      </c>
      <c r="O99" s="353" t="e">
        <f>IF(ISNUMBER(Regressions!Q109),ROUND(Regressions!Q109, 1), NA())</f>
        <v>#N/A</v>
      </c>
      <c r="P99" s="351" t="e">
        <f>IF(ISNUMBER(Regressions!R109),ROUND(Regressions!R109, 1), NA())</f>
        <v>#N/A</v>
      </c>
      <c r="Q99" s="220" t="e">
        <f>IF(ISNUMBER(Regressions!S109),ROUND(Regressions!S109, 1), NA())</f>
        <v>#N/A</v>
      </c>
      <c r="R99" s="352" t="e">
        <f>IF(ISNUMBER(Regressions!T109),ROUND(Regressions!T109, 1), NA())</f>
        <v>#N/A</v>
      </c>
      <c r="S99" s="242" t="e">
        <f>IF(ISNUMBER(Regressions!U109),ROUND(Regressions!U109, 1), NA())</f>
        <v>#N/A</v>
      </c>
    </row>
    <row xmlns:x14ac="http://schemas.microsoft.com/office/spreadsheetml/2009/9/ac" r="100" x14ac:dyDescent="0.2">
      <c r="A100" s="348" t="str">
        <f>IF(ISBLANK(Regressions!A110), " ", Regressions!A110)</f>
        <v>Namibia</v>
      </c>
      <c r="B100" s="349">
        <f>IF(ISBLANK(Regressions!B110), " ", Regressions!B110)</f>
        <v>2003</v>
      </c>
      <c r="C100" s="354" t="str">
        <f>IF(ISBLANK(Regressions!C110), " ", Regressions!C110)</f>
        <v>Pre-primary</v>
      </c>
      <c r="D100" s="350">
        <f>IF(ISBLANK(Regressions!D110), " ", Regressions!D110)</f>
        <v>101538</v>
      </c>
      <c r="E100" s="219" t="e">
        <f>IF(ISNUMBER(Regressions!E110),ROUND(Regressions!E110, 1), NA())</f>
        <v>#N/A</v>
      </c>
      <c r="F100" s="351" t="e">
        <f>IF(ISNUMBER(Regressions!F110),ROUND(Regressions!F110, 1), NA())</f>
        <v>#N/A</v>
      </c>
      <c r="G100" s="241" t="e">
        <f>IF(ISNUMBER(Regressions!G110),ROUND(Regressions!G110, 1), NA())</f>
        <v>#N/A</v>
      </c>
      <c r="H100" s="352" t="e">
        <f>IF(ISNUMBER(Regressions!H110),ROUND(Regressions!H110, 1), NA())</f>
        <v>#N/A</v>
      </c>
      <c r="I100" s="242" t="e">
        <f>IF(ISNUMBER(Regressions!I110),ROUND(Regressions!I110, 1), NA())</f>
        <v>#N/A</v>
      </c>
      <c r="J100" s="353" t="e">
        <f>IF(ISNUMBER(Regressions!K110),ROUND(Regressions!K110, 1), NA())</f>
        <v>#N/A</v>
      </c>
      <c r="K100" s="351" t="e">
        <f>IF(ISNUMBER(Regressions!L110),ROUND(Regressions!L110, 1), NA())</f>
        <v>#N/A</v>
      </c>
      <c r="L100" s="243" t="e">
        <f>IF(ISNUMBER(Regressions!M110),ROUND(Regressions!M110, 1), NA())</f>
        <v>#N/A</v>
      </c>
      <c r="M100" s="352" t="e">
        <f>IF(ISNUMBER(Regressions!N110),ROUND(Regressions!N110, 1), NA())</f>
        <v>#N/A</v>
      </c>
      <c r="N100" s="242" t="e">
        <f>IF(ISNUMBER(Regressions!O110),ROUND(Regressions!O110, 1), NA())</f>
        <v>#N/A</v>
      </c>
      <c r="O100" s="353" t="e">
        <f>IF(ISNUMBER(Regressions!Q110),ROUND(Regressions!Q110, 1), NA())</f>
        <v>#N/A</v>
      </c>
      <c r="P100" s="351" t="e">
        <f>IF(ISNUMBER(Regressions!R110),ROUND(Regressions!R110, 1), NA())</f>
        <v>#N/A</v>
      </c>
      <c r="Q100" s="220" t="e">
        <f>IF(ISNUMBER(Regressions!S110),ROUND(Regressions!S110, 1), NA())</f>
        <v>#N/A</v>
      </c>
      <c r="R100" s="352" t="e">
        <f>IF(ISNUMBER(Regressions!T110),ROUND(Regressions!T110, 1), NA())</f>
        <v>#N/A</v>
      </c>
      <c r="S100" s="242" t="e">
        <f>IF(ISNUMBER(Regressions!U110),ROUND(Regressions!U110, 1), NA())</f>
        <v>#N/A</v>
      </c>
    </row>
    <row xmlns:x14ac="http://schemas.microsoft.com/office/spreadsheetml/2009/9/ac" r="101" x14ac:dyDescent="0.2">
      <c r="A101" s="348" t="str">
        <f>IF(ISBLANK(Regressions!A111), " ", Regressions!A111)</f>
        <v>Namibia</v>
      </c>
      <c r="B101" s="349">
        <f>IF(ISBLANK(Regressions!B111), " ", Regressions!B111)</f>
        <v>2004</v>
      </c>
      <c r="C101" s="354" t="str">
        <f>IF(ISBLANK(Regressions!C111), " ", Regressions!C111)</f>
        <v>Pre-primary</v>
      </c>
      <c r="D101" s="350">
        <f>IF(ISBLANK(Regressions!D111), " ", Regressions!D111)</f>
        <v>102455</v>
      </c>
      <c r="E101" s="219" t="e">
        <f>IF(ISNUMBER(Regressions!E111),ROUND(Regressions!E111, 1), NA())</f>
        <v>#N/A</v>
      </c>
      <c r="F101" s="351" t="e">
        <f>IF(ISNUMBER(Regressions!F111),ROUND(Regressions!F111, 1), NA())</f>
        <v>#N/A</v>
      </c>
      <c r="G101" s="241" t="e">
        <f>IF(ISNUMBER(Regressions!G111),ROUND(Regressions!G111, 1), NA())</f>
        <v>#N/A</v>
      </c>
      <c r="H101" s="352" t="e">
        <f>IF(ISNUMBER(Regressions!H111),ROUND(Regressions!H111, 1), NA())</f>
        <v>#N/A</v>
      </c>
      <c r="I101" s="242" t="e">
        <f>IF(ISNUMBER(Regressions!I111),ROUND(Regressions!I111, 1), NA())</f>
        <v>#N/A</v>
      </c>
      <c r="J101" s="353" t="e">
        <f>IF(ISNUMBER(Regressions!K111),ROUND(Regressions!K111, 1), NA())</f>
        <v>#N/A</v>
      </c>
      <c r="K101" s="351" t="e">
        <f>IF(ISNUMBER(Regressions!L111),ROUND(Regressions!L111, 1), NA())</f>
        <v>#N/A</v>
      </c>
      <c r="L101" s="243" t="e">
        <f>IF(ISNUMBER(Regressions!M111),ROUND(Regressions!M111, 1), NA())</f>
        <v>#N/A</v>
      </c>
      <c r="M101" s="352" t="e">
        <f>IF(ISNUMBER(Regressions!N111),ROUND(Regressions!N111, 1), NA())</f>
        <v>#N/A</v>
      </c>
      <c r="N101" s="242" t="e">
        <f>IF(ISNUMBER(Regressions!O111),ROUND(Regressions!O111, 1), NA())</f>
        <v>#N/A</v>
      </c>
      <c r="O101" s="353" t="e">
        <f>IF(ISNUMBER(Regressions!Q111),ROUND(Regressions!Q111, 1), NA())</f>
        <v>#N/A</v>
      </c>
      <c r="P101" s="351" t="e">
        <f>IF(ISNUMBER(Regressions!R111),ROUND(Regressions!R111, 1), NA())</f>
        <v>#N/A</v>
      </c>
      <c r="Q101" s="220" t="e">
        <f>IF(ISNUMBER(Regressions!S111),ROUND(Regressions!S111, 1), NA())</f>
        <v>#N/A</v>
      </c>
      <c r="R101" s="352" t="e">
        <f>IF(ISNUMBER(Regressions!T111),ROUND(Regressions!T111, 1), NA())</f>
        <v>#N/A</v>
      </c>
      <c r="S101" s="242" t="e">
        <f>IF(ISNUMBER(Regressions!U111),ROUND(Regressions!U111, 1), NA())</f>
        <v>#N/A</v>
      </c>
    </row>
    <row xmlns:x14ac="http://schemas.microsoft.com/office/spreadsheetml/2009/9/ac" r="102" x14ac:dyDescent="0.2">
      <c r="A102" s="348" t="str">
        <f>IF(ISBLANK(Regressions!A112), " ", Regressions!A112)</f>
        <v>Namibia</v>
      </c>
      <c r="B102" s="349">
        <f>IF(ISBLANK(Regressions!B112), " ", Regressions!B112)</f>
        <v>2005</v>
      </c>
      <c r="C102" s="354" t="str">
        <f>IF(ISBLANK(Regressions!C112), " ", Regressions!C112)</f>
        <v>Pre-primary</v>
      </c>
      <c r="D102" s="350">
        <f>IF(ISBLANK(Regressions!D112), " ", Regressions!D112)</f>
        <v>103554</v>
      </c>
      <c r="E102" s="219" t="e">
        <f>IF(ISNUMBER(Regressions!E112),ROUND(Regressions!E112, 1), NA())</f>
        <v>#N/A</v>
      </c>
      <c r="F102" s="351" t="e">
        <f>IF(ISNUMBER(Regressions!F112),ROUND(Regressions!F112, 1), NA())</f>
        <v>#N/A</v>
      </c>
      <c r="G102" s="241" t="e">
        <f>IF(ISNUMBER(Regressions!G112),ROUND(Regressions!G112, 1), NA())</f>
        <v>#N/A</v>
      </c>
      <c r="H102" s="352" t="e">
        <f>IF(ISNUMBER(Regressions!H112),ROUND(Regressions!H112, 1), NA())</f>
        <v>#N/A</v>
      </c>
      <c r="I102" s="242" t="e">
        <f>IF(ISNUMBER(Regressions!I112),ROUND(Regressions!I112, 1), NA())</f>
        <v>#N/A</v>
      </c>
      <c r="J102" s="353" t="e">
        <f>IF(ISNUMBER(Regressions!K112),ROUND(Regressions!K112, 1), NA())</f>
        <v>#N/A</v>
      </c>
      <c r="K102" s="351" t="e">
        <f>IF(ISNUMBER(Regressions!L112),ROUND(Regressions!L112, 1), NA())</f>
        <v>#N/A</v>
      </c>
      <c r="L102" s="243" t="e">
        <f>IF(ISNUMBER(Regressions!M112),ROUND(Regressions!M112, 1), NA())</f>
        <v>#N/A</v>
      </c>
      <c r="M102" s="352" t="e">
        <f>IF(ISNUMBER(Regressions!N112),ROUND(Regressions!N112, 1), NA())</f>
        <v>#N/A</v>
      </c>
      <c r="N102" s="242" t="e">
        <f>IF(ISNUMBER(Regressions!O112),ROUND(Regressions!O112, 1), NA())</f>
        <v>#N/A</v>
      </c>
      <c r="O102" s="353" t="e">
        <f>IF(ISNUMBER(Regressions!Q112),ROUND(Regressions!Q112, 1), NA())</f>
        <v>#N/A</v>
      </c>
      <c r="P102" s="351" t="e">
        <f>IF(ISNUMBER(Regressions!R112),ROUND(Regressions!R112, 1), NA())</f>
        <v>#N/A</v>
      </c>
      <c r="Q102" s="220" t="e">
        <f>IF(ISNUMBER(Regressions!S112),ROUND(Regressions!S112, 1), NA())</f>
        <v>#N/A</v>
      </c>
      <c r="R102" s="352" t="e">
        <f>IF(ISNUMBER(Regressions!T112),ROUND(Regressions!T112, 1), NA())</f>
        <v>#N/A</v>
      </c>
      <c r="S102" s="242" t="e">
        <f>IF(ISNUMBER(Regressions!U112),ROUND(Regressions!U112, 1), NA())</f>
        <v>#N/A</v>
      </c>
    </row>
    <row xmlns:x14ac="http://schemas.microsoft.com/office/spreadsheetml/2009/9/ac" r="103" x14ac:dyDescent="0.2">
      <c r="A103" s="348" t="str">
        <f>IF(ISBLANK(Regressions!A113), " ", Regressions!A113)</f>
        <v>Namibia</v>
      </c>
      <c r="B103" s="349">
        <f>IF(ISBLANK(Regressions!B113), " ", Regressions!B113)</f>
        <v>2006</v>
      </c>
      <c r="C103" s="354" t="str">
        <f>IF(ISBLANK(Regressions!C113), " ", Regressions!C113)</f>
        <v>Pre-primary</v>
      </c>
      <c r="D103" s="350">
        <f>IF(ISBLANK(Regressions!D113), " ", Regressions!D113)</f>
        <v>103273</v>
      </c>
      <c r="E103" s="219" t="e">
        <f>IF(ISNUMBER(Regressions!E113),ROUND(Regressions!E113, 1), NA())</f>
        <v>#N/A</v>
      </c>
      <c r="F103" s="351" t="e">
        <f>IF(ISNUMBER(Regressions!F113),ROUND(Regressions!F113, 1), NA())</f>
        <v>#N/A</v>
      </c>
      <c r="G103" s="241" t="e">
        <f>IF(ISNUMBER(Regressions!G113),ROUND(Regressions!G113, 1), NA())</f>
        <v>#N/A</v>
      </c>
      <c r="H103" s="352" t="e">
        <f>IF(ISNUMBER(Regressions!H113),ROUND(Regressions!H113, 1), NA())</f>
        <v>#N/A</v>
      </c>
      <c r="I103" s="242" t="e">
        <f>IF(ISNUMBER(Regressions!I113),ROUND(Regressions!I113, 1), NA())</f>
        <v>#N/A</v>
      </c>
      <c r="J103" s="353" t="e">
        <f>IF(ISNUMBER(Regressions!K113),ROUND(Regressions!K113, 1), NA())</f>
        <v>#N/A</v>
      </c>
      <c r="K103" s="351" t="e">
        <f>IF(ISNUMBER(Regressions!L113),ROUND(Regressions!L113, 1), NA())</f>
        <v>#N/A</v>
      </c>
      <c r="L103" s="243" t="e">
        <f>IF(ISNUMBER(Regressions!M113),ROUND(Regressions!M113, 1), NA())</f>
        <v>#N/A</v>
      </c>
      <c r="M103" s="352" t="e">
        <f>IF(ISNUMBER(Regressions!N113),ROUND(Regressions!N113, 1), NA())</f>
        <v>#N/A</v>
      </c>
      <c r="N103" s="242" t="e">
        <f>IF(ISNUMBER(Regressions!O113),ROUND(Regressions!O113, 1), NA())</f>
        <v>#N/A</v>
      </c>
      <c r="O103" s="353" t="e">
        <f>IF(ISNUMBER(Regressions!Q113),ROUND(Regressions!Q113, 1), NA())</f>
        <v>#N/A</v>
      </c>
      <c r="P103" s="351" t="e">
        <f>IF(ISNUMBER(Regressions!R113),ROUND(Regressions!R113, 1), NA())</f>
        <v>#N/A</v>
      </c>
      <c r="Q103" s="220" t="e">
        <f>IF(ISNUMBER(Regressions!S113),ROUND(Regressions!S113, 1), NA())</f>
        <v>#N/A</v>
      </c>
      <c r="R103" s="352" t="e">
        <f>IF(ISNUMBER(Regressions!T113),ROUND(Regressions!T113, 1), NA())</f>
        <v>#N/A</v>
      </c>
      <c r="S103" s="242" t="e">
        <f>IF(ISNUMBER(Regressions!U113),ROUND(Regressions!U113, 1), NA())</f>
        <v>#N/A</v>
      </c>
    </row>
    <row xmlns:x14ac="http://schemas.microsoft.com/office/spreadsheetml/2009/9/ac" r="104" x14ac:dyDescent="0.2">
      <c r="A104" s="348" t="str">
        <f>IF(ISBLANK(Regressions!A114), " ", Regressions!A114)</f>
        <v>Namibia</v>
      </c>
      <c r="B104" s="349">
        <f>IF(ISBLANK(Regressions!B114), " ", Regressions!B114)</f>
        <v>2007</v>
      </c>
      <c r="C104" s="354" t="str">
        <f>IF(ISBLANK(Regressions!C114), " ", Regressions!C114)</f>
        <v>Pre-primary</v>
      </c>
      <c r="D104" s="350">
        <f>IF(ISBLANK(Regressions!D114), " ", Regressions!D114)</f>
        <v>101594</v>
      </c>
      <c r="E104" s="219" t="e">
        <f>IF(ISNUMBER(Regressions!E114),ROUND(Regressions!E114, 1), NA())</f>
        <v>#N/A</v>
      </c>
      <c r="F104" s="351" t="e">
        <f>IF(ISNUMBER(Regressions!F114),ROUND(Regressions!F114, 1), NA())</f>
        <v>#N/A</v>
      </c>
      <c r="G104" s="241" t="e">
        <f>IF(ISNUMBER(Regressions!G114),ROUND(Regressions!G114, 1), NA())</f>
        <v>#N/A</v>
      </c>
      <c r="H104" s="352" t="e">
        <f>IF(ISNUMBER(Regressions!H114),ROUND(Regressions!H114, 1), NA())</f>
        <v>#N/A</v>
      </c>
      <c r="I104" s="242" t="e">
        <f>IF(ISNUMBER(Regressions!I114),ROUND(Regressions!I114, 1), NA())</f>
        <v>#N/A</v>
      </c>
      <c r="J104" s="353" t="e">
        <f>IF(ISNUMBER(Regressions!K114),ROUND(Regressions!K114, 1), NA())</f>
        <v>#N/A</v>
      </c>
      <c r="K104" s="351" t="e">
        <f>IF(ISNUMBER(Regressions!L114),ROUND(Regressions!L114, 1), NA())</f>
        <v>#N/A</v>
      </c>
      <c r="L104" s="243" t="e">
        <f>IF(ISNUMBER(Regressions!M114),ROUND(Regressions!M114, 1), NA())</f>
        <v>#N/A</v>
      </c>
      <c r="M104" s="352" t="e">
        <f>IF(ISNUMBER(Regressions!N114),ROUND(Regressions!N114, 1), NA())</f>
        <v>#N/A</v>
      </c>
      <c r="N104" s="242" t="e">
        <f>IF(ISNUMBER(Regressions!O114),ROUND(Regressions!O114, 1), NA())</f>
        <v>#N/A</v>
      </c>
      <c r="O104" s="353" t="e">
        <f>IF(ISNUMBER(Regressions!Q114),ROUND(Regressions!Q114, 1), NA())</f>
        <v>#N/A</v>
      </c>
      <c r="P104" s="351" t="e">
        <f>IF(ISNUMBER(Regressions!R114),ROUND(Regressions!R114, 1), NA())</f>
        <v>#N/A</v>
      </c>
      <c r="Q104" s="220" t="e">
        <f>IF(ISNUMBER(Regressions!S114),ROUND(Regressions!S114, 1), NA())</f>
        <v>#N/A</v>
      </c>
      <c r="R104" s="352" t="e">
        <f>IF(ISNUMBER(Regressions!T114),ROUND(Regressions!T114, 1), NA())</f>
        <v>#N/A</v>
      </c>
      <c r="S104" s="242" t="e">
        <f>IF(ISNUMBER(Regressions!U114),ROUND(Regressions!U114, 1), NA())</f>
        <v>#N/A</v>
      </c>
    </row>
    <row xmlns:x14ac="http://schemas.microsoft.com/office/spreadsheetml/2009/9/ac" r="105" x14ac:dyDescent="0.2">
      <c r="A105" s="348" t="str">
        <f>IF(ISBLANK(Regressions!A115), " ", Regressions!A115)</f>
        <v>Namibia</v>
      </c>
      <c r="B105" s="349">
        <f>IF(ISBLANK(Regressions!B115), " ", Regressions!B115)</f>
        <v>2008</v>
      </c>
      <c r="C105" s="354" t="str">
        <f>IF(ISBLANK(Regressions!C115), " ", Regressions!C115)</f>
        <v>Pre-primary</v>
      </c>
      <c r="D105" s="350">
        <f>IF(ISBLANK(Regressions!D115), " ", Regressions!D115)</f>
        <v>99936</v>
      </c>
      <c r="E105" s="219" t="e">
        <f>IF(ISNUMBER(Regressions!E115),ROUND(Regressions!E115, 1), NA())</f>
        <v>#N/A</v>
      </c>
      <c r="F105" s="351" t="e">
        <f>IF(ISNUMBER(Regressions!F115),ROUND(Regressions!F115, 1), NA())</f>
        <v>#N/A</v>
      </c>
      <c r="G105" s="241" t="e">
        <f>IF(ISNUMBER(Regressions!G115),ROUND(Regressions!G115, 1), NA())</f>
        <v>#N/A</v>
      </c>
      <c r="H105" s="352" t="e">
        <f>IF(ISNUMBER(Regressions!H115),ROUND(Regressions!H115, 1), NA())</f>
        <v>#N/A</v>
      </c>
      <c r="I105" s="242" t="e">
        <f>IF(ISNUMBER(Regressions!I115),ROUND(Regressions!I115, 1), NA())</f>
        <v>#N/A</v>
      </c>
      <c r="J105" s="353" t="e">
        <f>IF(ISNUMBER(Regressions!K115),ROUND(Regressions!K115, 1), NA())</f>
        <v>#N/A</v>
      </c>
      <c r="K105" s="351" t="e">
        <f>IF(ISNUMBER(Regressions!L115),ROUND(Regressions!L115, 1), NA())</f>
        <v>#N/A</v>
      </c>
      <c r="L105" s="243" t="e">
        <f>IF(ISNUMBER(Regressions!M115),ROUND(Regressions!M115, 1), NA())</f>
        <v>#N/A</v>
      </c>
      <c r="M105" s="352" t="e">
        <f>IF(ISNUMBER(Regressions!N115),ROUND(Regressions!N115, 1), NA())</f>
        <v>#N/A</v>
      </c>
      <c r="N105" s="242" t="e">
        <f>IF(ISNUMBER(Regressions!O115),ROUND(Regressions!O115, 1), NA())</f>
        <v>#N/A</v>
      </c>
      <c r="O105" s="353" t="e">
        <f>IF(ISNUMBER(Regressions!Q115),ROUND(Regressions!Q115, 1), NA())</f>
        <v>#N/A</v>
      </c>
      <c r="P105" s="351" t="e">
        <f>IF(ISNUMBER(Regressions!R115),ROUND(Regressions!R115, 1), NA())</f>
        <v>#N/A</v>
      </c>
      <c r="Q105" s="220" t="e">
        <f>IF(ISNUMBER(Regressions!S115),ROUND(Regressions!S115, 1), NA())</f>
        <v>#N/A</v>
      </c>
      <c r="R105" s="352" t="e">
        <f>IF(ISNUMBER(Regressions!T115),ROUND(Regressions!T115, 1), NA())</f>
        <v>#N/A</v>
      </c>
      <c r="S105" s="242" t="e">
        <f>IF(ISNUMBER(Regressions!U115),ROUND(Regressions!U115, 1), NA())</f>
        <v>#N/A</v>
      </c>
    </row>
    <row xmlns:x14ac="http://schemas.microsoft.com/office/spreadsheetml/2009/9/ac" r="106" x14ac:dyDescent="0.2">
      <c r="A106" s="348" t="str">
        <f>IF(ISBLANK(Regressions!A116), " ", Regressions!A116)</f>
        <v>Namibia</v>
      </c>
      <c r="B106" s="349">
        <f>IF(ISBLANK(Regressions!B116), " ", Regressions!B116)</f>
        <v>2009</v>
      </c>
      <c r="C106" s="354" t="str">
        <f>IF(ISBLANK(Regressions!C116), " ", Regressions!C116)</f>
        <v>Pre-primary</v>
      </c>
      <c r="D106" s="350">
        <f>IF(ISBLANK(Regressions!D116), " ", Regressions!D116)</f>
        <v>99169</v>
      </c>
      <c r="E106" s="219" t="e">
        <f>IF(ISNUMBER(Regressions!E116),ROUND(Regressions!E116, 1), NA())</f>
        <v>#N/A</v>
      </c>
      <c r="F106" s="351" t="e">
        <f>IF(ISNUMBER(Regressions!F116),ROUND(Regressions!F116, 1), NA())</f>
        <v>#N/A</v>
      </c>
      <c r="G106" s="241" t="e">
        <f>IF(ISNUMBER(Regressions!G116),ROUND(Regressions!G116, 1), NA())</f>
        <v>#N/A</v>
      </c>
      <c r="H106" s="352" t="e">
        <f>IF(ISNUMBER(Regressions!H116),ROUND(Regressions!H116, 1), NA())</f>
        <v>#N/A</v>
      </c>
      <c r="I106" s="242" t="e">
        <f>IF(ISNUMBER(Regressions!I116),ROUND(Regressions!I116, 1), NA())</f>
        <v>#N/A</v>
      </c>
      <c r="J106" s="353" t="e">
        <f>IF(ISNUMBER(Regressions!K116),ROUND(Regressions!K116, 1), NA())</f>
        <v>#N/A</v>
      </c>
      <c r="K106" s="351" t="e">
        <f>IF(ISNUMBER(Regressions!L116),ROUND(Regressions!L116, 1), NA())</f>
        <v>#N/A</v>
      </c>
      <c r="L106" s="243" t="e">
        <f>IF(ISNUMBER(Regressions!M116),ROUND(Regressions!M116, 1), NA())</f>
        <v>#N/A</v>
      </c>
      <c r="M106" s="352" t="e">
        <f>IF(ISNUMBER(Regressions!N116),ROUND(Regressions!N116, 1), NA())</f>
        <v>#N/A</v>
      </c>
      <c r="N106" s="242" t="e">
        <f>IF(ISNUMBER(Regressions!O116),ROUND(Regressions!O116, 1), NA())</f>
        <v>#N/A</v>
      </c>
      <c r="O106" s="353" t="e">
        <f>IF(ISNUMBER(Regressions!Q116),ROUND(Regressions!Q116, 1), NA())</f>
        <v>#N/A</v>
      </c>
      <c r="P106" s="351" t="e">
        <f>IF(ISNUMBER(Regressions!R116),ROUND(Regressions!R116, 1), NA())</f>
        <v>#N/A</v>
      </c>
      <c r="Q106" s="220" t="e">
        <f>IF(ISNUMBER(Regressions!S116),ROUND(Regressions!S116, 1), NA())</f>
        <v>#N/A</v>
      </c>
      <c r="R106" s="352" t="e">
        <f>IF(ISNUMBER(Regressions!T116),ROUND(Regressions!T116, 1), NA())</f>
        <v>#N/A</v>
      </c>
      <c r="S106" s="242" t="e">
        <f>IF(ISNUMBER(Regressions!U116),ROUND(Regressions!U116, 1), NA())</f>
        <v>#N/A</v>
      </c>
    </row>
    <row xmlns:x14ac="http://schemas.microsoft.com/office/spreadsheetml/2009/9/ac" r="107" x14ac:dyDescent="0.2">
      <c r="A107" s="348" t="str">
        <f>IF(ISBLANK(Regressions!A117), " ", Regressions!A117)</f>
        <v>Namibia</v>
      </c>
      <c r="B107" s="349">
        <f>IF(ISBLANK(Regressions!B117), " ", Regressions!B117)</f>
        <v>2010</v>
      </c>
      <c r="C107" s="354" t="str">
        <f>IF(ISBLANK(Regressions!C117), " ", Regressions!C117)</f>
        <v>Pre-primary</v>
      </c>
      <c r="D107" s="350">
        <f>IF(ISBLANK(Regressions!D117), " ", Regressions!D117)</f>
        <v>99465</v>
      </c>
      <c r="E107" s="219" t="e">
        <f>IF(ISNUMBER(Regressions!E117),ROUND(Regressions!E117, 1), NA())</f>
        <v>#N/A</v>
      </c>
      <c r="F107" s="351" t="e">
        <f>IF(ISNUMBER(Regressions!F117),ROUND(Regressions!F117, 1), NA())</f>
        <v>#N/A</v>
      </c>
      <c r="G107" s="241" t="e">
        <f>IF(ISNUMBER(Regressions!G117),ROUND(Regressions!G117, 1), NA())</f>
        <v>#N/A</v>
      </c>
      <c r="H107" s="352" t="e">
        <f>IF(ISNUMBER(Regressions!H117),ROUND(Regressions!H117, 1), NA())</f>
        <v>#N/A</v>
      </c>
      <c r="I107" s="242" t="e">
        <f>IF(ISNUMBER(Regressions!I117),ROUND(Regressions!I117, 1), NA())</f>
        <v>#N/A</v>
      </c>
      <c r="J107" s="353" t="e">
        <f>IF(ISNUMBER(Regressions!K117),ROUND(Regressions!K117, 1), NA())</f>
        <v>#N/A</v>
      </c>
      <c r="K107" s="351" t="e">
        <f>IF(ISNUMBER(Regressions!L117),ROUND(Regressions!L117, 1), NA())</f>
        <v>#N/A</v>
      </c>
      <c r="L107" s="243" t="e">
        <f>IF(ISNUMBER(Regressions!M117),ROUND(Regressions!M117, 1), NA())</f>
        <v>#N/A</v>
      </c>
      <c r="M107" s="352" t="e">
        <f>IF(ISNUMBER(Regressions!N117),ROUND(Regressions!N117, 1), NA())</f>
        <v>#N/A</v>
      </c>
      <c r="N107" s="242" t="e">
        <f>IF(ISNUMBER(Regressions!O117),ROUND(Regressions!O117, 1), NA())</f>
        <v>#N/A</v>
      </c>
      <c r="O107" s="353" t="e">
        <f>IF(ISNUMBER(Regressions!Q117),ROUND(Regressions!Q117, 1), NA())</f>
        <v>#N/A</v>
      </c>
      <c r="P107" s="351" t="e">
        <f>IF(ISNUMBER(Regressions!R117),ROUND(Regressions!R117, 1), NA())</f>
        <v>#N/A</v>
      </c>
      <c r="Q107" s="220" t="e">
        <f>IF(ISNUMBER(Regressions!S117),ROUND(Regressions!S117, 1), NA())</f>
        <v>#N/A</v>
      </c>
      <c r="R107" s="352" t="e">
        <f>IF(ISNUMBER(Regressions!T117),ROUND(Regressions!T117, 1), NA())</f>
        <v>#N/A</v>
      </c>
      <c r="S107" s="242" t="e">
        <f>IF(ISNUMBER(Regressions!U117),ROUND(Regressions!U117, 1), NA())</f>
        <v>#N/A</v>
      </c>
    </row>
    <row xmlns:x14ac="http://schemas.microsoft.com/office/spreadsheetml/2009/9/ac" r="108" x14ac:dyDescent="0.2">
      <c r="A108" s="348" t="str">
        <f>IF(ISBLANK(Regressions!A118), " ", Regressions!A118)</f>
        <v>Namibia</v>
      </c>
      <c r="B108" s="349">
        <f>IF(ISBLANK(Regressions!B118), " ", Regressions!B118)</f>
        <v>2011</v>
      </c>
      <c r="C108" s="354" t="str">
        <f>IF(ISBLANK(Regressions!C118), " ", Regressions!C118)</f>
        <v>Pre-primary</v>
      </c>
      <c r="D108" s="350">
        <f>IF(ISBLANK(Regressions!D118), " ", Regressions!D118)</f>
        <v>100785</v>
      </c>
      <c r="E108" s="219" t="e">
        <f>IF(ISNUMBER(Regressions!E118),ROUND(Regressions!E118, 1), NA())</f>
        <v>#N/A</v>
      </c>
      <c r="F108" s="351" t="e">
        <f>IF(ISNUMBER(Regressions!F118),ROUND(Regressions!F118, 1), NA())</f>
        <v>#N/A</v>
      </c>
      <c r="G108" s="241" t="e">
        <f>IF(ISNUMBER(Regressions!G118),ROUND(Regressions!G118, 1), NA())</f>
        <v>#N/A</v>
      </c>
      <c r="H108" s="352" t="e">
        <f>IF(ISNUMBER(Regressions!H118),ROUND(Regressions!H118, 1), NA())</f>
        <v>#N/A</v>
      </c>
      <c r="I108" s="242" t="e">
        <f>IF(ISNUMBER(Regressions!I118),ROUND(Regressions!I118, 1), NA())</f>
        <v>#N/A</v>
      </c>
      <c r="J108" s="353" t="e">
        <f>IF(ISNUMBER(Regressions!K118),ROUND(Regressions!K118, 1), NA())</f>
        <v>#N/A</v>
      </c>
      <c r="K108" s="351" t="e">
        <f>IF(ISNUMBER(Regressions!L118),ROUND(Regressions!L118, 1), NA())</f>
        <v>#N/A</v>
      </c>
      <c r="L108" s="243" t="e">
        <f>IF(ISNUMBER(Regressions!M118),ROUND(Regressions!M118, 1), NA())</f>
        <v>#N/A</v>
      </c>
      <c r="M108" s="352" t="e">
        <f>IF(ISNUMBER(Regressions!N118),ROUND(Regressions!N118, 1), NA())</f>
        <v>#N/A</v>
      </c>
      <c r="N108" s="242" t="e">
        <f>IF(ISNUMBER(Regressions!O118),ROUND(Regressions!O118, 1), NA())</f>
        <v>#N/A</v>
      </c>
      <c r="O108" s="353" t="e">
        <f>IF(ISNUMBER(Regressions!Q118),ROUND(Regressions!Q118, 1), NA())</f>
        <v>#N/A</v>
      </c>
      <c r="P108" s="351" t="e">
        <f>IF(ISNUMBER(Regressions!R118),ROUND(Regressions!R118, 1), NA())</f>
        <v>#N/A</v>
      </c>
      <c r="Q108" s="220" t="e">
        <f>IF(ISNUMBER(Regressions!S118),ROUND(Regressions!S118, 1), NA())</f>
        <v>#N/A</v>
      </c>
      <c r="R108" s="352" t="e">
        <f>IF(ISNUMBER(Regressions!T118),ROUND(Regressions!T118, 1), NA())</f>
        <v>#N/A</v>
      </c>
      <c r="S108" s="242" t="e">
        <f>IF(ISNUMBER(Regressions!U118),ROUND(Regressions!U118, 1), NA())</f>
        <v>#N/A</v>
      </c>
    </row>
    <row xmlns:x14ac="http://schemas.microsoft.com/office/spreadsheetml/2009/9/ac" r="109" x14ac:dyDescent="0.2">
      <c r="A109" s="348" t="str">
        <f>IF(ISBLANK(Regressions!A119), " ", Regressions!A119)</f>
        <v>Namibia</v>
      </c>
      <c r="B109" s="349">
        <f>IF(ISBLANK(Regressions!B119), " ", Regressions!B119)</f>
        <v>2012</v>
      </c>
      <c r="C109" s="354" t="str">
        <f>IF(ISBLANK(Regressions!C119), " ", Regressions!C119)</f>
        <v>Pre-primary</v>
      </c>
      <c r="D109" s="350">
        <f>IF(ISBLANK(Regressions!D119), " ", Regressions!D119)</f>
        <v>102549</v>
      </c>
      <c r="E109" s="219" t="e">
        <f>IF(ISNUMBER(Regressions!E119),ROUND(Regressions!E119, 1), NA())</f>
        <v>#N/A</v>
      </c>
      <c r="F109" s="351" t="e">
        <f>IF(ISNUMBER(Regressions!F119),ROUND(Regressions!F119, 1), NA())</f>
        <v>#N/A</v>
      </c>
      <c r="G109" s="241" t="e">
        <f>IF(ISNUMBER(Regressions!G119),ROUND(Regressions!G119, 1), NA())</f>
        <v>#N/A</v>
      </c>
      <c r="H109" s="352" t="e">
        <f>IF(ISNUMBER(Regressions!H119),ROUND(Regressions!H119, 1), NA())</f>
        <v>#N/A</v>
      </c>
      <c r="I109" s="242" t="e">
        <f>IF(ISNUMBER(Regressions!I119),ROUND(Regressions!I119, 1), NA())</f>
        <v>#N/A</v>
      </c>
      <c r="J109" s="353" t="e">
        <f>IF(ISNUMBER(Regressions!K119),ROUND(Regressions!K119, 1), NA())</f>
        <v>#N/A</v>
      </c>
      <c r="K109" s="351" t="e">
        <f>IF(ISNUMBER(Regressions!L119),ROUND(Regressions!L119, 1), NA())</f>
        <v>#N/A</v>
      </c>
      <c r="L109" s="243" t="e">
        <f>IF(ISNUMBER(Regressions!M119),ROUND(Regressions!M119, 1), NA())</f>
        <v>#N/A</v>
      </c>
      <c r="M109" s="352" t="e">
        <f>IF(ISNUMBER(Regressions!N119),ROUND(Regressions!N119, 1), NA())</f>
        <v>#N/A</v>
      </c>
      <c r="N109" s="242" t="e">
        <f>IF(ISNUMBER(Regressions!O119),ROUND(Regressions!O119, 1), NA())</f>
        <v>#N/A</v>
      </c>
      <c r="O109" s="353" t="e">
        <f>IF(ISNUMBER(Regressions!Q119),ROUND(Regressions!Q119, 1), NA())</f>
        <v>#N/A</v>
      </c>
      <c r="P109" s="351" t="e">
        <f>IF(ISNUMBER(Regressions!R119),ROUND(Regressions!R119, 1), NA())</f>
        <v>#N/A</v>
      </c>
      <c r="Q109" s="220" t="e">
        <f>IF(ISNUMBER(Regressions!S119),ROUND(Regressions!S119, 1), NA())</f>
        <v>#N/A</v>
      </c>
      <c r="R109" s="352" t="e">
        <f>IF(ISNUMBER(Regressions!T119),ROUND(Regressions!T119, 1), NA())</f>
        <v>#N/A</v>
      </c>
      <c r="S109" s="242" t="e">
        <f>IF(ISNUMBER(Regressions!U119),ROUND(Regressions!U119, 1), NA())</f>
        <v>#N/A</v>
      </c>
    </row>
    <row xmlns:x14ac="http://schemas.microsoft.com/office/spreadsheetml/2009/9/ac" r="110" x14ac:dyDescent="0.2">
      <c r="A110" s="348" t="str">
        <f>IF(ISBLANK(Regressions!A120), " ", Regressions!A120)</f>
        <v>Namibia</v>
      </c>
      <c r="B110" s="349">
        <f>IF(ISBLANK(Regressions!B120), " ", Regressions!B120)</f>
        <v>2013</v>
      </c>
      <c r="C110" s="354" t="str">
        <f>IF(ISBLANK(Regressions!C120), " ", Regressions!C120)</f>
        <v>Pre-primary</v>
      </c>
      <c r="D110" s="350">
        <f>IF(ISBLANK(Regressions!D120), " ", Regressions!D120)</f>
        <v>104939</v>
      </c>
      <c r="E110" s="219" t="e">
        <f>IF(ISNUMBER(Regressions!E120),ROUND(Regressions!E120, 1), NA())</f>
        <v>#N/A</v>
      </c>
      <c r="F110" s="351" t="e">
        <f>IF(ISNUMBER(Regressions!F120),ROUND(Regressions!F120, 1), NA())</f>
        <v>#N/A</v>
      </c>
      <c r="G110" s="241" t="e">
        <f>IF(ISNUMBER(Regressions!G120),ROUND(Regressions!G120, 1), NA())</f>
        <v>#N/A</v>
      </c>
      <c r="H110" s="352" t="e">
        <f>IF(ISNUMBER(Regressions!H120),ROUND(Regressions!H120, 1), NA())</f>
        <v>#N/A</v>
      </c>
      <c r="I110" s="242" t="e">
        <f>IF(ISNUMBER(Regressions!I120),ROUND(Regressions!I120, 1), NA())</f>
        <v>#N/A</v>
      </c>
      <c r="J110" s="353" t="e">
        <f>IF(ISNUMBER(Regressions!K120),ROUND(Regressions!K120, 1), NA())</f>
        <v>#N/A</v>
      </c>
      <c r="K110" s="351" t="e">
        <f>IF(ISNUMBER(Regressions!L120),ROUND(Regressions!L120, 1), NA())</f>
        <v>#N/A</v>
      </c>
      <c r="L110" s="243" t="e">
        <f>IF(ISNUMBER(Regressions!M120),ROUND(Regressions!M120, 1), NA())</f>
        <v>#N/A</v>
      </c>
      <c r="M110" s="352" t="e">
        <f>IF(ISNUMBER(Regressions!N120),ROUND(Regressions!N120, 1), NA())</f>
        <v>#N/A</v>
      </c>
      <c r="N110" s="242" t="e">
        <f>IF(ISNUMBER(Regressions!O120),ROUND(Regressions!O120, 1), NA())</f>
        <v>#N/A</v>
      </c>
      <c r="O110" s="353" t="e">
        <f>IF(ISNUMBER(Regressions!Q120),ROUND(Regressions!Q120, 1), NA())</f>
        <v>#N/A</v>
      </c>
      <c r="P110" s="351" t="e">
        <f>IF(ISNUMBER(Regressions!R120),ROUND(Regressions!R120, 1), NA())</f>
        <v>#N/A</v>
      </c>
      <c r="Q110" s="220" t="e">
        <f>IF(ISNUMBER(Regressions!S120),ROUND(Regressions!S120, 1), NA())</f>
        <v>#N/A</v>
      </c>
      <c r="R110" s="352" t="e">
        <f>IF(ISNUMBER(Regressions!T120),ROUND(Regressions!T120, 1), NA())</f>
        <v>#N/A</v>
      </c>
      <c r="S110" s="242" t="e">
        <f>IF(ISNUMBER(Regressions!U120),ROUND(Regressions!U120, 1), NA())</f>
        <v>#N/A</v>
      </c>
    </row>
    <row xmlns:x14ac="http://schemas.microsoft.com/office/spreadsheetml/2009/9/ac" r="111" x14ac:dyDescent="0.2">
      <c r="A111" s="348" t="str">
        <f>IF(ISBLANK(Regressions!A121), " ", Regressions!A121)</f>
        <v>Namibia</v>
      </c>
      <c r="B111" s="349">
        <f>IF(ISBLANK(Regressions!B121), " ", Regressions!B121)</f>
        <v>2014</v>
      </c>
      <c r="C111" s="354" t="str">
        <f>IF(ISBLANK(Regressions!C121), " ", Regressions!C121)</f>
        <v>Pre-primary</v>
      </c>
      <c r="D111" s="350">
        <f>IF(ISBLANK(Regressions!D121), " ", Regressions!D121)</f>
        <v>108240</v>
      </c>
      <c r="E111" s="219" t="e">
        <f>IF(ISNUMBER(Regressions!E121),ROUND(Regressions!E121, 1), NA())</f>
        <v>#N/A</v>
      </c>
      <c r="F111" s="351" t="e">
        <f>IF(ISNUMBER(Regressions!F121),ROUND(Regressions!F121, 1), NA())</f>
        <v>#N/A</v>
      </c>
      <c r="G111" s="241" t="e">
        <f>IF(ISNUMBER(Regressions!G121),ROUND(Regressions!G121, 1), NA())</f>
        <v>#N/A</v>
      </c>
      <c r="H111" s="352" t="e">
        <f>IF(ISNUMBER(Regressions!H121),ROUND(Regressions!H121, 1), NA())</f>
        <v>#N/A</v>
      </c>
      <c r="I111" s="242" t="e">
        <f>IF(ISNUMBER(Regressions!I121),ROUND(Regressions!I121, 1), NA())</f>
        <v>#N/A</v>
      </c>
      <c r="J111" s="353" t="e">
        <f>IF(ISNUMBER(Regressions!K121),ROUND(Regressions!K121, 1), NA())</f>
        <v>#N/A</v>
      </c>
      <c r="K111" s="351" t="e">
        <f>IF(ISNUMBER(Regressions!L121),ROUND(Regressions!L121, 1), NA())</f>
        <v>#N/A</v>
      </c>
      <c r="L111" s="243" t="e">
        <f>IF(ISNUMBER(Regressions!M121),ROUND(Regressions!M121, 1), NA())</f>
        <v>#N/A</v>
      </c>
      <c r="M111" s="352" t="e">
        <f>IF(ISNUMBER(Regressions!N121),ROUND(Regressions!N121, 1), NA())</f>
        <v>#N/A</v>
      </c>
      <c r="N111" s="242" t="e">
        <f>IF(ISNUMBER(Regressions!O121),ROUND(Regressions!O121, 1), NA())</f>
        <v>#N/A</v>
      </c>
      <c r="O111" s="353" t="e">
        <f>IF(ISNUMBER(Regressions!Q121),ROUND(Regressions!Q121, 1), NA())</f>
        <v>#N/A</v>
      </c>
      <c r="P111" s="351" t="e">
        <f>IF(ISNUMBER(Regressions!R121),ROUND(Regressions!R121, 1), NA())</f>
        <v>#N/A</v>
      </c>
      <c r="Q111" s="220" t="e">
        <f>IF(ISNUMBER(Regressions!S121),ROUND(Regressions!S121, 1), NA())</f>
        <v>#N/A</v>
      </c>
      <c r="R111" s="352" t="e">
        <f>IF(ISNUMBER(Regressions!T121),ROUND(Regressions!T121, 1), NA())</f>
        <v>#N/A</v>
      </c>
      <c r="S111" s="242" t="e">
        <f>IF(ISNUMBER(Regressions!U121),ROUND(Regressions!U121, 1), NA())</f>
        <v>#N/A</v>
      </c>
    </row>
    <row xmlns:x14ac="http://schemas.microsoft.com/office/spreadsheetml/2009/9/ac" r="112" x14ac:dyDescent="0.2">
      <c r="A112" s="348" t="str">
        <f>IF(ISBLANK(Regressions!A122), " ", Regressions!A122)</f>
        <v>Namibia</v>
      </c>
      <c r="B112" s="349">
        <f>IF(ISBLANK(Regressions!B122), " ", Regressions!B122)</f>
        <v>2015</v>
      </c>
      <c r="C112" s="354" t="str">
        <f>IF(ISBLANK(Regressions!C122), " ", Regressions!C122)</f>
        <v>Pre-primary</v>
      </c>
      <c r="D112" s="350">
        <f>IF(ISBLANK(Regressions!D122), " ", Regressions!D122)</f>
        <v>111779</v>
      </c>
      <c r="E112" s="219" t="e">
        <f>IF(ISNUMBER(Regressions!E122),ROUND(Regressions!E122, 1), NA())</f>
        <v>#N/A</v>
      </c>
      <c r="F112" s="351" t="e">
        <f>IF(ISNUMBER(Regressions!F122),ROUND(Regressions!F122, 1), NA())</f>
        <v>#N/A</v>
      </c>
      <c r="G112" s="241" t="e">
        <f>IF(ISNUMBER(Regressions!G122),ROUND(Regressions!G122, 1), NA())</f>
        <v>#N/A</v>
      </c>
      <c r="H112" s="352" t="e">
        <f>IF(ISNUMBER(Regressions!H122),ROUND(Regressions!H122, 1), NA())</f>
        <v>#N/A</v>
      </c>
      <c r="I112" s="242" t="e">
        <f>IF(ISNUMBER(Regressions!I122),ROUND(Regressions!I122, 1), NA())</f>
        <v>#N/A</v>
      </c>
      <c r="J112" s="353" t="e">
        <f>IF(ISNUMBER(Regressions!K122),ROUND(Regressions!K122, 1), NA())</f>
        <v>#N/A</v>
      </c>
      <c r="K112" s="351" t="e">
        <f>IF(ISNUMBER(Regressions!L122),ROUND(Regressions!L122, 1), NA())</f>
        <v>#N/A</v>
      </c>
      <c r="L112" s="243" t="e">
        <f>IF(ISNUMBER(Regressions!M122),ROUND(Regressions!M122, 1), NA())</f>
        <v>#N/A</v>
      </c>
      <c r="M112" s="352" t="e">
        <f>IF(ISNUMBER(Regressions!N122),ROUND(Regressions!N122, 1), NA())</f>
        <v>#N/A</v>
      </c>
      <c r="N112" s="242" t="e">
        <f>IF(ISNUMBER(Regressions!O122),ROUND(Regressions!O122, 1), NA())</f>
        <v>#N/A</v>
      </c>
      <c r="O112" s="353" t="e">
        <f>IF(ISNUMBER(Regressions!Q122),ROUND(Regressions!Q122, 1), NA())</f>
        <v>#N/A</v>
      </c>
      <c r="P112" s="351" t="e">
        <f>IF(ISNUMBER(Regressions!R122),ROUND(Regressions!R122, 1), NA())</f>
        <v>#N/A</v>
      </c>
      <c r="Q112" s="220" t="e">
        <f>IF(ISNUMBER(Regressions!S122),ROUND(Regressions!S122, 1), NA())</f>
        <v>#N/A</v>
      </c>
      <c r="R112" s="352" t="e">
        <f>IF(ISNUMBER(Regressions!T122),ROUND(Regressions!T122, 1), NA())</f>
        <v>#N/A</v>
      </c>
      <c r="S112" s="242" t="e">
        <f>IF(ISNUMBER(Regressions!U122),ROUND(Regressions!U122, 1), NA())</f>
        <v>#N/A</v>
      </c>
    </row>
    <row xmlns:x14ac="http://schemas.microsoft.com/office/spreadsheetml/2009/9/ac" r="113" x14ac:dyDescent="0.2">
      <c r="A113" s="348" t="str">
        <f>IF(ISBLANK(Regressions!A123), " ", Regressions!A123)</f>
        <v>Namibia</v>
      </c>
      <c r="B113" s="349">
        <f>IF(ISBLANK(Regressions!B123), " ", Regressions!B123)</f>
        <v>2016</v>
      </c>
      <c r="C113" s="354" t="str">
        <f>IF(ISBLANK(Regressions!C123), " ", Regressions!C123)</f>
        <v>Pre-primary</v>
      </c>
      <c r="D113" s="350">
        <f>IF(ISBLANK(Regressions!D123), " ", Regressions!D123)</f>
        <v>115098</v>
      </c>
      <c r="E113" s="219" t="e">
        <f>IF(ISNUMBER(Regressions!E123),ROUND(Regressions!E123, 1), NA())</f>
        <v>#N/A</v>
      </c>
      <c r="F113" s="351" t="e">
        <f>IF(ISNUMBER(Regressions!F123),ROUND(Regressions!F123, 1), NA())</f>
        <v>#N/A</v>
      </c>
      <c r="G113" s="241" t="e">
        <f>IF(ISNUMBER(Regressions!G123),ROUND(Regressions!G123, 1), NA())</f>
        <v>#N/A</v>
      </c>
      <c r="H113" s="352" t="e">
        <f>IF(ISNUMBER(Regressions!H123),ROUND(Regressions!H123, 1), NA())</f>
        <v>#N/A</v>
      </c>
      <c r="I113" s="242" t="e">
        <f>IF(ISNUMBER(Regressions!I123),ROUND(Regressions!I123, 1), NA())</f>
        <v>#N/A</v>
      </c>
      <c r="J113" s="353" t="e">
        <f>IF(ISNUMBER(Regressions!K123),ROUND(Regressions!K123, 1), NA())</f>
        <v>#N/A</v>
      </c>
      <c r="K113" s="351" t="e">
        <f>IF(ISNUMBER(Regressions!L123),ROUND(Regressions!L123, 1), NA())</f>
        <v>#N/A</v>
      </c>
      <c r="L113" s="243" t="e">
        <f>IF(ISNUMBER(Regressions!M123),ROUND(Regressions!M123, 1), NA())</f>
        <v>#N/A</v>
      </c>
      <c r="M113" s="352" t="e">
        <f>IF(ISNUMBER(Regressions!N123),ROUND(Regressions!N123, 1), NA())</f>
        <v>#N/A</v>
      </c>
      <c r="N113" s="242" t="e">
        <f>IF(ISNUMBER(Regressions!O123),ROUND(Regressions!O123, 1), NA())</f>
        <v>#N/A</v>
      </c>
      <c r="O113" s="353" t="e">
        <f>IF(ISNUMBER(Regressions!Q123),ROUND(Regressions!Q123, 1), NA())</f>
        <v>#N/A</v>
      </c>
      <c r="P113" s="351" t="e">
        <f>IF(ISNUMBER(Regressions!R123),ROUND(Regressions!R123, 1), NA())</f>
        <v>#N/A</v>
      </c>
      <c r="Q113" s="220" t="e">
        <f>IF(ISNUMBER(Regressions!S123),ROUND(Regressions!S123, 1), NA())</f>
        <v>#N/A</v>
      </c>
      <c r="R113" s="352" t="e">
        <f>IF(ISNUMBER(Regressions!T123),ROUND(Regressions!T123, 1), NA())</f>
        <v>#N/A</v>
      </c>
      <c r="S113" s="242" t="e">
        <f>IF(ISNUMBER(Regressions!U123),ROUND(Regressions!U123, 1), NA())</f>
        <v>#N/A</v>
      </c>
    </row>
    <row xmlns:x14ac="http://schemas.microsoft.com/office/spreadsheetml/2009/9/ac" r="114" x14ac:dyDescent="0.2">
      <c r="A114" s="348" t="str">
        <f>IF(ISBLANK(Regressions!A124), " ", Regressions!A124)</f>
        <v>Namibia</v>
      </c>
      <c r="B114" s="349">
        <f>IF(ISBLANK(Regressions!B124), " ", Regressions!B124)</f>
        <v>2017</v>
      </c>
      <c r="C114" s="354" t="str">
        <f>IF(ISBLANK(Regressions!C124), " ", Regressions!C124)</f>
        <v>Pre-primary</v>
      </c>
      <c r="D114" s="350">
        <f>IF(ISBLANK(Regressions!D124), " ", Regressions!D124)</f>
        <v>118383</v>
      </c>
      <c r="E114" s="219" t="e">
        <f>IF(ISNUMBER(Regressions!E124),ROUND(Regressions!E124, 1), NA())</f>
        <v>#N/A</v>
      </c>
      <c r="F114" s="351" t="e">
        <f>IF(ISNUMBER(Regressions!F124),ROUND(Regressions!F124, 1), NA())</f>
        <v>#N/A</v>
      </c>
      <c r="G114" s="241" t="e">
        <f>IF(ISNUMBER(Regressions!G124),ROUND(Regressions!G124, 1), NA())</f>
        <v>#N/A</v>
      </c>
      <c r="H114" s="352" t="e">
        <f>IF(ISNUMBER(Regressions!H124),ROUND(Regressions!H124, 1), NA())</f>
        <v>#N/A</v>
      </c>
      <c r="I114" s="242" t="e">
        <f>IF(ISNUMBER(Regressions!I124),ROUND(Regressions!I124, 1), NA())</f>
        <v>#N/A</v>
      </c>
      <c r="J114" s="353" t="e">
        <f>IF(ISNUMBER(Regressions!K124),ROUND(Regressions!K124, 1), NA())</f>
        <v>#N/A</v>
      </c>
      <c r="K114" s="351" t="e">
        <f>IF(ISNUMBER(Regressions!L124),ROUND(Regressions!L124, 1), NA())</f>
        <v>#N/A</v>
      </c>
      <c r="L114" s="243" t="e">
        <f>IF(ISNUMBER(Regressions!M124),ROUND(Regressions!M124, 1), NA())</f>
        <v>#N/A</v>
      </c>
      <c r="M114" s="352" t="e">
        <f>IF(ISNUMBER(Regressions!N124),ROUND(Regressions!N124, 1), NA())</f>
        <v>#N/A</v>
      </c>
      <c r="N114" s="242" t="e">
        <f>IF(ISNUMBER(Regressions!O124),ROUND(Regressions!O124, 1), NA())</f>
        <v>#N/A</v>
      </c>
      <c r="O114" s="353" t="e">
        <f>IF(ISNUMBER(Regressions!Q124),ROUND(Regressions!Q124, 1), NA())</f>
        <v>#N/A</v>
      </c>
      <c r="P114" s="351" t="e">
        <f>IF(ISNUMBER(Regressions!R124),ROUND(Regressions!R124, 1), NA())</f>
        <v>#N/A</v>
      </c>
      <c r="Q114" s="220" t="e">
        <f>IF(ISNUMBER(Regressions!S124),ROUND(Regressions!S124, 1), NA())</f>
        <v>#N/A</v>
      </c>
      <c r="R114" s="352" t="e">
        <f>IF(ISNUMBER(Regressions!T124),ROUND(Regressions!T124, 1), NA())</f>
        <v>#N/A</v>
      </c>
      <c r="S114" s="242" t="e">
        <f>IF(ISNUMBER(Regressions!U124),ROUND(Regressions!U124, 1), NA())</f>
        <v>#N/A</v>
      </c>
    </row>
    <row xmlns:x14ac="http://schemas.microsoft.com/office/spreadsheetml/2009/9/ac" r="115" x14ac:dyDescent="0.2">
      <c r="A115" s="348" t="str">
        <f>IF(ISBLANK(Regressions!A125), " ", Regressions!A125)</f>
        <v>Namibia</v>
      </c>
      <c r="B115" s="349">
        <f>IF(ISBLANK(Regressions!B125), " ", Regressions!B125)</f>
        <v>2018</v>
      </c>
      <c r="C115" s="354" t="str">
        <f>IF(ISBLANK(Regressions!C125), " ", Regressions!C125)</f>
        <v>Pre-primary</v>
      </c>
      <c r="D115" s="350">
        <f>IF(ISBLANK(Regressions!D125), " ", Regressions!D125)</f>
        <v>121698</v>
      </c>
      <c r="E115" s="219" t="e">
        <f>IF(ISNUMBER(Regressions!E125),ROUND(Regressions!E125, 1), NA())</f>
        <v>#N/A</v>
      </c>
      <c r="F115" s="351" t="e">
        <f>IF(ISNUMBER(Regressions!F125),ROUND(Regressions!F125, 1), NA())</f>
        <v>#N/A</v>
      </c>
      <c r="G115" s="241" t="e">
        <f>IF(ISNUMBER(Regressions!G125),ROUND(Regressions!G125, 1), NA())</f>
        <v>#N/A</v>
      </c>
      <c r="H115" s="352" t="e">
        <f>IF(ISNUMBER(Regressions!H125),ROUND(Regressions!H125, 1), NA())</f>
        <v>#N/A</v>
      </c>
      <c r="I115" s="242" t="e">
        <f>IF(ISNUMBER(Regressions!I125),ROUND(Regressions!I125, 1), NA())</f>
        <v>#N/A</v>
      </c>
      <c r="J115" s="353" t="e">
        <f>IF(ISNUMBER(Regressions!K125),ROUND(Regressions!K125, 1), NA())</f>
        <v>#N/A</v>
      </c>
      <c r="K115" s="351" t="e">
        <f>IF(ISNUMBER(Regressions!L125),ROUND(Regressions!L125, 1), NA())</f>
        <v>#N/A</v>
      </c>
      <c r="L115" s="243" t="e">
        <f>IF(ISNUMBER(Regressions!M125),ROUND(Regressions!M125, 1), NA())</f>
        <v>#N/A</v>
      </c>
      <c r="M115" s="352" t="e">
        <f>IF(ISNUMBER(Regressions!N125),ROUND(Regressions!N125, 1), NA())</f>
        <v>#N/A</v>
      </c>
      <c r="N115" s="242" t="e">
        <f>IF(ISNUMBER(Regressions!O125),ROUND(Regressions!O125, 1), NA())</f>
        <v>#N/A</v>
      </c>
      <c r="O115" s="353" t="e">
        <f>IF(ISNUMBER(Regressions!Q125),ROUND(Regressions!Q125, 1), NA())</f>
        <v>#N/A</v>
      </c>
      <c r="P115" s="351" t="e">
        <f>IF(ISNUMBER(Regressions!R125),ROUND(Regressions!R125, 1), NA())</f>
        <v>#N/A</v>
      </c>
      <c r="Q115" s="220" t="e">
        <f>IF(ISNUMBER(Regressions!S125),ROUND(Regressions!S125, 1), NA())</f>
        <v>#N/A</v>
      </c>
      <c r="R115" s="352" t="e">
        <f>IF(ISNUMBER(Regressions!T125),ROUND(Regressions!T125, 1), NA())</f>
        <v>#N/A</v>
      </c>
      <c r="S115" s="242" t="e">
        <f>IF(ISNUMBER(Regressions!U125),ROUND(Regressions!U125, 1), NA())</f>
        <v>#N/A</v>
      </c>
    </row>
    <row xmlns:x14ac="http://schemas.microsoft.com/office/spreadsheetml/2009/9/ac" r="116" x14ac:dyDescent="0.2">
      <c r="A116" s="348" t="str">
        <f>IF(ISBLANK(Regressions!A126), " ", Regressions!A126)</f>
        <v>Namibia</v>
      </c>
      <c r="B116" s="349">
        <f>IF(ISBLANK(Regressions!B126), " ", Regressions!B126)</f>
        <v>2019</v>
      </c>
      <c r="C116" s="354" t="str">
        <f>IF(ISBLANK(Regressions!C126), " ", Regressions!C126)</f>
        <v>Pre-primary</v>
      </c>
      <c r="D116" s="350">
        <f>IF(ISBLANK(Regressions!D126), " ", Regressions!D126)</f>
        <v>124116</v>
      </c>
      <c r="E116" s="219" t="e">
        <f>IF(ISNUMBER(Regressions!E126),ROUND(Regressions!E126, 1), NA())</f>
        <v>#N/A</v>
      </c>
      <c r="F116" s="351" t="e">
        <f>IF(ISNUMBER(Regressions!F126),ROUND(Regressions!F126, 1), NA())</f>
        <v>#N/A</v>
      </c>
      <c r="G116" s="241" t="e">
        <f>IF(ISNUMBER(Regressions!G126),ROUND(Regressions!G126, 1), NA())</f>
        <v>#N/A</v>
      </c>
      <c r="H116" s="352" t="e">
        <f>IF(ISNUMBER(Regressions!H126),ROUND(Regressions!H126, 1), NA())</f>
        <v>#N/A</v>
      </c>
      <c r="I116" s="242" t="e">
        <f>IF(ISNUMBER(Regressions!I126),ROUND(Regressions!I126, 1), NA())</f>
        <v>#N/A</v>
      </c>
      <c r="J116" s="353" t="e">
        <f>IF(ISNUMBER(Regressions!K126),ROUND(Regressions!K126, 1), NA())</f>
        <v>#N/A</v>
      </c>
      <c r="K116" s="351" t="e">
        <f>IF(ISNUMBER(Regressions!L126),ROUND(Regressions!L126, 1), NA())</f>
        <v>#N/A</v>
      </c>
      <c r="L116" s="243" t="e">
        <f>IF(ISNUMBER(Regressions!M126),ROUND(Regressions!M126, 1), NA())</f>
        <v>#N/A</v>
      </c>
      <c r="M116" s="352" t="e">
        <f>IF(ISNUMBER(Regressions!N126),ROUND(Regressions!N126, 1), NA())</f>
        <v>#N/A</v>
      </c>
      <c r="N116" s="242" t="e">
        <f>IF(ISNUMBER(Regressions!O126),ROUND(Regressions!O126, 1), NA())</f>
        <v>#N/A</v>
      </c>
      <c r="O116" s="353" t="e">
        <f>IF(ISNUMBER(Regressions!Q126),ROUND(Regressions!Q126, 1), NA())</f>
        <v>#N/A</v>
      </c>
      <c r="P116" s="351" t="e">
        <f>IF(ISNUMBER(Regressions!R126),ROUND(Regressions!R126, 1), NA())</f>
        <v>#N/A</v>
      </c>
      <c r="Q116" s="220" t="e">
        <f>IF(ISNUMBER(Regressions!S126),ROUND(Regressions!S126, 1), NA())</f>
        <v>#N/A</v>
      </c>
      <c r="R116" s="352" t="e">
        <f>IF(ISNUMBER(Regressions!T126),ROUND(Regressions!T126, 1), NA())</f>
        <v>#N/A</v>
      </c>
      <c r="S116" s="242" t="e">
        <f>IF(ISNUMBER(Regressions!U126),ROUND(Regressions!U126, 1), NA())</f>
        <v>#N/A</v>
      </c>
    </row>
    <row xmlns:x14ac="http://schemas.microsoft.com/office/spreadsheetml/2009/9/ac" r="117" x14ac:dyDescent="0.2">
      <c r="A117" s="348" t="str">
        <f>IF(ISBLANK(Regressions!A127), " ", Regressions!A127)</f>
        <v>Namibia</v>
      </c>
      <c r="B117" s="349">
        <f>IF(ISBLANK(Regressions!B127), " ", Regressions!B127)</f>
        <v>2020</v>
      </c>
      <c r="C117" s="354" t="str">
        <f>IF(ISBLANK(Regressions!C127), " ", Regressions!C127)</f>
        <v>Pre-primary</v>
      </c>
      <c r="D117" s="350">
        <f>IF(ISBLANK(Regressions!D127), " ", Regressions!D127)</f>
        <v>125756</v>
      </c>
      <c r="E117" s="219" t="e">
        <f>IF(ISNUMBER(Regressions!E127),ROUND(Regressions!E127, 1), NA())</f>
        <v>#N/A</v>
      </c>
      <c r="F117" s="351" t="e">
        <f>IF(ISNUMBER(Regressions!F127),ROUND(Regressions!F127, 1), NA())</f>
        <v>#N/A</v>
      </c>
      <c r="G117" s="241" t="e">
        <f>IF(ISNUMBER(Regressions!G127),ROUND(Regressions!G127, 1), NA())</f>
        <v>#N/A</v>
      </c>
      <c r="H117" s="352" t="e">
        <f>IF(ISNUMBER(Regressions!H127),ROUND(Regressions!H127, 1), NA())</f>
        <v>#N/A</v>
      </c>
      <c r="I117" s="242" t="e">
        <f>IF(ISNUMBER(Regressions!I127),ROUND(Regressions!I127, 1), NA())</f>
        <v>#N/A</v>
      </c>
      <c r="J117" s="353" t="e">
        <f>IF(ISNUMBER(Regressions!K127),ROUND(Regressions!K127, 1), NA())</f>
        <v>#N/A</v>
      </c>
      <c r="K117" s="351" t="e">
        <f>IF(ISNUMBER(Regressions!L127),ROUND(Regressions!L127, 1), NA())</f>
        <v>#N/A</v>
      </c>
      <c r="L117" s="243" t="e">
        <f>IF(ISNUMBER(Regressions!M127),ROUND(Regressions!M127, 1), NA())</f>
        <v>#N/A</v>
      </c>
      <c r="M117" s="352" t="e">
        <f>IF(ISNUMBER(Regressions!N127),ROUND(Regressions!N127, 1), NA())</f>
        <v>#N/A</v>
      </c>
      <c r="N117" s="242" t="e">
        <f>IF(ISNUMBER(Regressions!O127),ROUND(Regressions!O127, 1), NA())</f>
        <v>#N/A</v>
      </c>
      <c r="O117" s="353" t="e">
        <f>IF(ISNUMBER(Regressions!Q127),ROUND(Regressions!Q127, 1), NA())</f>
        <v>#N/A</v>
      </c>
      <c r="P117" s="351" t="e">
        <f>IF(ISNUMBER(Regressions!R127),ROUND(Regressions!R127, 1), NA())</f>
        <v>#N/A</v>
      </c>
      <c r="Q117" s="220" t="e">
        <f>IF(ISNUMBER(Regressions!S127),ROUND(Regressions!S127, 1), NA())</f>
        <v>#N/A</v>
      </c>
      <c r="R117" s="352" t="e">
        <f>IF(ISNUMBER(Regressions!T127),ROUND(Regressions!T127, 1), NA())</f>
        <v>#N/A</v>
      </c>
      <c r="S117" s="242" t="e">
        <f>IF(ISNUMBER(Regressions!U127),ROUND(Regressions!U127, 1), NA())</f>
        <v>#N/A</v>
      </c>
    </row>
    <row xmlns:x14ac="http://schemas.microsoft.com/office/spreadsheetml/2009/9/ac" r="118" x14ac:dyDescent="0.2">
      <c r="A118" s="402" t="str">
        <f>IF(ISBLANK(Regressions!A128), " ", Regressions!A128)</f>
        <v>Namibia</v>
      </c>
      <c r="B118" s="403">
        <f>IF(ISBLANK(Regressions!B128), " ", Regressions!B128)</f>
        <v>2021</v>
      </c>
      <c r="C118" s="404" t="str">
        <f>IF(ISBLANK(Regressions!C128), " ", Regressions!C128)</f>
        <v>Pre-primary</v>
      </c>
      <c r="D118" s="405">
        <f>IF(ISBLANK(Regressions!D128), " ", Regressions!D128)</f>
        <v>127489</v>
      </c>
      <c r="E118" s="408" t="e">
        <f>IF(ISNUMBER(Regressions!E128),ROUND(Regressions!E128, 1), NA())</f>
        <v>#N/A</v>
      </c>
      <c r="F118" s="406" t="e">
        <f>IF(ISNUMBER(Regressions!F128),ROUND(Regressions!F128, 1), NA())</f>
        <v>#N/A</v>
      </c>
      <c r="G118" s="409" t="e">
        <f>IF(ISNUMBER(Regressions!G128),ROUND(Regressions!G128, 1), NA())</f>
        <v>#N/A</v>
      </c>
      <c r="H118" s="407" t="e">
        <f>IF(ISNUMBER(Regressions!H128),ROUND(Regressions!H128, 1), NA())</f>
        <v>#N/A</v>
      </c>
      <c r="I118" s="410" t="e">
        <f>IF(ISNUMBER(Regressions!I128),ROUND(Regressions!I128, 1), NA())</f>
        <v>#N/A</v>
      </c>
      <c r="J118" s="408" t="e">
        <f>IF(ISNUMBER(Regressions!K128),ROUND(Regressions!K128, 1), NA())</f>
        <v>#N/A</v>
      </c>
      <c r="K118" s="406" t="e">
        <f>IF(ISNUMBER(Regressions!L128),ROUND(Regressions!L128, 1), NA())</f>
        <v>#N/A</v>
      </c>
      <c r="L118" s="411" t="e">
        <f>IF(ISNUMBER(Regressions!M128),ROUND(Regressions!M128, 1), NA())</f>
        <v>#N/A</v>
      </c>
      <c r="M118" s="407" t="e">
        <f>IF(ISNUMBER(Regressions!N128),ROUND(Regressions!N128, 1), NA())</f>
        <v>#N/A</v>
      </c>
      <c r="N118" s="410" t="e">
        <f>IF(ISNUMBER(Regressions!O128),ROUND(Regressions!O128, 1), NA())</f>
        <v>#N/A</v>
      </c>
      <c r="O118" s="408" t="e">
        <f>IF(ISNUMBER(Regressions!Q128),ROUND(Regressions!Q128, 1), NA())</f>
        <v>#N/A</v>
      </c>
      <c r="P118" s="406" t="e">
        <f>IF(ISNUMBER(Regressions!R128),ROUND(Regressions!R128, 1), NA())</f>
        <v>#N/A</v>
      </c>
      <c r="Q118" s="412" t="e">
        <f>IF(ISNUMBER(Regressions!S128),ROUND(Regressions!S128, 1), NA())</f>
        <v>#N/A</v>
      </c>
      <c r="R118" s="407" t="e">
        <f>IF(ISNUMBER(Regressions!T128),ROUND(Regressions!T128, 1), NA())</f>
        <v>#N/A</v>
      </c>
      <c r="S118" s="410" t="e">
        <f>IF(ISNUMBER(Regressions!U128),ROUND(Regressions!U128, 1), NA())</f>
        <v>#N/A</v>
      </c>
      <c r="T118" s="401"/>
      <c r="U118" s="401"/>
      <c r="V118" s="401"/>
      <c r="W118" s="401"/>
      <c r="X118" s="401"/>
      <c r="Y118" s="401"/>
      <c r="Z118" s="401"/>
      <c r="AA118" s="401"/>
      <c r="AB118" s="401"/>
      <c r="AC118" s="401"/>
    </row>
    <row xmlns:x14ac="http://schemas.microsoft.com/office/spreadsheetml/2009/9/ac" r="119" x14ac:dyDescent="0.2">
      <c r="A119" s="348" t="str">
        <f>IF(ISBLANK(Regressions!A129), " ", Regressions!A129)</f>
        <v>Namibia</v>
      </c>
      <c r="B119" s="349">
        <f>IF(ISBLANK(Regressions!B129), " ", Regressions!B129)</f>
        <v>2022</v>
      </c>
      <c r="C119" s="354" t="str">
        <f>IF(ISBLANK(Regressions!C129), " ", Regressions!C129)</f>
        <v>Pre-primary</v>
      </c>
      <c r="D119" s="350">
        <f>IF(ISBLANK(Regressions!D129), " ", Regressions!D129)</f>
        <v>128894</v>
      </c>
      <c r="E119" s="219" t="e">
        <f>IF(ISNUMBER(Regressions!E129),ROUND(Regressions!E129, 1), NA())</f>
        <v>#N/A</v>
      </c>
      <c r="F119" s="351" t="e">
        <f>IF(ISNUMBER(Regressions!F129),ROUND(Regressions!F129, 1), NA())</f>
        <v>#N/A</v>
      </c>
      <c r="G119" s="241" t="e">
        <f>IF(ISNUMBER(Regressions!G129),ROUND(Regressions!G129, 1), NA())</f>
        <v>#N/A</v>
      </c>
      <c r="H119" s="352" t="e">
        <f>IF(ISNUMBER(Regressions!H129),ROUND(Regressions!H129, 1), NA())</f>
        <v>#N/A</v>
      </c>
      <c r="I119" s="242" t="e">
        <f>IF(ISNUMBER(Regressions!I129),ROUND(Regressions!I129, 1), NA())</f>
        <v>#N/A</v>
      </c>
      <c r="J119" s="353" t="e">
        <f>IF(ISNUMBER(Regressions!K129),ROUND(Regressions!K129, 1), NA())</f>
        <v>#N/A</v>
      </c>
      <c r="K119" s="351" t="e">
        <f>IF(ISNUMBER(Regressions!L129),ROUND(Regressions!L129, 1), NA())</f>
        <v>#N/A</v>
      </c>
      <c r="L119" s="243" t="e">
        <f>IF(ISNUMBER(Regressions!M129),ROUND(Regressions!M129, 1), NA())</f>
        <v>#N/A</v>
      </c>
      <c r="M119" s="352" t="e">
        <f>IF(ISNUMBER(Regressions!N129),ROUND(Regressions!N129, 1), NA())</f>
        <v>#N/A</v>
      </c>
      <c r="N119" s="242" t="e">
        <f>IF(ISNUMBER(Regressions!O129),ROUND(Regressions!O129, 1), NA())</f>
        <v>#N/A</v>
      </c>
      <c r="O119" s="353" t="e">
        <f>IF(ISNUMBER(Regressions!Q129),ROUND(Regressions!Q129, 1), NA())</f>
        <v>#N/A</v>
      </c>
      <c r="P119" s="351" t="e">
        <f>IF(ISNUMBER(Regressions!R129),ROUND(Regressions!R129, 1), NA())</f>
        <v>#N/A</v>
      </c>
      <c r="Q119" s="220" t="e">
        <f>IF(ISNUMBER(Regressions!S129),ROUND(Regressions!S129, 1), NA())</f>
        <v>#N/A</v>
      </c>
      <c r="R119" s="352" t="e">
        <f>IF(ISNUMBER(Regressions!T129),ROUND(Regressions!T129, 1), NA())</f>
        <v>#N/A</v>
      </c>
      <c r="S119" s="242" t="e">
        <f>IF(ISNUMBER(Regressions!U129),ROUND(Regressions!U129, 1), NA())</f>
        <v>#N/A</v>
      </c>
    </row>
    <row xmlns:x14ac="http://schemas.microsoft.com/office/spreadsheetml/2009/9/ac" r="120" x14ac:dyDescent="0.2">
      <c r="A120" s="355" t="str">
        <f>IF(ISBLANK(Regressions!A130), " ", Regressions!A130)</f>
        <v>Namibia</v>
      </c>
      <c r="B120" s="356">
        <f>IF(ISBLANK(Regressions!B130), " ", Regressions!B130)</f>
        <v>2023</v>
      </c>
      <c r="C120" s="357" t="str">
        <f>IF(ISBLANK(Regressions!C130), " ", Regressions!C130)</f>
        <v>Pre-primary</v>
      </c>
      <c r="D120" s="358">
        <f>IF(ISBLANK(Regressions!D130), " ", Regressions!D130)</f>
        <v>123890</v>
      </c>
      <c r="E120" s="359" t="e">
        <f>IF(ISNUMBER(Regressions!E130),ROUND(Regressions!E130, 1), NA())</f>
        <v>#N/A</v>
      </c>
      <c r="F120" s="360" t="e">
        <f>IF(ISNUMBER(Regressions!F130),ROUND(Regressions!F130, 1), NA())</f>
        <v>#N/A</v>
      </c>
      <c r="G120" s="361" t="e">
        <f>IF(ISNUMBER(Regressions!G130),ROUND(Regressions!G130, 1), NA())</f>
        <v>#N/A</v>
      </c>
      <c r="H120" s="362" t="e">
        <f>IF(ISNUMBER(Regressions!H130),ROUND(Regressions!H130, 1), NA())</f>
        <v>#N/A</v>
      </c>
      <c r="I120" s="363" t="e">
        <f>IF(ISNUMBER(Regressions!I130),ROUND(Regressions!I130, 1), NA())</f>
        <v>#N/A</v>
      </c>
      <c r="J120" s="364" t="e">
        <f>IF(ISNUMBER(Regressions!K130),ROUND(Regressions!K130, 1), NA())</f>
        <v>#N/A</v>
      </c>
      <c r="K120" s="360" t="e">
        <f>IF(ISNUMBER(Regressions!L130),ROUND(Regressions!L130, 1), NA())</f>
        <v>#N/A</v>
      </c>
      <c r="L120" s="365" t="e">
        <f>IF(ISNUMBER(Regressions!M130),ROUND(Regressions!M130, 1), NA())</f>
        <v>#N/A</v>
      </c>
      <c r="M120" s="362" t="e">
        <f>IF(ISNUMBER(Regressions!N130),ROUND(Regressions!N130, 1), NA())</f>
        <v>#N/A</v>
      </c>
      <c r="N120" s="363" t="e">
        <f>IF(ISNUMBER(Regressions!O130),ROUND(Regressions!O130, 1), NA())</f>
        <v>#N/A</v>
      </c>
      <c r="O120" s="364" t="e">
        <f>IF(ISNUMBER(Regressions!Q130),ROUND(Regressions!Q130, 1), NA())</f>
        <v>#N/A</v>
      </c>
      <c r="P120" s="360" t="e">
        <f>IF(ISNUMBER(Regressions!R130),ROUND(Regressions!R130, 1), NA())</f>
        <v>#N/A</v>
      </c>
      <c r="Q120" s="366" t="e">
        <f>IF(ISNUMBER(Regressions!S130),ROUND(Regressions!S130, 1), NA())</f>
        <v>#N/A</v>
      </c>
      <c r="R120" s="362" t="e">
        <f>IF(ISNUMBER(Regressions!T130),ROUND(Regressions!T130, 1), NA())</f>
        <v>#N/A</v>
      </c>
      <c r="S120" s="363" t="e">
        <f>IF(ISNUMBER(Regressions!U130),ROUND(Regressions!U130, 1), NA())</f>
        <v>#N/A</v>
      </c>
    </row>
    <row xmlns:x14ac="http://schemas.microsoft.com/office/spreadsheetml/2009/9/ac" r="121" hidden="true" x14ac:dyDescent="0.2">
      <c r="A121" s="348" t="str">
        <f>IF(ISBLANK(Regressions!A131), " ", Regressions!A131)</f>
        <v>Namibia</v>
      </c>
      <c r="B121" s="349">
        <f>IF(ISBLANK(Regressions!B131), " ", Regressions!B131)</f>
        <v>2024</v>
      </c>
      <c r="C121" s="354" t="str">
        <f>IF(ISBLANK(Regressions!C131), " ", Regressions!C131)</f>
        <v>Pre-primary</v>
      </c>
      <c r="D121" s="350" t="str">
        <f>IF(ISBLANK(Regressions!D131), " ", Regressions!D131)</f>
        <v> </v>
      </c>
      <c r="E121" s="219" t="e">
        <f>IF(ISNUMBER(Regressions!E131),ROUND(Regressions!E131, 1), NA())</f>
        <v>#N/A</v>
      </c>
      <c r="F121" s="351" t="e">
        <f>IF(ISNUMBER(Regressions!F131),ROUND(Regressions!F131, 1), NA())</f>
        <v>#N/A</v>
      </c>
      <c r="G121" s="241" t="e">
        <f>IF(ISNUMBER(Regressions!G131),ROUND(Regressions!G131, 1), NA())</f>
        <v>#N/A</v>
      </c>
      <c r="H121" s="352" t="e">
        <f>IF(ISNUMBER(Regressions!H131),ROUND(Regressions!H131, 1), NA())</f>
        <v>#N/A</v>
      </c>
      <c r="I121" s="242" t="e">
        <f>IF(ISNUMBER(Regressions!I131),ROUND(Regressions!I131, 1), NA())</f>
        <v>#N/A</v>
      </c>
      <c r="J121" s="353" t="e">
        <f>IF(ISNUMBER(Regressions!K131),ROUND(Regressions!K131, 1), NA())</f>
        <v>#N/A</v>
      </c>
      <c r="K121" s="351" t="e">
        <f>IF(ISNUMBER(Regressions!L131),ROUND(Regressions!L131, 1), NA())</f>
        <v>#N/A</v>
      </c>
      <c r="L121" s="243" t="e">
        <f>IF(ISNUMBER(Regressions!M131),ROUND(Regressions!M131, 1), NA())</f>
        <v>#N/A</v>
      </c>
      <c r="M121" s="352" t="e">
        <f>IF(ISNUMBER(Regressions!N131),ROUND(Regressions!N131, 1), NA())</f>
        <v>#N/A</v>
      </c>
      <c r="N121" s="242" t="e">
        <f>IF(ISNUMBER(Regressions!O131),ROUND(Regressions!O131, 1), NA())</f>
        <v>#N/A</v>
      </c>
      <c r="O121" s="353" t="e">
        <f>IF(ISNUMBER(Regressions!Q131),ROUND(Regressions!Q131, 1), NA())</f>
        <v>#N/A</v>
      </c>
      <c r="P121" s="351" t="e">
        <f>IF(ISNUMBER(Regressions!R131),ROUND(Regressions!R131, 1), NA())</f>
        <v>#N/A</v>
      </c>
      <c r="Q121" s="220" t="e">
        <f>IF(ISNUMBER(Regressions!S131),ROUND(Regressions!S131, 1), NA())</f>
        <v>#N/A</v>
      </c>
      <c r="R121" s="352" t="e">
        <f>IF(ISNUMBER(Regressions!T131),ROUND(Regressions!T131, 1), NA())</f>
        <v>#N/A</v>
      </c>
      <c r="S121" s="242" t="e">
        <f>IF(ISNUMBER(Regressions!U131),ROUND(Regressions!U131, 1), NA())</f>
        <v>#N/A</v>
      </c>
    </row>
    <row xmlns:x14ac="http://schemas.microsoft.com/office/spreadsheetml/2009/9/ac" r="122" hidden="true" x14ac:dyDescent="0.2">
      <c r="A122" s="348" t="str">
        <f>IF(ISBLANK(Regressions!A132), " ", Regressions!A132)</f>
        <v>Namibia</v>
      </c>
      <c r="B122" s="349">
        <f>IF(ISBLANK(Regressions!B132), " ", Regressions!B132)</f>
        <v>2025</v>
      </c>
      <c r="C122" s="354" t="str">
        <f>IF(ISBLANK(Regressions!C132), " ", Regressions!C132)</f>
        <v>Pre-primary</v>
      </c>
      <c r="D122" s="350" t="str">
        <f>IF(ISBLANK(Regressions!D132), " ", Regressions!D132)</f>
        <v> </v>
      </c>
      <c r="E122" s="219" t="e">
        <f>IF(ISNUMBER(Regressions!E132),ROUND(Regressions!E132, 1), NA())</f>
        <v>#N/A</v>
      </c>
      <c r="F122" s="351" t="e">
        <f>IF(ISNUMBER(Regressions!F132),ROUND(Regressions!F132, 1), NA())</f>
        <v>#N/A</v>
      </c>
      <c r="G122" s="241" t="e">
        <f>IF(ISNUMBER(Regressions!G132),ROUND(Regressions!G132, 1), NA())</f>
        <v>#N/A</v>
      </c>
      <c r="H122" s="352" t="e">
        <f>IF(ISNUMBER(Regressions!H132),ROUND(Regressions!H132, 1), NA())</f>
        <v>#N/A</v>
      </c>
      <c r="I122" s="242" t="e">
        <f>IF(ISNUMBER(Regressions!I132),ROUND(Regressions!I132, 1), NA())</f>
        <v>#N/A</v>
      </c>
      <c r="J122" s="353" t="e">
        <f>IF(ISNUMBER(Regressions!K132),ROUND(Regressions!K132, 1), NA())</f>
        <v>#N/A</v>
      </c>
      <c r="K122" s="351" t="e">
        <f>IF(ISNUMBER(Regressions!L132),ROUND(Regressions!L132, 1), NA())</f>
        <v>#N/A</v>
      </c>
      <c r="L122" s="243" t="e">
        <f>IF(ISNUMBER(Regressions!M132),ROUND(Regressions!M132, 1), NA())</f>
        <v>#N/A</v>
      </c>
      <c r="M122" s="352" t="e">
        <f>IF(ISNUMBER(Regressions!N132),ROUND(Regressions!N132, 1), NA())</f>
        <v>#N/A</v>
      </c>
      <c r="N122" s="242" t="e">
        <f>IF(ISNUMBER(Regressions!O132),ROUND(Regressions!O132, 1), NA())</f>
        <v>#N/A</v>
      </c>
      <c r="O122" s="353" t="e">
        <f>IF(ISNUMBER(Regressions!Q132),ROUND(Regressions!Q132, 1), NA())</f>
        <v>#N/A</v>
      </c>
      <c r="P122" s="351" t="e">
        <f>IF(ISNUMBER(Regressions!R132),ROUND(Regressions!R132, 1), NA())</f>
        <v>#N/A</v>
      </c>
      <c r="Q122" s="220" t="e">
        <f>IF(ISNUMBER(Regressions!S132),ROUND(Regressions!S132, 1), NA())</f>
        <v>#N/A</v>
      </c>
      <c r="R122" s="352" t="e">
        <f>IF(ISNUMBER(Regressions!T132),ROUND(Regressions!T132, 1), NA())</f>
        <v>#N/A</v>
      </c>
      <c r="S122" s="242" t="e">
        <f>IF(ISNUMBER(Regressions!U132),ROUND(Regressions!U132, 1), NA())</f>
        <v>#N/A</v>
      </c>
    </row>
    <row xmlns:x14ac="http://schemas.microsoft.com/office/spreadsheetml/2009/9/ac" r="123" hidden="true" x14ac:dyDescent="0.2">
      <c r="A123" s="348" t="str">
        <f>IF(ISBLANK(Regressions!A133), " ", Regressions!A133)</f>
        <v>Namibia</v>
      </c>
      <c r="B123" s="349">
        <f>IF(ISBLANK(Regressions!B133), " ", Regressions!B133)</f>
        <v>2026</v>
      </c>
      <c r="C123" s="354" t="str">
        <f>IF(ISBLANK(Regressions!C133), " ", Regressions!C133)</f>
        <v>Pre-primary</v>
      </c>
      <c r="D123" s="350" t="str">
        <f>IF(ISBLANK(Regressions!D133), " ", Regressions!D133)</f>
        <v> </v>
      </c>
      <c r="E123" s="219" t="e">
        <f>IF(ISNUMBER(Regressions!E133),ROUND(Regressions!E133, 1), NA())</f>
        <v>#N/A</v>
      </c>
      <c r="F123" s="351" t="e">
        <f>IF(ISNUMBER(Regressions!F133),ROUND(Regressions!F133, 1), NA())</f>
        <v>#N/A</v>
      </c>
      <c r="G123" s="241" t="e">
        <f>IF(ISNUMBER(Regressions!G133),ROUND(Regressions!G133, 1), NA())</f>
        <v>#N/A</v>
      </c>
      <c r="H123" s="352" t="e">
        <f>IF(ISNUMBER(Regressions!H133),ROUND(Regressions!H133, 1), NA())</f>
        <v>#N/A</v>
      </c>
      <c r="I123" s="242" t="e">
        <f>IF(ISNUMBER(Regressions!I133),ROUND(Regressions!I133, 1), NA())</f>
        <v>#N/A</v>
      </c>
      <c r="J123" s="353" t="e">
        <f>IF(ISNUMBER(Regressions!K133),ROUND(Regressions!K133, 1), NA())</f>
        <v>#N/A</v>
      </c>
      <c r="K123" s="351" t="e">
        <f>IF(ISNUMBER(Regressions!L133),ROUND(Regressions!L133, 1), NA())</f>
        <v>#N/A</v>
      </c>
      <c r="L123" s="243" t="e">
        <f>IF(ISNUMBER(Regressions!M133),ROUND(Regressions!M133, 1), NA())</f>
        <v>#N/A</v>
      </c>
      <c r="M123" s="352" t="e">
        <f>IF(ISNUMBER(Regressions!N133),ROUND(Regressions!N133, 1), NA())</f>
        <v>#N/A</v>
      </c>
      <c r="N123" s="242" t="e">
        <f>IF(ISNUMBER(Regressions!O133),ROUND(Regressions!O133, 1), NA())</f>
        <v>#N/A</v>
      </c>
      <c r="O123" s="353" t="e">
        <f>IF(ISNUMBER(Regressions!Q133),ROUND(Regressions!Q133, 1), NA())</f>
        <v>#N/A</v>
      </c>
      <c r="P123" s="351" t="e">
        <f>IF(ISNUMBER(Regressions!R133),ROUND(Regressions!R133, 1), NA())</f>
        <v>#N/A</v>
      </c>
      <c r="Q123" s="220" t="e">
        <f>IF(ISNUMBER(Regressions!S133),ROUND(Regressions!S133, 1), NA())</f>
        <v>#N/A</v>
      </c>
      <c r="R123" s="352" t="e">
        <f>IF(ISNUMBER(Regressions!T133),ROUND(Regressions!T133, 1), NA())</f>
        <v>#N/A</v>
      </c>
      <c r="S123" s="242" t="e">
        <f>IF(ISNUMBER(Regressions!U133),ROUND(Regressions!U133, 1), NA())</f>
        <v>#N/A</v>
      </c>
    </row>
    <row xmlns:x14ac="http://schemas.microsoft.com/office/spreadsheetml/2009/9/ac" r="124" hidden="true" x14ac:dyDescent="0.2">
      <c r="A124" s="348" t="str">
        <f>IF(ISBLANK(Regressions!A134), " ", Regressions!A134)</f>
        <v>Namibia</v>
      </c>
      <c r="B124" s="349">
        <f>IF(ISBLANK(Regressions!B134), " ", Regressions!B134)</f>
        <v>2027</v>
      </c>
      <c r="C124" s="354" t="str">
        <f>IF(ISBLANK(Regressions!C134), " ", Regressions!C134)</f>
        <v>Pre-primary</v>
      </c>
      <c r="D124" s="350" t="str">
        <f>IF(ISBLANK(Regressions!D134), " ", Regressions!D134)</f>
        <v> </v>
      </c>
      <c r="E124" s="219" t="e">
        <f>IF(ISNUMBER(Regressions!E134),ROUND(Regressions!E134, 1), NA())</f>
        <v>#N/A</v>
      </c>
      <c r="F124" s="351" t="e">
        <f>IF(ISNUMBER(Regressions!F134),ROUND(Regressions!F134, 1), NA())</f>
        <v>#N/A</v>
      </c>
      <c r="G124" s="241" t="e">
        <f>IF(ISNUMBER(Regressions!G134),ROUND(Regressions!G134, 1), NA())</f>
        <v>#N/A</v>
      </c>
      <c r="H124" s="352" t="e">
        <f>IF(ISNUMBER(Regressions!H134),ROUND(Regressions!H134, 1), NA())</f>
        <v>#N/A</v>
      </c>
      <c r="I124" s="242" t="e">
        <f>IF(ISNUMBER(Regressions!I134),ROUND(Regressions!I134, 1), NA())</f>
        <v>#N/A</v>
      </c>
      <c r="J124" s="353" t="e">
        <f>IF(ISNUMBER(Regressions!K134),ROUND(Regressions!K134, 1), NA())</f>
        <v>#N/A</v>
      </c>
      <c r="K124" s="351" t="e">
        <f>IF(ISNUMBER(Regressions!L134),ROUND(Regressions!L134, 1), NA())</f>
        <v>#N/A</v>
      </c>
      <c r="L124" s="243" t="e">
        <f>IF(ISNUMBER(Regressions!M134),ROUND(Regressions!M134, 1), NA())</f>
        <v>#N/A</v>
      </c>
      <c r="M124" s="352" t="e">
        <f>IF(ISNUMBER(Regressions!N134),ROUND(Regressions!N134, 1), NA())</f>
        <v>#N/A</v>
      </c>
      <c r="N124" s="242" t="e">
        <f>IF(ISNUMBER(Regressions!O134),ROUND(Regressions!O134, 1), NA())</f>
        <v>#N/A</v>
      </c>
      <c r="O124" s="353" t="e">
        <f>IF(ISNUMBER(Regressions!Q134),ROUND(Regressions!Q134, 1), NA())</f>
        <v>#N/A</v>
      </c>
      <c r="P124" s="351" t="e">
        <f>IF(ISNUMBER(Regressions!R134),ROUND(Regressions!R134, 1), NA())</f>
        <v>#N/A</v>
      </c>
      <c r="Q124" s="220" t="e">
        <f>IF(ISNUMBER(Regressions!S134),ROUND(Regressions!S134, 1), NA())</f>
        <v>#N/A</v>
      </c>
      <c r="R124" s="352" t="e">
        <f>IF(ISNUMBER(Regressions!T134),ROUND(Regressions!T134, 1), NA())</f>
        <v>#N/A</v>
      </c>
      <c r="S124" s="242" t="e">
        <f>IF(ISNUMBER(Regressions!U134),ROUND(Regressions!U134, 1), NA())</f>
        <v>#N/A</v>
      </c>
    </row>
    <row xmlns:x14ac="http://schemas.microsoft.com/office/spreadsheetml/2009/9/ac" r="125" hidden="true" x14ac:dyDescent="0.2">
      <c r="A125" s="348" t="str">
        <f>IF(ISBLANK(Regressions!A135), " ", Regressions!A135)</f>
        <v>Namibia</v>
      </c>
      <c r="B125" s="349">
        <f>IF(ISBLANK(Regressions!B135), " ", Regressions!B135)</f>
        <v>2028</v>
      </c>
      <c r="C125" s="354" t="str">
        <f>IF(ISBLANK(Regressions!C135), " ", Regressions!C135)</f>
        <v>Pre-primary</v>
      </c>
      <c r="D125" s="350" t="str">
        <f>IF(ISBLANK(Regressions!D135), " ", Regressions!D135)</f>
        <v> </v>
      </c>
      <c r="E125" s="219" t="e">
        <f>IF(ISNUMBER(Regressions!E135),ROUND(Regressions!E135, 1), NA())</f>
        <v>#N/A</v>
      </c>
      <c r="F125" s="351" t="e">
        <f>IF(ISNUMBER(Regressions!F135),ROUND(Regressions!F135, 1), NA())</f>
        <v>#N/A</v>
      </c>
      <c r="G125" s="241" t="e">
        <f>IF(ISNUMBER(Regressions!G135),ROUND(Regressions!G135, 1), NA())</f>
        <v>#N/A</v>
      </c>
      <c r="H125" s="352" t="e">
        <f>IF(ISNUMBER(Regressions!H135),ROUND(Regressions!H135, 1), NA())</f>
        <v>#N/A</v>
      </c>
      <c r="I125" s="242" t="e">
        <f>IF(ISNUMBER(Regressions!I135),ROUND(Regressions!I135, 1), NA())</f>
        <v>#N/A</v>
      </c>
      <c r="J125" s="353" t="e">
        <f>IF(ISNUMBER(Regressions!K135),ROUND(Regressions!K135, 1), NA())</f>
        <v>#N/A</v>
      </c>
      <c r="K125" s="351" t="e">
        <f>IF(ISNUMBER(Regressions!L135),ROUND(Regressions!L135, 1), NA())</f>
        <v>#N/A</v>
      </c>
      <c r="L125" s="243" t="e">
        <f>IF(ISNUMBER(Regressions!M135),ROUND(Regressions!M135, 1), NA())</f>
        <v>#N/A</v>
      </c>
      <c r="M125" s="352" t="e">
        <f>IF(ISNUMBER(Regressions!N135),ROUND(Regressions!N135, 1), NA())</f>
        <v>#N/A</v>
      </c>
      <c r="N125" s="242" t="e">
        <f>IF(ISNUMBER(Regressions!O135),ROUND(Regressions!O135, 1), NA())</f>
        <v>#N/A</v>
      </c>
      <c r="O125" s="353" t="e">
        <f>IF(ISNUMBER(Regressions!Q135),ROUND(Regressions!Q135, 1), NA())</f>
        <v>#N/A</v>
      </c>
      <c r="P125" s="351" t="e">
        <f>IF(ISNUMBER(Regressions!R135),ROUND(Regressions!R135, 1), NA())</f>
        <v>#N/A</v>
      </c>
      <c r="Q125" s="220" t="e">
        <f>IF(ISNUMBER(Regressions!S135),ROUND(Regressions!S135, 1), NA())</f>
        <v>#N/A</v>
      </c>
      <c r="R125" s="352" t="e">
        <f>IF(ISNUMBER(Regressions!T135),ROUND(Regressions!T135, 1), NA())</f>
        <v>#N/A</v>
      </c>
      <c r="S125" s="242" t="e">
        <f>IF(ISNUMBER(Regressions!U135),ROUND(Regressions!U135, 1), NA())</f>
        <v>#N/A</v>
      </c>
    </row>
    <row xmlns:x14ac="http://schemas.microsoft.com/office/spreadsheetml/2009/9/ac" r="126" hidden="true" x14ac:dyDescent="0.2">
      <c r="A126" s="348" t="str">
        <f>IF(ISBLANK(Regressions!A136), " ", Regressions!A136)</f>
        <v>Namibia</v>
      </c>
      <c r="B126" s="349">
        <f>IF(ISBLANK(Regressions!B136), " ", Regressions!B136)</f>
        <v>2029</v>
      </c>
      <c r="C126" s="354" t="str">
        <f>IF(ISBLANK(Regressions!C136), " ", Regressions!C136)</f>
        <v>Pre-primary</v>
      </c>
      <c r="D126" s="350" t="str">
        <f>IF(ISBLANK(Regressions!D136), " ", Regressions!D136)</f>
        <v> </v>
      </c>
      <c r="E126" s="219" t="e">
        <f>IF(ISNUMBER(Regressions!E136),ROUND(Regressions!E136, 1), NA())</f>
        <v>#N/A</v>
      </c>
      <c r="F126" s="351" t="e">
        <f>IF(ISNUMBER(Regressions!F136),ROUND(Regressions!F136, 1), NA())</f>
        <v>#N/A</v>
      </c>
      <c r="G126" s="241" t="e">
        <f>IF(ISNUMBER(Regressions!G136),ROUND(Regressions!G136, 1), NA())</f>
        <v>#N/A</v>
      </c>
      <c r="H126" s="352" t="e">
        <f>IF(ISNUMBER(Regressions!H136),ROUND(Regressions!H136, 1), NA())</f>
        <v>#N/A</v>
      </c>
      <c r="I126" s="242" t="e">
        <f>IF(ISNUMBER(Regressions!I136),ROUND(Regressions!I136, 1), NA())</f>
        <v>#N/A</v>
      </c>
      <c r="J126" s="353" t="e">
        <f>IF(ISNUMBER(Regressions!K136),ROUND(Regressions!K136, 1), NA())</f>
        <v>#N/A</v>
      </c>
      <c r="K126" s="351" t="e">
        <f>IF(ISNUMBER(Regressions!L136),ROUND(Regressions!L136, 1), NA())</f>
        <v>#N/A</v>
      </c>
      <c r="L126" s="243" t="e">
        <f>IF(ISNUMBER(Regressions!M136),ROUND(Regressions!M136, 1), NA())</f>
        <v>#N/A</v>
      </c>
      <c r="M126" s="352" t="e">
        <f>IF(ISNUMBER(Regressions!N136),ROUND(Regressions!N136, 1), NA())</f>
        <v>#N/A</v>
      </c>
      <c r="N126" s="242" t="e">
        <f>IF(ISNUMBER(Regressions!O136),ROUND(Regressions!O136, 1), NA())</f>
        <v>#N/A</v>
      </c>
      <c r="O126" s="353" t="e">
        <f>IF(ISNUMBER(Regressions!Q136),ROUND(Regressions!Q136, 1), NA())</f>
        <v>#N/A</v>
      </c>
      <c r="P126" s="351" t="e">
        <f>IF(ISNUMBER(Regressions!R136),ROUND(Regressions!R136, 1), NA())</f>
        <v>#N/A</v>
      </c>
      <c r="Q126" s="220" t="e">
        <f>IF(ISNUMBER(Regressions!S136),ROUND(Regressions!S136, 1), NA())</f>
        <v>#N/A</v>
      </c>
      <c r="R126" s="352" t="e">
        <f>IF(ISNUMBER(Regressions!T136),ROUND(Regressions!T136, 1), NA())</f>
        <v>#N/A</v>
      </c>
      <c r="S126" s="242" t="e">
        <f>IF(ISNUMBER(Regressions!U136),ROUND(Regressions!U136, 1), NA())</f>
        <v>#N/A</v>
      </c>
    </row>
    <row xmlns:x14ac="http://schemas.microsoft.com/office/spreadsheetml/2009/9/ac" r="127" hidden="true" x14ac:dyDescent="0.2">
      <c r="A127" s="348" t="str">
        <f>IF(ISBLANK(Regressions!A137), " ", Regressions!A137)</f>
        <v>Namibia</v>
      </c>
      <c r="B127" s="349">
        <f>IF(ISBLANK(Regressions!B137), " ", Regressions!B137)</f>
        <v>2030</v>
      </c>
      <c r="C127" s="354" t="str">
        <f>IF(ISBLANK(Regressions!C137), " ", Regressions!C137)</f>
        <v>Pre-primary</v>
      </c>
      <c r="D127" s="350" t="str">
        <f>IF(ISBLANK(Regressions!D137), " ", Regressions!D137)</f>
        <v> </v>
      </c>
      <c r="E127" s="219" t="e">
        <f>IF(ISNUMBER(Regressions!E137),ROUND(Regressions!E137, 1), NA())</f>
        <v>#N/A</v>
      </c>
      <c r="F127" s="351" t="e">
        <f>IF(ISNUMBER(Regressions!F137),ROUND(Regressions!F137, 1), NA())</f>
        <v>#N/A</v>
      </c>
      <c r="G127" s="241" t="e">
        <f>IF(ISNUMBER(Regressions!G137),ROUND(Regressions!G137, 1), NA())</f>
        <v>#N/A</v>
      </c>
      <c r="H127" s="352" t="e">
        <f>IF(ISNUMBER(Regressions!H137),ROUND(Regressions!H137, 1), NA())</f>
        <v>#N/A</v>
      </c>
      <c r="I127" s="242" t="e">
        <f>IF(ISNUMBER(Regressions!I137),ROUND(Regressions!I137, 1), NA())</f>
        <v>#N/A</v>
      </c>
      <c r="J127" s="353" t="e">
        <f>IF(ISNUMBER(Regressions!K137),ROUND(Regressions!K137, 1), NA())</f>
        <v>#N/A</v>
      </c>
      <c r="K127" s="351" t="e">
        <f>IF(ISNUMBER(Regressions!L137),ROUND(Regressions!L137, 1), NA())</f>
        <v>#N/A</v>
      </c>
      <c r="L127" s="243" t="e">
        <f>IF(ISNUMBER(Regressions!M137),ROUND(Regressions!M137, 1), NA())</f>
        <v>#N/A</v>
      </c>
      <c r="M127" s="352" t="e">
        <f>IF(ISNUMBER(Regressions!N137),ROUND(Regressions!N137, 1), NA())</f>
        <v>#N/A</v>
      </c>
      <c r="N127" s="242" t="e">
        <f>IF(ISNUMBER(Regressions!O137),ROUND(Regressions!O137, 1), NA())</f>
        <v>#N/A</v>
      </c>
      <c r="O127" s="353" t="e">
        <f>IF(ISNUMBER(Regressions!Q137),ROUND(Regressions!Q137, 1), NA())</f>
        <v>#N/A</v>
      </c>
      <c r="P127" s="351" t="e">
        <f>IF(ISNUMBER(Regressions!R137),ROUND(Regressions!R137, 1), NA())</f>
        <v>#N/A</v>
      </c>
      <c r="Q127" s="220" t="e">
        <f>IF(ISNUMBER(Regressions!S137),ROUND(Regressions!S137, 1), NA())</f>
        <v>#N/A</v>
      </c>
      <c r="R127" s="352" t="e">
        <f>IF(ISNUMBER(Regressions!T137),ROUND(Regressions!T137, 1), NA())</f>
        <v>#N/A</v>
      </c>
      <c r="S127" s="242" t="e">
        <f>IF(ISNUMBER(Regressions!U137),ROUND(Regressions!U137, 1), NA())</f>
        <v>#N/A</v>
      </c>
    </row>
    <row xmlns:x14ac="http://schemas.microsoft.com/office/spreadsheetml/2009/9/ac" r="128" x14ac:dyDescent="0.2">
      <c r="A128" s="348" t="str">
        <f>IF(ISBLANK(Regressions!A138), " ", Regressions!A138)</f>
        <v>Namibia</v>
      </c>
      <c r="B128" s="349">
        <f>IF(ISBLANK(Regressions!B138), " ", Regressions!B138)</f>
        <v>2000</v>
      </c>
      <c r="C128" s="354" t="str">
        <f>IF(ISBLANK(Regressions!C138), " ", Regressions!C138)</f>
        <v>Primary</v>
      </c>
      <c r="D128" s="350">
        <f>IF(ISBLANK(Regressions!D138), " ", Regressions!D138)</f>
        <v>341622</v>
      </c>
      <c r="E128" s="219" t="e">
        <f>IF(ISNUMBER(Regressions!E138),ROUND(Regressions!E138, 1), NA())</f>
        <v>#N/A</v>
      </c>
      <c r="F128" s="351" t="e">
        <f>IF(ISNUMBER(Regressions!F138),ROUND(Regressions!F138, 1), NA())</f>
        <v>#N/A</v>
      </c>
      <c r="G128" s="241" t="e">
        <f>IF(ISNUMBER(Regressions!G138),ROUND(Regressions!G138, 1), NA())</f>
        <v>#N/A</v>
      </c>
      <c r="H128" s="352" t="e">
        <f>IF(ISNUMBER(Regressions!H138),ROUND(Regressions!H138, 1), NA())</f>
        <v>#N/A</v>
      </c>
      <c r="I128" s="242" t="e">
        <f>IF(ISNUMBER(Regressions!I138),ROUND(Regressions!I138, 1), NA())</f>
        <v>#N/A</v>
      </c>
      <c r="J128" s="353" t="e">
        <f>IF(ISNUMBER(Regressions!K138),ROUND(Regressions!K138, 1), NA())</f>
        <v>#N/A</v>
      </c>
      <c r="K128" s="351" t="e">
        <f>IF(ISNUMBER(Regressions!L138),ROUND(Regressions!L138, 1), NA())</f>
        <v>#N/A</v>
      </c>
      <c r="L128" s="243" t="e">
        <f>IF(ISNUMBER(Regressions!M138),ROUND(Regressions!M138, 1), NA())</f>
        <v>#N/A</v>
      </c>
      <c r="M128" s="352" t="e">
        <f>IF(ISNUMBER(Regressions!N138),ROUND(Regressions!N138, 1), NA())</f>
        <v>#N/A</v>
      </c>
      <c r="N128" s="242" t="e">
        <f>IF(ISNUMBER(Regressions!O138),ROUND(Regressions!O138, 1), NA())</f>
        <v>#N/A</v>
      </c>
      <c r="O128" s="353" t="e">
        <f>IF(ISNUMBER(Regressions!Q138),ROUND(Regressions!Q138, 1), NA())</f>
        <v>#N/A</v>
      </c>
      <c r="P128" s="351" t="e">
        <f>IF(ISNUMBER(Regressions!R138),ROUND(Regressions!R138, 1), NA())</f>
        <v>#N/A</v>
      </c>
      <c r="Q128" s="220" t="e">
        <f>IF(ISNUMBER(Regressions!S138),ROUND(Regressions!S138, 1), NA())</f>
        <v>#N/A</v>
      </c>
      <c r="R128" s="352" t="e">
        <f>IF(ISNUMBER(Regressions!T138),ROUND(Regressions!T138, 1), NA())</f>
        <v>#N/A</v>
      </c>
      <c r="S128" s="242" t="e">
        <f>IF(ISNUMBER(Regressions!U138),ROUND(Regressions!U138, 1), NA())</f>
        <v>#N/A</v>
      </c>
    </row>
    <row xmlns:x14ac="http://schemas.microsoft.com/office/spreadsheetml/2009/9/ac" r="129" x14ac:dyDescent="0.2">
      <c r="A129" s="348" t="str">
        <f>IF(ISBLANK(Regressions!A139), " ", Regressions!A139)</f>
        <v>Namibia</v>
      </c>
      <c r="B129" s="349">
        <f>IF(ISBLANK(Regressions!B139), " ", Regressions!B139)</f>
        <v>2001</v>
      </c>
      <c r="C129" s="354" t="str">
        <f>IF(ISBLANK(Regressions!C139), " ", Regressions!C139)</f>
        <v>Primary</v>
      </c>
      <c r="D129" s="350">
        <f>IF(ISBLANK(Regressions!D139), " ", Regressions!D139)</f>
        <v>353961</v>
      </c>
      <c r="E129" s="219" t="e">
        <f>IF(ISNUMBER(Regressions!E139),ROUND(Regressions!E139, 1), NA())</f>
        <v>#N/A</v>
      </c>
      <c r="F129" s="351" t="e">
        <f>IF(ISNUMBER(Regressions!F139),ROUND(Regressions!F139, 1), NA())</f>
        <v>#N/A</v>
      </c>
      <c r="G129" s="241" t="e">
        <f>IF(ISNUMBER(Regressions!G139),ROUND(Regressions!G139, 1), NA())</f>
        <v>#N/A</v>
      </c>
      <c r="H129" s="352" t="e">
        <f>IF(ISNUMBER(Regressions!H139),ROUND(Regressions!H139, 1), NA())</f>
        <v>#N/A</v>
      </c>
      <c r="I129" s="242" t="e">
        <f>IF(ISNUMBER(Regressions!I139),ROUND(Regressions!I139, 1), NA())</f>
        <v>#N/A</v>
      </c>
      <c r="J129" s="353" t="e">
        <f>IF(ISNUMBER(Regressions!K139),ROUND(Regressions!K139, 1), NA())</f>
        <v>#N/A</v>
      </c>
      <c r="K129" s="351" t="e">
        <f>IF(ISNUMBER(Regressions!L139),ROUND(Regressions!L139, 1), NA())</f>
        <v>#N/A</v>
      </c>
      <c r="L129" s="243" t="e">
        <f>IF(ISNUMBER(Regressions!M139),ROUND(Regressions!M139, 1), NA())</f>
        <v>#N/A</v>
      </c>
      <c r="M129" s="352" t="e">
        <f>IF(ISNUMBER(Regressions!N139),ROUND(Regressions!N139, 1), NA())</f>
        <v>#N/A</v>
      </c>
      <c r="N129" s="242" t="e">
        <f>IF(ISNUMBER(Regressions!O139),ROUND(Regressions!O139, 1), NA())</f>
        <v>#N/A</v>
      </c>
      <c r="O129" s="353" t="e">
        <f>IF(ISNUMBER(Regressions!Q139),ROUND(Regressions!Q139, 1), NA())</f>
        <v>#N/A</v>
      </c>
      <c r="P129" s="351" t="e">
        <f>IF(ISNUMBER(Regressions!R139),ROUND(Regressions!R139, 1), NA())</f>
        <v>#N/A</v>
      </c>
      <c r="Q129" s="220" t="e">
        <f>IF(ISNUMBER(Regressions!S139),ROUND(Regressions!S139, 1), NA())</f>
        <v>#N/A</v>
      </c>
      <c r="R129" s="352" t="e">
        <f>IF(ISNUMBER(Regressions!T139),ROUND(Regressions!T139, 1), NA())</f>
        <v>#N/A</v>
      </c>
      <c r="S129" s="242" t="e">
        <f>IF(ISNUMBER(Regressions!U139),ROUND(Regressions!U139, 1), NA())</f>
        <v>#N/A</v>
      </c>
    </row>
    <row xmlns:x14ac="http://schemas.microsoft.com/office/spreadsheetml/2009/9/ac" r="130" x14ac:dyDescent="0.2">
      <c r="A130" s="348" t="str">
        <f>IF(ISBLANK(Regressions!A140), " ", Regressions!A140)</f>
        <v>Namibia</v>
      </c>
      <c r="B130" s="349">
        <f>IF(ISBLANK(Regressions!B140), " ", Regressions!B140)</f>
        <v>2002</v>
      </c>
      <c r="C130" s="354" t="str">
        <f>IF(ISBLANK(Regressions!C140), " ", Regressions!C140)</f>
        <v>Primary</v>
      </c>
      <c r="D130" s="350">
        <f>IF(ISBLANK(Regressions!D140), " ", Regressions!D140)</f>
        <v>362689</v>
      </c>
      <c r="E130" s="219" t="e">
        <f>IF(ISNUMBER(Regressions!E140),ROUND(Regressions!E140, 1), NA())</f>
        <v>#N/A</v>
      </c>
      <c r="F130" s="351" t="e">
        <f>IF(ISNUMBER(Regressions!F140),ROUND(Regressions!F140, 1), NA())</f>
        <v>#N/A</v>
      </c>
      <c r="G130" s="241" t="e">
        <f>IF(ISNUMBER(Regressions!G140),ROUND(Regressions!G140, 1), NA())</f>
        <v>#N/A</v>
      </c>
      <c r="H130" s="352" t="e">
        <f>IF(ISNUMBER(Regressions!H140),ROUND(Regressions!H140, 1), NA())</f>
        <v>#N/A</v>
      </c>
      <c r="I130" s="242" t="e">
        <f>IF(ISNUMBER(Regressions!I140),ROUND(Regressions!I140, 1), NA())</f>
        <v>#N/A</v>
      </c>
      <c r="J130" s="353" t="e">
        <f>IF(ISNUMBER(Regressions!K140),ROUND(Regressions!K140, 1), NA())</f>
        <v>#N/A</v>
      </c>
      <c r="K130" s="351" t="e">
        <f>IF(ISNUMBER(Regressions!L140),ROUND(Regressions!L140, 1), NA())</f>
        <v>#N/A</v>
      </c>
      <c r="L130" s="243" t="e">
        <f>IF(ISNUMBER(Regressions!M140),ROUND(Regressions!M140, 1), NA())</f>
        <v>#N/A</v>
      </c>
      <c r="M130" s="352" t="e">
        <f>IF(ISNUMBER(Regressions!N140),ROUND(Regressions!N140, 1), NA())</f>
        <v>#N/A</v>
      </c>
      <c r="N130" s="242" t="e">
        <f>IF(ISNUMBER(Regressions!O140),ROUND(Regressions!O140, 1), NA())</f>
        <v>#N/A</v>
      </c>
      <c r="O130" s="353" t="e">
        <f>IF(ISNUMBER(Regressions!Q140),ROUND(Regressions!Q140, 1), NA())</f>
        <v>#N/A</v>
      </c>
      <c r="P130" s="351" t="e">
        <f>IF(ISNUMBER(Regressions!R140),ROUND(Regressions!R140, 1), NA())</f>
        <v>#N/A</v>
      </c>
      <c r="Q130" s="220" t="e">
        <f>IF(ISNUMBER(Regressions!S140),ROUND(Regressions!S140, 1), NA())</f>
        <v>#N/A</v>
      </c>
      <c r="R130" s="352" t="e">
        <f>IF(ISNUMBER(Regressions!T140),ROUND(Regressions!T140, 1), NA())</f>
        <v>#N/A</v>
      </c>
      <c r="S130" s="242" t="e">
        <f>IF(ISNUMBER(Regressions!U140),ROUND(Regressions!U140, 1), NA())</f>
        <v>#N/A</v>
      </c>
    </row>
    <row xmlns:x14ac="http://schemas.microsoft.com/office/spreadsheetml/2009/9/ac" r="131" x14ac:dyDescent="0.2">
      <c r="A131" s="348" t="str">
        <f>IF(ISBLANK(Regressions!A141), " ", Regressions!A141)</f>
        <v>Namibia</v>
      </c>
      <c r="B131" s="349">
        <f>IF(ISBLANK(Regressions!B141), " ", Regressions!B141)</f>
        <v>2003</v>
      </c>
      <c r="C131" s="354" t="str">
        <f>IF(ISBLANK(Regressions!C141), " ", Regressions!C141)</f>
        <v>Primary</v>
      </c>
      <c r="D131" s="350">
        <f>IF(ISBLANK(Regressions!D141), " ", Regressions!D141)</f>
        <v>366989</v>
      </c>
      <c r="E131" s="219" t="e">
        <f>IF(ISNUMBER(Regressions!E141),ROUND(Regressions!E141, 1), NA())</f>
        <v>#N/A</v>
      </c>
      <c r="F131" s="351" t="e">
        <f>IF(ISNUMBER(Regressions!F141),ROUND(Regressions!F141, 1), NA())</f>
        <v>#N/A</v>
      </c>
      <c r="G131" s="241" t="e">
        <f>IF(ISNUMBER(Regressions!G141),ROUND(Regressions!G141, 1), NA())</f>
        <v>#N/A</v>
      </c>
      <c r="H131" s="352" t="e">
        <f>IF(ISNUMBER(Regressions!H141),ROUND(Regressions!H141, 1), NA())</f>
        <v>#N/A</v>
      </c>
      <c r="I131" s="242" t="e">
        <f>IF(ISNUMBER(Regressions!I141),ROUND(Regressions!I141, 1), NA())</f>
        <v>#N/A</v>
      </c>
      <c r="J131" s="353" t="e">
        <f>IF(ISNUMBER(Regressions!K141),ROUND(Regressions!K141, 1), NA())</f>
        <v>#N/A</v>
      </c>
      <c r="K131" s="351" t="e">
        <f>IF(ISNUMBER(Regressions!L141),ROUND(Regressions!L141, 1), NA())</f>
        <v>#N/A</v>
      </c>
      <c r="L131" s="243" t="e">
        <f>IF(ISNUMBER(Regressions!M141),ROUND(Regressions!M141, 1), NA())</f>
        <v>#N/A</v>
      </c>
      <c r="M131" s="352" t="e">
        <f>IF(ISNUMBER(Regressions!N141),ROUND(Regressions!N141, 1), NA())</f>
        <v>#N/A</v>
      </c>
      <c r="N131" s="242" t="e">
        <f>IF(ISNUMBER(Regressions!O141),ROUND(Regressions!O141, 1), NA())</f>
        <v>#N/A</v>
      </c>
      <c r="O131" s="353" t="e">
        <f>IF(ISNUMBER(Regressions!Q141),ROUND(Regressions!Q141, 1), NA())</f>
        <v>#N/A</v>
      </c>
      <c r="P131" s="351" t="e">
        <f>IF(ISNUMBER(Regressions!R141),ROUND(Regressions!R141, 1), NA())</f>
        <v>#N/A</v>
      </c>
      <c r="Q131" s="220" t="e">
        <f>IF(ISNUMBER(Regressions!S141),ROUND(Regressions!S141, 1), NA())</f>
        <v>#N/A</v>
      </c>
      <c r="R131" s="352" t="e">
        <f>IF(ISNUMBER(Regressions!T141),ROUND(Regressions!T141, 1), NA())</f>
        <v>#N/A</v>
      </c>
      <c r="S131" s="242" t="e">
        <f>IF(ISNUMBER(Regressions!U141),ROUND(Regressions!U141, 1), NA())</f>
        <v>#N/A</v>
      </c>
    </row>
    <row xmlns:x14ac="http://schemas.microsoft.com/office/spreadsheetml/2009/9/ac" r="132" x14ac:dyDescent="0.2">
      <c r="A132" s="348" t="str">
        <f>IF(ISBLANK(Regressions!A142), " ", Regressions!A142)</f>
        <v>Namibia</v>
      </c>
      <c r="B132" s="349">
        <f>IF(ISBLANK(Regressions!B142), " ", Regressions!B142)</f>
        <v>2004</v>
      </c>
      <c r="C132" s="354" t="str">
        <f>IF(ISBLANK(Regressions!C142), " ", Regressions!C142)</f>
        <v>Primary</v>
      </c>
      <c r="D132" s="350">
        <f>IF(ISBLANK(Regressions!D142), " ", Regressions!D142)</f>
        <v>367382</v>
      </c>
      <c r="E132" s="219" t="e">
        <f>IF(ISNUMBER(Regressions!E142),ROUND(Regressions!E142, 1), NA())</f>
        <v>#N/A</v>
      </c>
      <c r="F132" s="351" t="e">
        <f>IF(ISNUMBER(Regressions!F142),ROUND(Regressions!F142, 1), NA())</f>
        <v>#N/A</v>
      </c>
      <c r="G132" s="241" t="e">
        <f>IF(ISNUMBER(Regressions!G142),ROUND(Regressions!G142, 1), NA())</f>
        <v>#N/A</v>
      </c>
      <c r="H132" s="352" t="e">
        <f>IF(ISNUMBER(Regressions!H142),ROUND(Regressions!H142, 1), NA())</f>
        <v>#N/A</v>
      </c>
      <c r="I132" s="242" t="e">
        <f>IF(ISNUMBER(Regressions!I142),ROUND(Regressions!I142, 1), NA())</f>
        <v>#N/A</v>
      </c>
      <c r="J132" s="353" t="e">
        <f>IF(ISNUMBER(Regressions!K142),ROUND(Regressions!K142, 1), NA())</f>
        <v>#N/A</v>
      </c>
      <c r="K132" s="351" t="e">
        <f>IF(ISNUMBER(Regressions!L142),ROUND(Regressions!L142, 1), NA())</f>
        <v>#N/A</v>
      </c>
      <c r="L132" s="243" t="e">
        <f>IF(ISNUMBER(Regressions!M142),ROUND(Regressions!M142, 1), NA())</f>
        <v>#N/A</v>
      </c>
      <c r="M132" s="352" t="e">
        <f>IF(ISNUMBER(Regressions!N142),ROUND(Regressions!N142, 1), NA())</f>
        <v>#N/A</v>
      </c>
      <c r="N132" s="242" t="e">
        <f>IF(ISNUMBER(Regressions!O142),ROUND(Regressions!O142, 1), NA())</f>
        <v>#N/A</v>
      </c>
      <c r="O132" s="353" t="e">
        <f>IF(ISNUMBER(Regressions!Q142),ROUND(Regressions!Q142, 1), NA())</f>
        <v>#N/A</v>
      </c>
      <c r="P132" s="351" t="e">
        <f>IF(ISNUMBER(Regressions!R142),ROUND(Regressions!R142, 1), NA())</f>
        <v>#N/A</v>
      </c>
      <c r="Q132" s="220" t="e">
        <f>IF(ISNUMBER(Regressions!S142),ROUND(Regressions!S142, 1), NA())</f>
        <v>#N/A</v>
      </c>
      <c r="R132" s="352" t="e">
        <f>IF(ISNUMBER(Regressions!T142),ROUND(Regressions!T142, 1), NA())</f>
        <v>#N/A</v>
      </c>
      <c r="S132" s="242" t="e">
        <f>IF(ISNUMBER(Regressions!U142),ROUND(Regressions!U142, 1), NA())</f>
        <v>#N/A</v>
      </c>
    </row>
    <row xmlns:x14ac="http://schemas.microsoft.com/office/spreadsheetml/2009/9/ac" r="133" x14ac:dyDescent="0.2">
      <c r="A133" s="348" t="str">
        <f>IF(ISBLANK(Regressions!A143), " ", Regressions!A143)</f>
        <v>Namibia</v>
      </c>
      <c r="B133" s="349">
        <f>IF(ISBLANK(Regressions!B143), " ", Regressions!B143)</f>
        <v>2005</v>
      </c>
      <c r="C133" s="354" t="str">
        <f>IF(ISBLANK(Regressions!C143), " ", Regressions!C143)</f>
        <v>Primary</v>
      </c>
      <c r="D133" s="350">
        <f>IF(ISBLANK(Regressions!D143), " ", Regressions!D143)</f>
        <v>363535</v>
      </c>
      <c r="E133" s="219" t="e">
        <f>IF(ISNUMBER(Regressions!E143),ROUND(Regressions!E143, 1), NA())</f>
        <v>#N/A</v>
      </c>
      <c r="F133" s="351" t="e">
        <f>IF(ISNUMBER(Regressions!F143),ROUND(Regressions!F143, 1), NA())</f>
        <v>#N/A</v>
      </c>
      <c r="G133" s="241" t="e">
        <f>IF(ISNUMBER(Regressions!G143),ROUND(Regressions!G143, 1), NA())</f>
        <v>#N/A</v>
      </c>
      <c r="H133" s="352" t="e">
        <f>IF(ISNUMBER(Regressions!H143),ROUND(Regressions!H143, 1), NA())</f>
        <v>#N/A</v>
      </c>
      <c r="I133" s="242" t="e">
        <f>IF(ISNUMBER(Regressions!I143),ROUND(Regressions!I143, 1), NA())</f>
        <v>#N/A</v>
      </c>
      <c r="J133" s="353" t="e">
        <f>IF(ISNUMBER(Regressions!K143),ROUND(Regressions!K143, 1), NA())</f>
        <v>#N/A</v>
      </c>
      <c r="K133" s="351" t="e">
        <f>IF(ISNUMBER(Regressions!L143),ROUND(Regressions!L143, 1), NA())</f>
        <v>#N/A</v>
      </c>
      <c r="L133" s="243" t="e">
        <f>IF(ISNUMBER(Regressions!M143),ROUND(Regressions!M143, 1), NA())</f>
        <v>#N/A</v>
      </c>
      <c r="M133" s="352" t="e">
        <f>IF(ISNUMBER(Regressions!N143),ROUND(Regressions!N143, 1), NA())</f>
        <v>#N/A</v>
      </c>
      <c r="N133" s="242" t="e">
        <f>IF(ISNUMBER(Regressions!O143),ROUND(Regressions!O143, 1), NA())</f>
        <v>#N/A</v>
      </c>
      <c r="O133" s="353" t="e">
        <f>IF(ISNUMBER(Regressions!Q143),ROUND(Regressions!Q143, 1), NA())</f>
        <v>#N/A</v>
      </c>
      <c r="P133" s="351" t="e">
        <f>IF(ISNUMBER(Regressions!R143),ROUND(Regressions!R143, 1), NA())</f>
        <v>#N/A</v>
      </c>
      <c r="Q133" s="220" t="e">
        <f>IF(ISNUMBER(Regressions!S143),ROUND(Regressions!S143, 1), NA())</f>
        <v>#N/A</v>
      </c>
      <c r="R133" s="352" t="e">
        <f>IF(ISNUMBER(Regressions!T143),ROUND(Regressions!T143, 1), NA())</f>
        <v>#N/A</v>
      </c>
      <c r="S133" s="242" t="e">
        <f>IF(ISNUMBER(Regressions!U143),ROUND(Regressions!U143, 1), NA())</f>
        <v>#N/A</v>
      </c>
    </row>
    <row xmlns:x14ac="http://schemas.microsoft.com/office/spreadsheetml/2009/9/ac" r="134" x14ac:dyDescent="0.2">
      <c r="A134" s="348" t="str">
        <f>IF(ISBLANK(Regressions!A144), " ", Regressions!A144)</f>
        <v>Namibia</v>
      </c>
      <c r="B134" s="349">
        <f>IF(ISBLANK(Regressions!B144), " ", Regressions!B144)</f>
        <v>2006</v>
      </c>
      <c r="C134" s="354" t="str">
        <f>IF(ISBLANK(Regressions!C144), " ", Regressions!C144)</f>
        <v>Primary</v>
      </c>
      <c r="D134" s="350">
        <f>IF(ISBLANK(Regressions!D144), " ", Regressions!D144)</f>
        <v>359692</v>
      </c>
      <c r="E134" s="219" t="e">
        <f>IF(ISNUMBER(Regressions!E144),ROUND(Regressions!E144, 1), NA())</f>
        <v>#N/A</v>
      </c>
      <c r="F134" s="351" t="e">
        <f>IF(ISNUMBER(Regressions!F144),ROUND(Regressions!F144, 1), NA())</f>
        <v>#N/A</v>
      </c>
      <c r="G134" s="241" t="e">
        <f>IF(ISNUMBER(Regressions!G144),ROUND(Regressions!G144, 1), NA())</f>
        <v>#N/A</v>
      </c>
      <c r="H134" s="352" t="e">
        <f>IF(ISNUMBER(Regressions!H144),ROUND(Regressions!H144, 1), NA())</f>
        <v>#N/A</v>
      </c>
      <c r="I134" s="242" t="e">
        <f>IF(ISNUMBER(Regressions!I144),ROUND(Regressions!I144, 1), NA())</f>
        <v>#N/A</v>
      </c>
      <c r="J134" s="353" t="e">
        <f>IF(ISNUMBER(Regressions!K144),ROUND(Regressions!K144, 1), NA())</f>
        <v>#N/A</v>
      </c>
      <c r="K134" s="351" t="e">
        <f>IF(ISNUMBER(Regressions!L144),ROUND(Regressions!L144, 1), NA())</f>
        <v>#N/A</v>
      </c>
      <c r="L134" s="243" t="e">
        <f>IF(ISNUMBER(Regressions!M144),ROUND(Regressions!M144, 1), NA())</f>
        <v>#N/A</v>
      </c>
      <c r="M134" s="352" t="e">
        <f>IF(ISNUMBER(Regressions!N144),ROUND(Regressions!N144, 1), NA())</f>
        <v>#N/A</v>
      </c>
      <c r="N134" s="242" t="e">
        <f>IF(ISNUMBER(Regressions!O144),ROUND(Regressions!O144, 1), NA())</f>
        <v>#N/A</v>
      </c>
      <c r="O134" s="353" t="e">
        <f>IF(ISNUMBER(Regressions!Q144),ROUND(Regressions!Q144, 1), NA())</f>
        <v>#N/A</v>
      </c>
      <c r="P134" s="351" t="e">
        <f>IF(ISNUMBER(Regressions!R144),ROUND(Regressions!R144, 1), NA())</f>
        <v>#N/A</v>
      </c>
      <c r="Q134" s="220" t="e">
        <f>IF(ISNUMBER(Regressions!S144),ROUND(Regressions!S144, 1), NA())</f>
        <v>#N/A</v>
      </c>
      <c r="R134" s="352" t="e">
        <f>IF(ISNUMBER(Regressions!T144),ROUND(Regressions!T144, 1), NA())</f>
        <v>#N/A</v>
      </c>
      <c r="S134" s="242" t="e">
        <f>IF(ISNUMBER(Regressions!U144),ROUND(Regressions!U144, 1), NA())</f>
        <v>#N/A</v>
      </c>
    </row>
    <row xmlns:x14ac="http://schemas.microsoft.com/office/spreadsheetml/2009/9/ac" r="135" x14ac:dyDescent="0.2">
      <c r="A135" s="348" t="str">
        <f>IF(ISBLANK(Regressions!A145), " ", Regressions!A145)</f>
        <v>Namibia</v>
      </c>
      <c r="B135" s="349">
        <f>IF(ISBLANK(Regressions!B145), " ", Regressions!B145)</f>
        <v>2007</v>
      </c>
      <c r="C135" s="354" t="str">
        <f>IF(ISBLANK(Regressions!C145), " ", Regressions!C145)</f>
        <v>Primary</v>
      </c>
      <c r="D135" s="350">
        <f>IF(ISBLANK(Regressions!D145), " ", Regressions!D145)</f>
        <v>356378</v>
      </c>
      <c r="E135" s="219" t="e">
        <f>IF(ISNUMBER(Regressions!E145),ROUND(Regressions!E145, 1), NA())</f>
        <v>#N/A</v>
      </c>
      <c r="F135" s="351" t="e">
        <f>IF(ISNUMBER(Regressions!F145),ROUND(Regressions!F145, 1), NA())</f>
        <v>#N/A</v>
      </c>
      <c r="G135" s="241" t="e">
        <f>IF(ISNUMBER(Regressions!G145),ROUND(Regressions!G145, 1), NA())</f>
        <v>#N/A</v>
      </c>
      <c r="H135" s="352" t="e">
        <f>IF(ISNUMBER(Regressions!H145),ROUND(Regressions!H145, 1), NA())</f>
        <v>#N/A</v>
      </c>
      <c r="I135" s="242" t="e">
        <f>IF(ISNUMBER(Regressions!I145),ROUND(Regressions!I145, 1), NA())</f>
        <v>#N/A</v>
      </c>
      <c r="J135" s="353" t="e">
        <f>IF(ISNUMBER(Regressions!K145),ROUND(Regressions!K145, 1), NA())</f>
        <v>#N/A</v>
      </c>
      <c r="K135" s="351" t="e">
        <f>IF(ISNUMBER(Regressions!L145),ROUND(Regressions!L145, 1), NA())</f>
        <v>#N/A</v>
      </c>
      <c r="L135" s="243" t="e">
        <f>IF(ISNUMBER(Regressions!M145),ROUND(Regressions!M145, 1), NA())</f>
        <v>#N/A</v>
      </c>
      <c r="M135" s="352" t="e">
        <f>IF(ISNUMBER(Regressions!N145),ROUND(Regressions!N145, 1), NA())</f>
        <v>#N/A</v>
      </c>
      <c r="N135" s="242" t="e">
        <f>IF(ISNUMBER(Regressions!O145),ROUND(Regressions!O145, 1), NA())</f>
        <v>#N/A</v>
      </c>
      <c r="O135" s="353" t="e">
        <f>IF(ISNUMBER(Regressions!Q145),ROUND(Regressions!Q145, 1), NA())</f>
        <v>#N/A</v>
      </c>
      <c r="P135" s="351" t="e">
        <f>IF(ISNUMBER(Regressions!R145),ROUND(Regressions!R145, 1), NA())</f>
        <v>#N/A</v>
      </c>
      <c r="Q135" s="220" t="e">
        <f>IF(ISNUMBER(Regressions!S145),ROUND(Regressions!S145, 1), NA())</f>
        <v>#N/A</v>
      </c>
      <c r="R135" s="352" t="e">
        <f>IF(ISNUMBER(Regressions!T145),ROUND(Regressions!T145, 1), NA())</f>
        <v>#N/A</v>
      </c>
      <c r="S135" s="242" t="e">
        <f>IF(ISNUMBER(Regressions!U145),ROUND(Regressions!U145, 1), NA())</f>
        <v>#N/A</v>
      </c>
    </row>
    <row xmlns:x14ac="http://schemas.microsoft.com/office/spreadsheetml/2009/9/ac" r="136" x14ac:dyDescent="0.2">
      <c r="A136" s="348" t="str">
        <f>IF(ISBLANK(Regressions!A146), " ", Regressions!A146)</f>
        <v>Namibia</v>
      </c>
      <c r="B136" s="349">
        <f>IF(ISBLANK(Regressions!B146), " ", Regressions!B146)</f>
        <v>2008</v>
      </c>
      <c r="C136" s="354" t="str">
        <f>IF(ISBLANK(Regressions!C146), " ", Regressions!C146)</f>
        <v>Primary</v>
      </c>
      <c r="D136" s="350">
        <f>IF(ISBLANK(Regressions!D146), " ", Regressions!D146)</f>
        <v>352979</v>
      </c>
      <c r="E136" s="219" t="e">
        <f>IF(ISNUMBER(Regressions!E146),ROUND(Regressions!E146, 1), NA())</f>
        <v>#N/A</v>
      </c>
      <c r="F136" s="351" t="e">
        <f>IF(ISNUMBER(Regressions!F146),ROUND(Regressions!F146, 1), NA())</f>
        <v>#N/A</v>
      </c>
      <c r="G136" s="241" t="e">
        <f>IF(ISNUMBER(Regressions!G146),ROUND(Regressions!G146, 1), NA())</f>
        <v>#N/A</v>
      </c>
      <c r="H136" s="352" t="e">
        <f>IF(ISNUMBER(Regressions!H146),ROUND(Regressions!H146, 1), NA())</f>
        <v>#N/A</v>
      </c>
      <c r="I136" s="242" t="e">
        <f>IF(ISNUMBER(Regressions!I146),ROUND(Regressions!I146, 1), NA())</f>
        <v>#N/A</v>
      </c>
      <c r="J136" s="353" t="e">
        <f>IF(ISNUMBER(Regressions!K146),ROUND(Regressions!K146, 1), NA())</f>
        <v>#N/A</v>
      </c>
      <c r="K136" s="351" t="e">
        <f>IF(ISNUMBER(Regressions!L146),ROUND(Regressions!L146, 1), NA())</f>
        <v>#N/A</v>
      </c>
      <c r="L136" s="243" t="e">
        <f>IF(ISNUMBER(Regressions!M146),ROUND(Regressions!M146, 1), NA())</f>
        <v>#N/A</v>
      </c>
      <c r="M136" s="352" t="e">
        <f>IF(ISNUMBER(Regressions!N146),ROUND(Regressions!N146, 1), NA())</f>
        <v>#N/A</v>
      </c>
      <c r="N136" s="242" t="e">
        <f>IF(ISNUMBER(Regressions!O146),ROUND(Regressions!O146, 1), NA())</f>
        <v>#N/A</v>
      </c>
      <c r="O136" s="353" t="e">
        <f>IF(ISNUMBER(Regressions!Q146),ROUND(Regressions!Q146, 1), NA())</f>
        <v>#N/A</v>
      </c>
      <c r="P136" s="351" t="e">
        <f>IF(ISNUMBER(Regressions!R146),ROUND(Regressions!R146, 1), NA())</f>
        <v>#N/A</v>
      </c>
      <c r="Q136" s="220" t="e">
        <f>IF(ISNUMBER(Regressions!S146),ROUND(Regressions!S146, 1), NA())</f>
        <v>#N/A</v>
      </c>
      <c r="R136" s="352" t="e">
        <f>IF(ISNUMBER(Regressions!T146),ROUND(Regressions!T146, 1), NA())</f>
        <v>#N/A</v>
      </c>
      <c r="S136" s="242" t="e">
        <f>IF(ISNUMBER(Regressions!U146),ROUND(Regressions!U146, 1), NA())</f>
        <v>#N/A</v>
      </c>
    </row>
    <row xmlns:x14ac="http://schemas.microsoft.com/office/spreadsheetml/2009/9/ac" r="137" x14ac:dyDescent="0.2">
      <c r="A137" s="348" t="str">
        <f>IF(ISBLANK(Regressions!A147), " ", Regressions!A147)</f>
        <v>Namibia</v>
      </c>
      <c r="B137" s="349">
        <f>IF(ISBLANK(Regressions!B147), " ", Regressions!B147)</f>
        <v>2009</v>
      </c>
      <c r="C137" s="354" t="str">
        <f>IF(ISBLANK(Regressions!C147), " ", Regressions!C147)</f>
        <v>Primary</v>
      </c>
      <c r="D137" s="350">
        <f>IF(ISBLANK(Regressions!D147), " ", Regressions!D147)</f>
        <v>349555</v>
      </c>
      <c r="E137" s="219">
        <f>IF(ISNUMBER(Regressions!E147),ROUND(Regressions!E147, 1), NA())</f>
        <v>92.7</v>
      </c>
      <c r="F137" s="351" t="e">
        <f>IF(ISNUMBER(Regressions!F147),ROUND(Regressions!F147, 1), NA())</f>
        <v>#N/A</v>
      </c>
      <c r="G137" s="241" t="e">
        <f>IF(ISNUMBER(Regressions!G147),ROUND(Regressions!G147, 1), NA())</f>
        <v>#N/A</v>
      </c>
      <c r="H137" s="352" t="e">
        <f>IF(ISNUMBER(Regressions!H147),ROUND(Regressions!H147, 1), NA())</f>
        <v>#N/A</v>
      </c>
      <c r="I137" s="242">
        <f>IF(ISNUMBER(Regressions!I147),ROUND(Regressions!I147, 1), NA())</f>
        <v>7.3</v>
      </c>
      <c r="J137" s="353" t="e">
        <f>IF(ISNUMBER(Regressions!K147),ROUND(Regressions!K147, 1), NA())</f>
        <v>#N/A</v>
      </c>
      <c r="K137" s="351" t="e">
        <f>IF(ISNUMBER(Regressions!L147),ROUND(Regressions!L147, 1), NA())</f>
        <v>#N/A</v>
      </c>
      <c r="L137" s="243" t="e">
        <f>IF(ISNUMBER(Regressions!M147),ROUND(Regressions!M147, 1), NA())</f>
        <v>#N/A</v>
      </c>
      <c r="M137" s="352" t="e">
        <f>IF(ISNUMBER(Regressions!N147),ROUND(Regressions!N147, 1), NA())</f>
        <v>#N/A</v>
      </c>
      <c r="N137" s="242" t="e">
        <f>IF(ISNUMBER(Regressions!O147),ROUND(Regressions!O147, 1), NA())</f>
        <v>#N/A</v>
      </c>
      <c r="O137" s="353" t="e">
        <f>IF(ISNUMBER(Regressions!Q147),ROUND(Regressions!Q147, 1), NA())</f>
        <v>#N/A</v>
      </c>
      <c r="P137" s="351" t="e">
        <f>IF(ISNUMBER(Regressions!R147),ROUND(Regressions!R147, 1), NA())</f>
        <v>#N/A</v>
      </c>
      <c r="Q137" s="220" t="e">
        <f>IF(ISNUMBER(Regressions!S147),ROUND(Regressions!S147, 1), NA())</f>
        <v>#N/A</v>
      </c>
      <c r="R137" s="352" t="e">
        <f>IF(ISNUMBER(Regressions!T147),ROUND(Regressions!T147, 1), NA())</f>
        <v>#N/A</v>
      </c>
      <c r="S137" s="242" t="e">
        <f>IF(ISNUMBER(Regressions!U147),ROUND(Regressions!U147, 1), NA())</f>
        <v>#N/A</v>
      </c>
    </row>
    <row xmlns:x14ac="http://schemas.microsoft.com/office/spreadsheetml/2009/9/ac" r="138" x14ac:dyDescent="0.2">
      <c r="A138" s="348" t="str">
        <f>IF(ISBLANK(Regressions!A148), " ", Regressions!A148)</f>
        <v>Namibia</v>
      </c>
      <c r="B138" s="349">
        <f>IF(ISBLANK(Regressions!B148), " ", Regressions!B148)</f>
        <v>2010</v>
      </c>
      <c r="C138" s="354" t="str">
        <f>IF(ISBLANK(Regressions!C148), " ", Regressions!C148)</f>
        <v>Primary</v>
      </c>
      <c r="D138" s="350">
        <f>IF(ISBLANK(Regressions!D148), " ", Regressions!D148)</f>
        <v>347059</v>
      </c>
      <c r="E138" s="219">
        <f>IF(ISNUMBER(Regressions!E148),ROUND(Regressions!E148, 1), NA())</f>
        <v>92.7</v>
      </c>
      <c r="F138" s="351" t="e">
        <f>IF(ISNUMBER(Regressions!F148),ROUND(Regressions!F148, 1), NA())</f>
        <v>#N/A</v>
      </c>
      <c r="G138" s="241" t="e">
        <f>IF(ISNUMBER(Regressions!G148),ROUND(Regressions!G148, 1), NA())</f>
        <v>#N/A</v>
      </c>
      <c r="H138" s="352" t="e">
        <f>IF(ISNUMBER(Regressions!H148),ROUND(Regressions!H148, 1), NA())</f>
        <v>#N/A</v>
      </c>
      <c r="I138" s="242">
        <f>IF(ISNUMBER(Regressions!I148),ROUND(Regressions!I148, 1), NA())</f>
        <v>7.3</v>
      </c>
      <c r="J138" s="353" t="e">
        <f>IF(ISNUMBER(Regressions!K148),ROUND(Regressions!K148, 1), NA())</f>
        <v>#N/A</v>
      </c>
      <c r="K138" s="351" t="e">
        <f>IF(ISNUMBER(Regressions!L148),ROUND(Regressions!L148, 1), NA())</f>
        <v>#N/A</v>
      </c>
      <c r="L138" s="243" t="e">
        <f>IF(ISNUMBER(Regressions!M148),ROUND(Regressions!M148, 1), NA())</f>
        <v>#N/A</v>
      </c>
      <c r="M138" s="352" t="e">
        <f>IF(ISNUMBER(Regressions!N148),ROUND(Regressions!N148, 1), NA())</f>
        <v>#N/A</v>
      </c>
      <c r="N138" s="242" t="e">
        <f>IF(ISNUMBER(Regressions!O148),ROUND(Regressions!O148, 1), NA())</f>
        <v>#N/A</v>
      </c>
      <c r="O138" s="353" t="e">
        <f>IF(ISNUMBER(Regressions!Q148),ROUND(Regressions!Q148, 1), NA())</f>
        <v>#N/A</v>
      </c>
      <c r="P138" s="351" t="e">
        <f>IF(ISNUMBER(Regressions!R148),ROUND(Regressions!R148, 1), NA())</f>
        <v>#N/A</v>
      </c>
      <c r="Q138" s="220" t="e">
        <f>IF(ISNUMBER(Regressions!S148),ROUND(Regressions!S148, 1), NA())</f>
        <v>#N/A</v>
      </c>
      <c r="R138" s="352" t="e">
        <f>IF(ISNUMBER(Regressions!T148),ROUND(Regressions!T148, 1), NA())</f>
        <v>#N/A</v>
      </c>
      <c r="S138" s="242" t="e">
        <f>IF(ISNUMBER(Regressions!U148),ROUND(Regressions!U148, 1), NA())</f>
        <v>#N/A</v>
      </c>
    </row>
    <row xmlns:x14ac="http://schemas.microsoft.com/office/spreadsheetml/2009/9/ac" r="139" x14ac:dyDescent="0.2">
      <c r="A139" s="348" t="str">
        <f>IF(ISBLANK(Regressions!A149), " ", Regressions!A149)</f>
        <v>Namibia</v>
      </c>
      <c r="B139" s="349">
        <f>IF(ISBLANK(Regressions!B149), " ", Regressions!B149)</f>
        <v>2011</v>
      </c>
      <c r="C139" s="354" t="str">
        <f>IF(ISBLANK(Regressions!C149), " ", Regressions!C149)</f>
        <v>Primary</v>
      </c>
      <c r="D139" s="350">
        <f>IF(ISBLANK(Regressions!D149), " ", Regressions!D149)</f>
        <v>345876</v>
      </c>
      <c r="E139" s="219">
        <f>IF(ISNUMBER(Regressions!E149),ROUND(Regressions!E149, 1), NA())</f>
        <v>92.7</v>
      </c>
      <c r="F139" s="351" t="e">
        <f>IF(ISNUMBER(Regressions!F149),ROUND(Regressions!F149, 1), NA())</f>
        <v>#N/A</v>
      </c>
      <c r="G139" s="241" t="e">
        <f>IF(ISNUMBER(Regressions!G149),ROUND(Regressions!G149, 1), NA())</f>
        <v>#N/A</v>
      </c>
      <c r="H139" s="352" t="e">
        <f>IF(ISNUMBER(Regressions!H149),ROUND(Regressions!H149, 1), NA())</f>
        <v>#N/A</v>
      </c>
      <c r="I139" s="242">
        <f>IF(ISNUMBER(Regressions!I149),ROUND(Regressions!I149, 1), NA())</f>
        <v>7.3</v>
      </c>
      <c r="J139" s="353" t="e">
        <f>IF(ISNUMBER(Regressions!K149),ROUND(Regressions!K149, 1), NA())</f>
        <v>#N/A</v>
      </c>
      <c r="K139" s="351" t="e">
        <f>IF(ISNUMBER(Regressions!L149),ROUND(Regressions!L149, 1), NA())</f>
        <v>#N/A</v>
      </c>
      <c r="L139" s="243" t="e">
        <f>IF(ISNUMBER(Regressions!M149),ROUND(Regressions!M149, 1), NA())</f>
        <v>#N/A</v>
      </c>
      <c r="M139" s="352" t="e">
        <f>IF(ISNUMBER(Regressions!N149),ROUND(Regressions!N149, 1), NA())</f>
        <v>#N/A</v>
      </c>
      <c r="N139" s="242" t="e">
        <f>IF(ISNUMBER(Regressions!O149),ROUND(Regressions!O149, 1), NA())</f>
        <v>#N/A</v>
      </c>
      <c r="O139" s="353" t="e">
        <f>IF(ISNUMBER(Regressions!Q149),ROUND(Regressions!Q149, 1), NA())</f>
        <v>#N/A</v>
      </c>
      <c r="P139" s="351" t="e">
        <f>IF(ISNUMBER(Regressions!R149),ROUND(Regressions!R149, 1), NA())</f>
        <v>#N/A</v>
      </c>
      <c r="Q139" s="220" t="e">
        <f>IF(ISNUMBER(Regressions!S149),ROUND(Regressions!S149, 1), NA())</f>
        <v>#N/A</v>
      </c>
      <c r="R139" s="352" t="e">
        <f>IF(ISNUMBER(Regressions!T149),ROUND(Regressions!T149, 1), NA())</f>
        <v>#N/A</v>
      </c>
      <c r="S139" s="242" t="e">
        <f>IF(ISNUMBER(Regressions!U149),ROUND(Regressions!U149, 1), NA())</f>
        <v>#N/A</v>
      </c>
    </row>
    <row xmlns:x14ac="http://schemas.microsoft.com/office/spreadsheetml/2009/9/ac" r="140" x14ac:dyDescent="0.2">
      <c r="A140" s="348" t="str">
        <f>IF(ISBLANK(Regressions!A150), " ", Regressions!A150)</f>
        <v>Namibia</v>
      </c>
      <c r="B140" s="349">
        <f>IF(ISBLANK(Regressions!B150), " ", Regressions!B150)</f>
        <v>2012</v>
      </c>
      <c r="C140" s="354" t="str">
        <f>IF(ISBLANK(Regressions!C150), " ", Regressions!C150)</f>
        <v>Primary</v>
      </c>
      <c r="D140" s="350">
        <f>IF(ISBLANK(Regressions!D150), " ", Regressions!D150)</f>
        <v>345021</v>
      </c>
      <c r="E140" s="219">
        <f>IF(ISNUMBER(Regressions!E150),ROUND(Regressions!E150, 1), NA())</f>
        <v>92.7</v>
      </c>
      <c r="F140" s="351" t="e">
        <f>IF(ISNUMBER(Regressions!F150),ROUND(Regressions!F150, 1), NA())</f>
        <v>#N/A</v>
      </c>
      <c r="G140" s="241" t="e">
        <f>IF(ISNUMBER(Regressions!G150),ROUND(Regressions!G150, 1), NA())</f>
        <v>#N/A</v>
      </c>
      <c r="H140" s="352" t="e">
        <f>IF(ISNUMBER(Regressions!H150),ROUND(Regressions!H150, 1), NA())</f>
        <v>#N/A</v>
      </c>
      <c r="I140" s="242">
        <f>IF(ISNUMBER(Regressions!I150),ROUND(Regressions!I150, 1), NA())</f>
        <v>7.3</v>
      </c>
      <c r="J140" s="353" t="e">
        <f>IF(ISNUMBER(Regressions!K150),ROUND(Regressions!K150, 1), NA())</f>
        <v>#N/A</v>
      </c>
      <c r="K140" s="351" t="e">
        <f>IF(ISNUMBER(Regressions!L150),ROUND(Regressions!L150, 1), NA())</f>
        <v>#N/A</v>
      </c>
      <c r="L140" s="243" t="e">
        <f>IF(ISNUMBER(Regressions!M150),ROUND(Regressions!M150, 1), NA())</f>
        <v>#N/A</v>
      </c>
      <c r="M140" s="352" t="e">
        <f>IF(ISNUMBER(Regressions!N150),ROUND(Regressions!N150, 1), NA())</f>
        <v>#N/A</v>
      </c>
      <c r="N140" s="242" t="e">
        <f>IF(ISNUMBER(Regressions!O150),ROUND(Regressions!O150, 1), NA())</f>
        <v>#N/A</v>
      </c>
      <c r="O140" s="353" t="e">
        <f>IF(ISNUMBER(Regressions!Q150),ROUND(Regressions!Q150, 1), NA())</f>
        <v>#N/A</v>
      </c>
      <c r="P140" s="351" t="e">
        <f>IF(ISNUMBER(Regressions!R150),ROUND(Regressions!R150, 1), NA())</f>
        <v>#N/A</v>
      </c>
      <c r="Q140" s="220" t="e">
        <f>IF(ISNUMBER(Regressions!S150),ROUND(Regressions!S150, 1), NA())</f>
        <v>#N/A</v>
      </c>
      <c r="R140" s="352" t="e">
        <f>IF(ISNUMBER(Regressions!T150),ROUND(Regressions!T150, 1), NA())</f>
        <v>#N/A</v>
      </c>
      <c r="S140" s="242" t="e">
        <f>IF(ISNUMBER(Regressions!U150),ROUND(Regressions!U150, 1), NA())</f>
        <v>#N/A</v>
      </c>
    </row>
    <row xmlns:x14ac="http://schemas.microsoft.com/office/spreadsheetml/2009/9/ac" r="141" x14ac:dyDescent="0.2">
      <c r="A141" s="348" t="str">
        <f>IF(ISBLANK(Regressions!A151), " ", Regressions!A151)</f>
        <v>Namibia</v>
      </c>
      <c r="B141" s="349">
        <f>IF(ISBLANK(Regressions!B151), " ", Regressions!B151)</f>
        <v>2013</v>
      </c>
      <c r="C141" s="354" t="str">
        <f>IF(ISBLANK(Regressions!C151), " ", Regressions!C151)</f>
        <v>Primary</v>
      </c>
      <c r="D141" s="350">
        <f>IF(ISBLANK(Regressions!D151), " ", Regressions!D151)</f>
        <v>344349</v>
      </c>
      <c r="E141" s="219">
        <f>IF(ISNUMBER(Regressions!E151),ROUND(Regressions!E151, 1), NA())</f>
        <v>92.7</v>
      </c>
      <c r="F141" s="351" t="e">
        <f>IF(ISNUMBER(Regressions!F151),ROUND(Regressions!F151, 1), NA())</f>
        <v>#N/A</v>
      </c>
      <c r="G141" s="241" t="e">
        <f>IF(ISNUMBER(Regressions!G151),ROUND(Regressions!G151, 1), NA())</f>
        <v>#N/A</v>
      </c>
      <c r="H141" s="352" t="e">
        <f>IF(ISNUMBER(Regressions!H151),ROUND(Regressions!H151, 1), NA())</f>
        <v>#N/A</v>
      </c>
      <c r="I141" s="242">
        <f>IF(ISNUMBER(Regressions!I151),ROUND(Regressions!I151, 1), NA())</f>
        <v>7.3</v>
      </c>
      <c r="J141" s="353" t="e">
        <f>IF(ISNUMBER(Regressions!K151),ROUND(Regressions!K151, 1), NA())</f>
        <v>#N/A</v>
      </c>
      <c r="K141" s="351" t="e">
        <f>IF(ISNUMBER(Regressions!L151),ROUND(Regressions!L151, 1), NA())</f>
        <v>#N/A</v>
      </c>
      <c r="L141" s="243" t="e">
        <f>IF(ISNUMBER(Regressions!M151),ROUND(Regressions!M151, 1), NA())</f>
        <v>#N/A</v>
      </c>
      <c r="M141" s="352" t="e">
        <f>IF(ISNUMBER(Regressions!N151),ROUND(Regressions!N151, 1), NA())</f>
        <v>#N/A</v>
      </c>
      <c r="N141" s="242" t="e">
        <f>IF(ISNUMBER(Regressions!O151),ROUND(Regressions!O151, 1), NA())</f>
        <v>#N/A</v>
      </c>
      <c r="O141" s="353" t="e">
        <f>IF(ISNUMBER(Regressions!Q151),ROUND(Regressions!Q151, 1), NA())</f>
        <v>#N/A</v>
      </c>
      <c r="P141" s="351" t="e">
        <f>IF(ISNUMBER(Regressions!R151),ROUND(Regressions!R151, 1), NA())</f>
        <v>#N/A</v>
      </c>
      <c r="Q141" s="220" t="e">
        <f>IF(ISNUMBER(Regressions!S151),ROUND(Regressions!S151, 1), NA())</f>
        <v>#N/A</v>
      </c>
      <c r="R141" s="352" t="e">
        <f>IF(ISNUMBER(Regressions!T151),ROUND(Regressions!T151, 1), NA())</f>
        <v>#N/A</v>
      </c>
      <c r="S141" s="242" t="e">
        <f>IF(ISNUMBER(Regressions!U151),ROUND(Regressions!U151, 1), NA())</f>
        <v>#N/A</v>
      </c>
    </row>
    <row xmlns:x14ac="http://schemas.microsoft.com/office/spreadsheetml/2009/9/ac" r="142" x14ac:dyDescent="0.2">
      <c r="A142" s="348" t="str">
        <f>IF(ISBLANK(Regressions!A152), " ", Regressions!A152)</f>
        <v>Namibia</v>
      </c>
      <c r="B142" s="349">
        <f>IF(ISBLANK(Regressions!B152), " ", Regressions!B152)</f>
        <v>2014</v>
      </c>
      <c r="C142" s="354" t="str">
        <f>IF(ISBLANK(Regressions!C152), " ", Regressions!C152)</f>
        <v>Primary</v>
      </c>
      <c r="D142" s="350">
        <f>IF(ISBLANK(Regressions!D152), " ", Regressions!D152)</f>
        <v>344250</v>
      </c>
      <c r="E142" s="219">
        <f>IF(ISNUMBER(Regressions!E152),ROUND(Regressions!E152, 1), NA())</f>
        <v>92.7</v>
      </c>
      <c r="F142" s="351" t="e">
        <f>IF(ISNUMBER(Regressions!F152),ROUND(Regressions!F152, 1), NA())</f>
        <v>#N/A</v>
      </c>
      <c r="G142" s="241" t="e">
        <f>IF(ISNUMBER(Regressions!G152),ROUND(Regressions!G152, 1), NA())</f>
        <v>#N/A</v>
      </c>
      <c r="H142" s="352" t="e">
        <f>IF(ISNUMBER(Regressions!H152),ROUND(Regressions!H152, 1), NA())</f>
        <v>#N/A</v>
      </c>
      <c r="I142" s="242">
        <f>IF(ISNUMBER(Regressions!I152),ROUND(Regressions!I152, 1), NA())</f>
        <v>7.3</v>
      </c>
      <c r="J142" s="353" t="e">
        <f>IF(ISNUMBER(Regressions!K152),ROUND(Regressions!K152, 1), NA())</f>
        <v>#N/A</v>
      </c>
      <c r="K142" s="351" t="e">
        <f>IF(ISNUMBER(Regressions!L152),ROUND(Regressions!L152, 1), NA())</f>
        <v>#N/A</v>
      </c>
      <c r="L142" s="243" t="e">
        <f>IF(ISNUMBER(Regressions!M152),ROUND(Regressions!M152, 1), NA())</f>
        <v>#N/A</v>
      </c>
      <c r="M142" s="352" t="e">
        <f>IF(ISNUMBER(Regressions!N152),ROUND(Regressions!N152, 1), NA())</f>
        <v>#N/A</v>
      </c>
      <c r="N142" s="242" t="e">
        <f>IF(ISNUMBER(Regressions!O152),ROUND(Regressions!O152, 1), NA())</f>
        <v>#N/A</v>
      </c>
      <c r="O142" s="353" t="e">
        <f>IF(ISNUMBER(Regressions!Q152),ROUND(Regressions!Q152, 1), NA())</f>
        <v>#N/A</v>
      </c>
      <c r="P142" s="351" t="e">
        <f>IF(ISNUMBER(Regressions!R152),ROUND(Regressions!R152, 1), NA())</f>
        <v>#N/A</v>
      </c>
      <c r="Q142" s="220" t="e">
        <f>IF(ISNUMBER(Regressions!S152),ROUND(Regressions!S152, 1), NA())</f>
        <v>#N/A</v>
      </c>
      <c r="R142" s="352" t="e">
        <f>IF(ISNUMBER(Regressions!T152),ROUND(Regressions!T152, 1), NA())</f>
        <v>#N/A</v>
      </c>
      <c r="S142" s="242" t="e">
        <f>IF(ISNUMBER(Regressions!U152),ROUND(Regressions!U152, 1), NA())</f>
        <v>#N/A</v>
      </c>
    </row>
    <row xmlns:x14ac="http://schemas.microsoft.com/office/spreadsheetml/2009/9/ac" r="143" x14ac:dyDescent="0.2">
      <c r="A143" s="348" t="str">
        <f>IF(ISBLANK(Regressions!A153), " ", Regressions!A153)</f>
        <v>Namibia</v>
      </c>
      <c r="B143" s="349">
        <f>IF(ISBLANK(Regressions!B153), " ", Regressions!B153)</f>
        <v>2015</v>
      </c>
      <c r="C143" s="354" t="str">
        <f>IF(ISBLANK(Regressions!C153), " ", Regressions!C153)</f>
        <v>Primary</v>
      </c>
      <c r="D143" s="350">
        <f>IF(ISBLANK(Regressions!D153), " ", Regressions!D153)</f>
        <v>346245</v>
      </c>
      <c r="E143" s="219">
        <f>IF(ISNUMBER(Regressions!E153),ROUND(Regressions!E153, 1), NA())</f>
        <v>92.7</v>
      </c>
      <c r="F143" s="351" t="e">
        <f>IF(ISNUMBER(Regressions!F153),ROUND(Regressions!F153, 1), NA())</f>
        <v>#N/A</v>
      </c>
      <c r="G143" s="241" t="e">
        <f>IF(ISNUMBER(Regressions!G153),ROUND(Regressions!G153, 1), NA())</f>
        <v>#N/A</v>
      </c>
      <c r="H143" s="352" t="e">
        <f>IF(ISNUMBER(Regressions!H153),ROUND(Regressions!H153, 1), NA())</f>
        <v>#N/A</v>
      </c>
      <c r="I143" s="242">
        <f>IF(ISNUMBER(Regressions!I153),ROUND(Regressions!I153, 1), NA())</f>
        <v>7.3</v>
      </c>
      <c r="J143" s="353" t="e">
        <f>IF(ISNUMBER(Regressions!K153),ROUND(Regressions!K153, 1), NA())</f>
        <v>#N/A</v>
      </c>
      <c r="K143" s="351" t="e">
        <f>IF(ISNUMBER(Regressions!L153),ROUND(Regressions!L153, 1), NA())</f>
        <v>#N/A</v>
      </c>
      <c r="L143" s="243" t="e">
        <f>IF(ISNUMBER(Regressions!M153),ROUND(Regressions!M153, 1), NA())</f>
        <v>#N/A</v>
      </c>
      <c r="M143" s="352" t="e">
        <f>IF(ISNUMBER(Regressions!N153),ROUND(Regressions!N153, 1), NA())</f>
        <v>#N/A</v>
      </c>
      <c r="N143" s="242" t="e">
        <f>IF(ISNUMBER(Regressions!O153),ROUND(Regressions!O153, 1), NA())</f>
        <v>#N/A</v>
      </c>
      <c r="O143" s="353" t="e">
        <f>IF(ISNUMBER(Regressions!Q153),ROUND(Regressions!Q153, 1), NA())</f>
        <v>#N/A</v>
      </c>
      <c r="P143" s="351" t="e">
        <f>IF(ISNUMBER(Regressions!R153),ROUND(Regressions!R153, 1), NA())</f>
        <v>#N/A</v>
      </c>
      <c r="Q143" s="220" t="e">
        <f>IF(ISNUMBER(Regressions!S153),ROUND(Regressions!S153, 1), NA())</f>
        <v>#N/A</v>
      </c>
      <c r="R143" s="352" t="e">
        <f>IF(ISNUMBER(Regressions!T153),ROUND(Regressions!T153, 1), NA())</f>
        <v>#N/A</v>
      </c>
      <c r="S143" s="242" t="e">
        <f>IF(ISNUMBER(Regressions!U153),ROUND(Regressions!U153, 1), NA())</f>
        <v>#N/A</v>
      </c>
    </row>
    <row xmlns:x14ac="http://schemas.microsoft.com/office/spreadsheetml/2009/9/ac" r="144" x14ac:dyDescent="0.2">
      <c r="A144" s="348" t="str">
        <f>IF(ISBLANK(Regressions!A154), " ", Regressions!A154)</f>
        <v>Namibia</v>
      </c>
      <c r="B144" s="349">
        <f>IF(ISBLANK(Regressions!B154), " ", Regressions!B154)</f>
        <v>2016</v>
      </c>
      <c r="C144" s="354" t="str">
        <f>IF(ISBLANK(Regressions!C154), " ", Regressions!C154)</f>
        <v>Primary</v>
      </c>
      <c r="D144" s="350">
        <f>IF(ISBLANK(Regressions!D154), " ", Regressions!D154)</f>
        <v>351055</v>
      </c>
      <c r="E144" s="219">
        <f>IF(ISNUMBER(Regressions!E154),ROUND(Regressions!E154, 1), NA())</f>
        <v>92.7</v>
      </c>
      <c r="F144" s="351" t="e">
        <f>IF(ISNUMBER(Regressions!F154),ROUND(Regressions!F154, 1), NA())</f>
        <v>#N/A</v>
      </c>
      <c r="G144" s="241" t="e">
        <f>IF(ISNUMBER(Regressions!G154),ROUND(Regressions!G154, 1), NA())</f>
        <v>#N/A</v>
      </c>
      <c r="H144" s="352" t="e">
        <f>IF(ISNUMBER(Regressions!H154),ROUND(Regressions!H154, 1), NA())</f>
        <v>#N/A</v>
      </c>
      <c r="I144" s="242">
        <f>IF(ISNUMBER(Regressions!I154),ROUND(Regressions!I154, 1), NA())</f>
        <v>7.3</v>
      </c>
      <c r="J144" s="353" t="e">
        <f>IF(ISNUMBER(Regressions!K154),ROUND(Regressions!K154, 1), NA())</f>
        <v>#N/A</v>
      </c>
      <c r="K144" s="351" t="e">
        <f>IF(ISNUMBER(Regressions!L154),ROUND(Regressions!L154, 1), NA())</f>
        <v>#N/A</v>
      </c>
      <c r="L144" s="243" t="e">
        <f>IF(ISNUMBER(Regressions!M154),ROUND(Regressions!M154, 1), NA())</f>
        <v>#N/A</v>
      </c>
      <c r="M144" s="352" t="e">
        <f>IF(ISNUMBER(Regressions!N154),ROUND(Regressions!N154, 1), NA())</f>
        <v>#N/A</v>
      </c>
      <c r="N144" s="242" t="e">
        <f>IF(ISNUMBER(Regressions!O154),ROUND(Regressions!O154, 1), NA())</f>
        <v>#N/A</v>
      </c>
      <c r="O144" s="353" t="e">
        <f>IF(ISNUMBER(Regressions!Q154),ROUND(Regressions!Q154, 1), NA())</f>
        <v>#N/A</v>
      </c>
      <c r="P144" s="351" t="e">
        <f>IF(ISNUMBER(Regressions!R154),ROUND(Regressions!R154, 1), NA())</f>
        <v>#N/A</v>
      </c>
      <c r="Q144" s="220" t="e">
        <f>IF(ISNUMBER(Regressions!S154),ROUND(Regressions!S154, 1), NA())</f>
        <v>#N/A</v>
      </c>
      <c r="R144" s="352" t="e">
        <f>IF(ISNUMBER(Regressions!T154),ROUND(Regressions!T154, 1), NA())</f>
        <v>#N/A</v>
      </c>
      <c r="S144" s="242" t="e">
        <f>IF(ISNUMBER(Regressions!U154),ROUND(Regressions!U154, 1), NA())</f>
        <v>#N/A</v>
      </c>
    </row>
    <row xmlns:x14ac="http://schemas.microsoft.com/office/spreadsheetml/2009/9/ac" r="145" x14ac:dyDescent="0.2">
      <c r="A145" s="348" t="str">
        <f>IF(ISBLANK(Regressions!A155), " ", Regressions!A155)</f>
        <v>Namibia</v>
      </c>
      <c r="B145" s="349">
        <f>IF(ISBLANK(Regressions!B155), " ", Regressions!B155)</f>
        <v>2017</v>
      </c>
      <c r="C145" s="354" t="str">
        <f>IF(ISBLANK(Regressions!C155), " ", Regressions!C155)</f>
        <v>Primary</v>
      </c>
      <c r="D145" s="350">
        <f>IF(ISBLANK(Regressions!D155), " ", Regressions!D155)</f>
        <v>358173</v>
      </c>
      <c r="E145" s="219">
        <f>IF(ISNUMBER(Regressions!E155),ROUND(Regressions!E155, 1), NA())</f>
        <v>92.7</v>
      </c>
      <c r="F145" s="351" t="e">
        <f>IF(ISNUMBER(Regressions!F155),ROUND(Regressions!F155, 1), NA())</f>
        <v>#N/A</v>
      </c>
      <c r="G145" s="241" t="e">
        <f>IF(ISNUMBER(Regressions!G155),ROUND(Regressions!G155, 1), NA())</f>
        <v>#N/A</v>
      </c>
      <c r="H145" s="352" t="e">
        <f>IF(ISNUMBER(Regressions!H155),ROUND(Regressions!H155, 1), NA())</f>
        <v>#N/A</v>
      </c>
      <c r="I145" s="242">
        <f>IF(ISNUMBER(Regressions!I155),ROUND(Regressions!I155, 1), NA())</f>
        <v>7.3</v>
      </c>
      <c r="J145" s="353" t="e">
        <f>IF(ISNUMBER(Regressions!K155),ROUND(Regressions!K155, 1), NA())</f>
        <v>#N/A</v>
      </c>
      <c r="K145" s="351" t="e">
        <f>IF(ISNUMBER(Regressions!L155),ROUND(Regressions!L155, 1), NA())</f>
        <v>#N/A</v>
      </c>
      <c r="L145" s="243" t="e">
        <f>IF(ISNUMBER(Regressions!M155),ROUND(Regressions!M155, 1), NA())</f>
        <v>#N/A</v>
      </c>
      <c r="M145" s="352" t="e">
        <f>IF(ISNUMBER(Regressions!N155),ROUND(Regressions!N155, 1), NA())</f>
        <v>#N/A</v>
      </c>
      <c r="N145" s="242" t="e">
        <f>IF(ISNUMBER(Regressions!O155),ROUND(Regressions!O155, 1), NA())</f>
        <v>#N/A</v>
      </c>
      <c r="O145" s="353" t="e">
        <f>IF(ISNUMBER(Regressions!Q155),ROUND(Regressions!Q155, 1), NA())</f>
        <v>#N/A</v>
      </c>
      <c r="P145" s="351" t="e">
        <f>IF(ISNUMBER(Regressions!R155),ROUND(Regressions!R155, 1), NA())</f>
        <v>#N/A</v>
      </c>
      <c r="Q145" s="220" t="e">
        <f>IF(ISNUMBER(Regressions!S155),ROUND(Regressions!S155, 1), NA())</f>
        <v>#N/A</v>
      </c>
      <c r="R145" s="352" t="e">
        <f>IF(ISNUMBER(Regressions!T155),ROUND(Regressions!T155, 1), NA())</f>
        <v>#N/A</v>
      </c>
      <c r="S145" s="242" t="e">
        <f>IF(ISNUMBER(Regressions!U155),ROUND(Regressions!U155, 1), NA())</f>
        <v>#N/A</v>
      </c>
    </row>
    <row xmlns:x14ac="http://schemas.microsoft.com/office/spreadsheetml/2009/9/ac" r="146" x14ac:dyDescent="0.2">
      <c r="A146" s="348" t="str">
        <f>IF(ISBLANK(Regressions!A156), " ", Regressions!A156)</f>
        <v>Namibia</v>
      </c>
      <c r="B146" s="349">
        <f>IF(ISBLANK(Regressions!B156), " ", Regressions!B156)</f>
        <v>2018</v>
      </c>
      <c r="C146" s="354" t="str">
        <f>IF(ISBLANK(Regressions!C156), " ", Regressions!C156)</f>
        <v>Primary</v>
      </c>
      <c r="D146" s="350">
        <f>IF(ISBLANK(Regressions!D156), " ", Regressions!D156)</f>
        <v>367029</v>
      </c>
      <c r="E146" s="219" t="e">
        <f>IF(ISNUMBER(Regressions!E156),ROUND(Regressions!E156, 1), NA())</f>
        <v>#N/A</v>
      </c>
      <c r="F146" s="351" t="e">
        <f>IF(ISNUMBER(Regressions!F156),ROUND(Regressions!F156, 1), NA())</f>
        <v>#N/A</v>
      </c>
      <c r="G146" s="241" t="e">
        <f>IF(ISNUMBER(Regressions!G156),ROUND(Regressions!G156, 1), NA())</f>
        <v>#N/A</v>
      </c>
      <c r="H146" s="352" t="e">
        <f>IF(ISNUMBER(Regressions!H156),ROUND(Regressions!H156, 1), NA())</f>
        <v>#N/A</v>
      </c>
      <c r="I146" s="242" t="e">
        <f>IF(ISNUMBER(Regressions!I156),ROUND(Regressions!I156, 1), NA())</f>
        <v>#N/A</v>
      </c>
      <c r="J146" s="353" t="e">
        <f>IF(ISNUMBER(Regressions!K156),ROUND(Regressions!K156, 1), NA())</f>
        <v>#N/A</v>
      </c>
      <c r="K146" s="351">
        <f>IF(ISNUMBER(Regressions!L156),ROUND(Regressions!L156, 1), NA())</f>
        <v>54.8</v>
      </c>
      <c r="L146" s="243" t="e">
        <f>IF(ISNUMBER(Regressions!M156),ROUND(Regressions!M156, 1), NA())</f>
        <v>#N/A</v>
      </c>
      <c r="M146" s="352" t="e">
        <f>IF(ISNUMBER(Regressions!N156),ROUND(Regressions!N156, 1), NA())</f>
        <v>#N/A</v>
      </c>
      <c r="N146" s="242">
        <f>IF(ISNUMBER(Regressions!O156),ROUND(Regressions!O156, 1), NA())</f>
        <v>45.2</v>
      </c>
      <c r="O146" s="353" t="e">
        <f>IF(ISNUMBER(Regressions!Q156),ROUND(Regressions!Q156, 1), NA())</f>
        <v>#N/A</v>
      </c>
      <c r="P146" s="351" t="e">
        <f>IF(ISNUMBER(Regressions!R156),ROUND(Regressions!R156, 1), NA())</f>
        <v>#N/A</v>
      </c>
      <c r="Q146" s="220" t="e">
        <f>IF(ISNUMBER(Regressions!S156),ROUND(Regressions!S156, 1), NA())</f>
        <v>#N/A</v>
      </c>
      <c r="R146" s="352" t="e">
        <f>IF(ISNUMBER(Regressions!T156),ROUND(Regressions!T156, 1), NA())</f>
        <v>#N/A</v>
      </c>
      <c r="S146" s="242" t="e">
        <f>IF(ISNUMBER(Regressions!U156),ROUND(Regressions!U156, 1), NA())</f>
        <v>#N/A</v>
      </c>
    </row>
    <row xmlns:x14ac="http://schemas.microsoft.com/office/spreadsheetml/2009/9/ac" r="147" x14ac:dyDescent="0.2">
      <c r="A147" s="348" t="str">
        <f>IF(ISBLANK(Regressions!A157), " ", Regressions!A157)</f>
        <v>Namibia</v>
      </c>
      <c r="B147" s="349">
        <f>IF(ISBLANK(Regressions!B157), " ", Regressions!B157)</f>
        <v>2019</v>
      </c>
      <c r="C147" s="354" t="str">
        <f>IF(ISBLANK(Regressions!C157), " ", Regressions!C157)</f>
        <v>Primary</v>
      </c>
      <c r="D147" s="350">
        <f>IF(ISBLANK(Regressions!D157), " ", Regressions!D157)</f>
        <v>377110</v>
      </c>
      <c r="E147" s="219" t="e">
        <f>IF(ISNUMBER(Regressions!E157),ROUND(Regressions!E157, 1), NA())</f>
        <v>#N/A</v>
      </c>
      <c r="F147" s="351" t="e">
        <f>IF(ISNUMBER(Regressions!F157),ROUND(Regressions!F157, 1), NA())</f>
        <v>#N/A</v>
      </c>
      <c r="G147" s="241" t="e">
        <f>IF(ISNUMBER(Regressions!G157),ROUND(Regressions!G157, 1), NA())</f>
        <v>#N/A</v>
      </c>
      <c r="H147" s="352" t="e">
        <f>IF(ISNUMBER(Regressions!H157),ROUND(Regressions!H157, 1), NA())</f>
        <v>#N/A</v>
      </c>
      <c r="I147" s="242" t="e">
        <f>IF(ISNUMBER(Regressions!I157),ROUND(Regressions!I157, 1), NA())</f>
        <v>#N/A</v>
      </c>
      <c r="J147" s="353" t="e">
        <f>IF(ISNUMBER(Regressions!K157),ROUND(Regressions!K157, 1), NA())</f>
        <v>#N/A</v>
      </c>
      <c r="K147" s="351">
        <f>IF(ISNUMBER(Regressions!L157),ROUND(Regressions!L157, 1), NA())</f>
        <v>54.8</v>
      </c>
      <c r="L147" s="243" t="e">
        <f>IF(ISNUMBER(Regressions!M157),ROUND(Regressions!M157, 1), NA())</f>
        <v>#N/A</v>
      </c>
      <c r="M147" s="352" t="e">
        <f>IF(ISNUMBER(Regressions!N157),ROUND(Regressions!N157, 1), NA())</f>
        <v>#N/A</v>
      </c>
      <c r="N147" s="242">
        <f>IF(ISNUMBER(Regressions!O157),ROUND(Regressions!O157, 1), NA())</f>
        <v>45.2</v>
      </c>
      <c r="O147" s="353" t="e">
        <f>IF(ISNUMBER(Regressions!Q157),ROUND(Regressions!Q157, 1), NA())</f>
        <v>#N/A</v>
      </c>
      <c r="P147" s="351" t="e">
        <f>IF(ISNUMBER(Regressions!R157),ROUND(Regressions!R157, 1), NA())</f>
        <v>#N/A</v>
      </c>
      <c r="Q147" s="220" t="e">
        <f>IF(ISNUMBER(Regressions!S157),ROUND(Regressions!S157, 1), NA())</f>
        <v>#N/A</v>
      </c>
      <c r="R147" s="352" t="e">
        <f>IF(ISNUMBER(Regressions!T157),ROUND(Regressions!T157, 1), NA())</f>
        <v>#N/A</v>
      </c>
      <c r="S147" s="242" t="e">
        <f>IF(ISNUMBER(Regressions!U157),ROUND(Regressions!U157, 1), NA())</f>
        <v>#N/A</v>
      </c>
    </row>
    <row xmlns:x14ac="http://schemas.microsoft.com/office/spreadsheetml/2009/9/ac" r="148" x14ac:dyDescent="0.2">
      <c r="A148" s="348" t="str">
        <f>IF(ISBLANK(Regressions!A158), " ", Regressions!A158)</f>
        <v>Namibia</v>
      </c>
      <c r="B148" s="349">
        <f>IF(ISBLANK(Regressions!B158), " ", Regressions!B158)</f>
        <v>2020</v>
      </c>
      <c r="C148" s="354" t="str">
        <f>IF(ISBLANK(Regressions!C158), " ", Regressions!C158)</f>
        <v>Primary</v>
      </c>
      <c r="D148" s="350">
        <f>IF(ISBLANK(Regressions!D158), " ", Regressions!D158)</f>
        <v>387948</v>
      </c>
      <c r="E148" s="219" t="e">
        <f>IF(ISNUMBER(Regressions!E158),ROUND(Regressions!E158, 1), NA())</f>
        <v>#N/A</v>
      </c>
      <c r="F148" s="351" t="e">
        <f>IF(ISNUMBER(Regressions!F158),ROUND(Regressions!F158, 1), NA())</f>
        <v>#N/A</v>
      </c>
      <c r="G148" s="241" t="e">
        <f>IF(ISNUMBER(Regressions!G158),ROUND(Regressions!G158, 1), NA())</f>
        <v>#N/A</v>
      </c>
      <c r="H148" s="352" t="e">
        <f>IF(ISNUMBER(Regressions!H158),ROUND(Regressions!H158, 1), NA())</f>
        <v>#N/A</v>
      </c>
      <c r="I148" s="242" t="e">
        <f>IF(ISNUMBER(Regressions!I158),ROUND(Regressions!I158, 1), NA())</f>
        <v>#N/A</v>
      </c>
      <c r="J148" s="353" t="e">
        <f>IF(ISNUMBER(Regressions!K158),ROUND(Regressions!K158, 1), NA())</f>
        <v>#N/A</v>
      </c>
      <c r="K148" s="351">
        <f>IF(ISNUMBER(Regressions!L158),ROUND(Regressions!L158, 1), NA())</f>
        <v>54.8</v>
      </c>
      <c r="L148" s="243" t="e">
        <f>IF(ISNUMBER(Regressions!M158),ROUND(Regressions!M158, 1), NA())</f>
        <v>#N/A</v>
      </c>
      <c r="M148" s="352" t="e">
        <f>IF(ISNUMBER(Regressions!N158),ROUND(Regressions!N158, 1), NA())</f>
        <v>#N/A</v>
      </c>
      <c r="N148" s="242">
        <f>IF(ISNUMBER(Regressions!O158),ROUND(Regressions!O158, 1), NA())</f>
        <v>45.2</v>
      </c>
      <c r="O148" s="353" t="e">
        <f>IF(ISNUMBER(Regressions!Q158),ROUND(Regressions!Q158, 1), NA())</f>
        <v>#N/A</v>
      </c>
      <c r="P148" s="351" t="e">
        <f>IF(ISNUMBER(Regressions!R158),ROUND(Regressions!R158, 1), NA())</f>
        <v>#N/A</v>
      </c>
      <c r="Q148" s="220" t="e">
        <f>IF(ISNUMBER(Regressions!S158),ROUND(Regressions!S158, 1), NA())</f>
        <v>#N/A</v>
      </c>
      <c r="R148" s="352" t="e">
        <f>IF(ISNUMBER(Regressions!T158),ROUND(Regressions!T158, 1), NA())</f>
        <v>#N/A</v>
      </c>
      <c r="S148" s="242" t="e">
        <f>IF(ISNUMBER(Regressions!U158),ROUND(Regressions!U158, 1), NA())</f>
        <v>#N/A</v>
      </c>
    </row>
    <row xmlns:x14ac="http://schemas.microsoft.com/office/spreadsheetml/2009/9/ac" r="149" x14ac:dyDescent="0.2">
      <c r="A149" s="402" t="str">
        <f>IF(ISBLANK(Regressions!A159), " ", Regressions!A159)</f>
        <v>Namibia</v>
      </c>
      <c r="B149" s="403">
        <f>IF(ISBLANK(Regressions!B159), " ", Regressions!B159)</f>
        <v>2021</v>
      </c>
      <c r="C149" s="404" t="str">
        <f>IF(ISBLANK(Regressions!C159), " ", Regressions!C159)</f>
        <v>Primary</v>
      </c>
      <c r="D149" s="405">
        <f>IF(ISBLANK(Regressions!D159), " ", Regressions!D159)</f>
        <v>399335</v>
      </c>
      <c r="E149" s="408" t="e">
        <f>IF(ISNUMBER(Regressions!E159),ROUND(Regressions!E159, 1), NA())</f>
        <v>#N/A</v>
      </c>
      <c r="F149" s="406" t="e">
        <f>IF(ISNUMBER(Regressions!F159),ROUND(Regressions!F159, 1), NA())</f>
        <v>#N/A</v>
      </c>
      <c r="G149" s="409" t="e">
        <f>IF(ISNUMBER(Regressions!G159),ROUND(Regressions!G159, 1), NA())</f>
        <v>#N/A</v>
      </c>
      <c r="H149" s="407" t="e">
        <f>IF(ISNUMBER(Regressions!H159),ROUND(Regressions!H159, 1), NA())</f>
        <v>#N/A</v>
      </c>
      <c r="I149" s="410" t="e">
        <f>IF(ISNUMBER(Regressions!I159),ROUND(Regressions!I159, 1), NA())</f>
        <v>#N/A</v>
      </c>
      <c r="J149" s="408" t="e">
        <f>IF(ISNUMBER(Regressions!K159),ROUND(Regressions!K159, 1), NA())</f>
        <v>#N/A</v>
      </c>
      <c r="K149" s="406">
        <f>IF(ISNUMBER(Regressions!L159),ROUND(Regressions!L159, 1), NA())</f>
        <v>54.8</v>
      </c>
      <c r="L149" s="411" t="e">
        <f>IF(ISNUMBER(Regressions!M159),ROUND(Regressions!M159, 1), NA())</f>
        <v>#N/A</v>
      </c>
      <c r="M149" s="407" t="e">
        <f>IF(ISNUMBER(Regressions!N159),ROUND(Regressions!N159, 1), NA())</f>
        <v>#N/A</v>
      </c>
      <c r="N149" s="410">
        <f>IF(ISNUMBER(Regressions!O159),ROUND(Regressions!O159, 1), NA())</f>
        <v>45.2</v>
      </c>
      <c r="O149" s="408" t="e">
        <f>IF(ISNUMBER(Regressions!Q159),ROUND(Regressions!Q159, 1), NA())</f>
        <v>#N/A</v>
      </c>
      <c r="P149" s="406" t="e">
        <f>IF(ISNUMBER(Regressions!R159),ROUND(Regressions!R159, 1), NA())</f>
        <v>#N/A</v>
      </c>
      <c r="Q149" s="412" t="e">
        <f>IF(ISNUMBER(Regressions!S159),ROUND(Regressions!S159, 1), NA())</f>
        <v>#N/A</v>
      </c>
      <c r="R149" s="407" t="e">
        <f>IF(ISNUMBER(Regressions!T159),ROUND(Regressions!T159, 1), NA())</f>
        <v>#N/A</v>
      </c>
      <c r="S149" s="410" t="e">
        <f>IF(ISNUMBER(Regressions!U159),ROUND(Regressions!U159, 1), NA())</f>
        <v>#N/A</v>
      </c>
      <c r="T149" s="401"/>
      <c r="U149" s="401"/>
      <c r="V149" s="401"/>
      <c r="W149" s="401"/>
      <c r="X149" s="401"/>
      <c r="Y149" s="401"/>
      <c r="Z149" s="401"/>
      <c r="AA149" s="401"/>
      <c r="AB149" s="401"/>
      <c r="AC149" s="401"/>
    </row>
    <row xmlns:x14ac="http://schemas.microsoft.com/office/spreadsheetml/2009/9/ac" r="150" x14ac:dyDescent="0.2">
      <c r="A150" s="348" t="str">
        <f>IF(ISBLANK(Regressions!A160), " ", Regressions!A160)</f>
        <v>Namibia</v>
      </c>
      <c r="B150" s="349">
        <f>IF(ISBLANK(Regressions!B160), " ", Regressions!B160)</f>
        <v>2022</v>
      </c>
      <c r="C150" s="354" t="str">
        <f>IF(ISBLANK(Regressions!C160), " ", Regressions!C160)</f>
        <v>Primary</v>
      </c>
      <c r="D150" s="350">
        <f>IF(ISBLANK(Regressions!D160), " ", Regressions!D160)</f>
        <v>410186</v>
      </c>
      <c r="E150" s="219" t="e">
        <f>IF(ISNUMBER(Regressions!E160),ROUND(Regressions!E160, 1), NA())</f>
        <v>#N/A</v>
      </c>
      <c r="F150" s="351" t="e">
        <f>IF(ISNUMBER(Regressions!F160),ROUND(Regressions!F160, 1), NA())</f>
        <v>#N/A</v>
      </c>
      <c r="G150" s="241" t="e">
        <f>IF(ISNUMBER(Regressions!G160),ROUND(Regressions!G160, 1), NA())</f>
        <v>#N/A</v>
      </c>
      <c r="H150" s="352" t="e">
        <f>IF(ISNUMBER(Regressions!H160),ROUND(Regressions!H160, 1), NA())</f>
        <v>#N/A</v>
      </c>
      <c r="I150" s="242" t="e">
        <f>IF(ISNUMBER(Regressions!I160),ROUND(Regressions!I160, 1), NA())</f>
        <v>#N/A</v>
      </c>
      <c r="J150" s="353" t="e">
        <f>IF(ISNUMBER(Regressions!K160),ROUND(Regressions!K160, 1), NA())</f>
        <v>#N/A</v>
      </c>
      <c r="K150" s="351">
        <f>IF(ISNUMBER(Regressions!L160),ROUND(Regressions!L160, 1), NA())</f>
        <v>54.8</v>
      </c>
      <c r="L150" s="243" t="e">
        <f>IF(ISNUMBER(Regressions!M160),ROUND(Regressions!M160, 1), NA())</f>
        <v>#N/A</v>
      </c>
      <c r="M150" s="352" t="e">
        <f>IF(ISNUMBER(Regressions!N160),ROUND(Regressions!N160, 1), NA())</f>
        <v>#N/A</v>
      </c>
      <c r="N150" s="242">
        <f>IF(ISNUMBER(Regressions!O160),ROUND(Regressions!O160, 1), NA())</f>
        <v>45.2</v>
      </c>
      <c r="O150" s="353" t="e">
        <f>IF(ISNUMBER(Regressions!Q160),ROUND(Regressions!Q160, 1), NA())</f>
        <v>#N/A</v>
      </c>
      <c r="P150" s="351" t="e">
        <f>IF(ISNUMBER(Regressions!R160),ROUND(Regressions!R160, 1), NA())</f>
        <v>#N/A</v>
      </c>
      <c r="Q150" s="220" t="e">
        <f>IF(ISNUMBER(Regressions!S160),ROUND(Regressions!S160, 1), NA())</f>
        <v>#N/A</v>
      </c>
      <c r="R150" s="352" t="e">
        <f>IF(ISNUMBER(Regressions!T160),ROUND(Regressions!T160, 1), NA())</f>
        <v>#N/A</v>
      </c>
      <c r="S150" s="242" t="e">
        <f>IF(ISNUMBER(Regressions!U160),ROUND(Regressions!U160, 1), NA())</f>
        <v>#N/A</v>
      </c>
    </row>
    <row xmlns:x14ac="http://schemas.microsoft.com/office/spreadsheetml/2009/9/ac" r="151" x14ac:dyDescent="0.2">
      <c r="A151" s="355" t="str">
        <f>IF(ISBLANK(Regressions!A161), " ", Regressions!A161)</f>
        <v>Namibia</v>
      </c>
      <c r="B151" s="356">
        <f>IF(ISBLANK(Regressions!B161), " ", Regressions!B161)</f>
        <v>2023</v>
      </c>
      <c r="C151" s="357" t="str">
        <f>IF(ISBLANK(Regressions!C161), " ", Regressions!C161)</f>
        <v>Primary</v>
      </c>
      <c r="D151" s="358">
        <f>IF(ISBLANK(Regressions!D161), " ", Regressions!D161)</f>
        <v>376918</v>
      </c>
      <c r="E151" s="359" t="e">
        <f>IF(ISNUMBER(Regressions!E161),ROUND(Regressions!E161, 1), NA())</f>
        <v>#N/A</v>
      </c>
      <c r="F151" s="360" t="e">
        <f>IF(ISNUMBER(Regressions!F161),ROUND(Regressions!F161, 1), NA())</f>
        <v>#N/A</v>
      </c>
      <c r="G151" s="361" t="e">
        <f>IF(ISNUMBER(Regressions!G161),ROUND(Regressions!G161, 1), NA())</f>
        <v>#N/A</v>
      </c>
      <c r="H151" s="362" t="e">
        <f>IF(ISNUMBER(Regressions!H161),ROUND(Regressions!H161, 1), NA())</f>
        <v>#N/A</v>
      </c>
      <c r="I151" s="363" t="e">
        <f>IF(ISNUMBER(Regressions!I161),ROUND(Regressions!I161, 1), NA())</f>
        <v>#N/A</v>
      </c>
      <c r="J151" s="364" t="e">
        <f>IF(ISNUMBER(Regressions!K161),ROUND(Regressions!K161, 1), NA())</f>
        <v>#N/A</v>
      </c>
      <c r="K151" s="360">
        <f>IF(ISNUMBER(Regressions!L161),ROUND(Regressions!L161, 1), NA())</f>
        <v>54.8</v>
      </c>
      <c r="L151" s="365" t="e">
        <f>IF(ISNUMBER(Regressions!M161),ROUND(Regressions!M161, 1), NA())</f>
        <v>#N/A</v>
      </c>
      <c r="M151" s="362" t="e">
        <f>IF(ISNUMBER(Regressions!N161),ROUND(Regressions!N161, 1), NA())</f>
        <v>#N/A</v>
      </c>
      <c r="N151" s="363">
        <f>IF(ISNUMBER(Regressions!O161),ROUND(Regressions!O161, 1), NA())</f>
        <v>45.2</v>
      </c>
      <c r="O151" s="364" t="e">
        <f>IF(ISNUMBER(Regressions!Q161),ROUND(Regressions!Q161, 1), NA())</f>
        <v>#N/A</v>
      </c>
      <c r="P151" s="360" t="e">
        <f>IF(ISNUMBER(Regressions!R161),ROUND(Regressions!R161, 1), NA())</f>
        <v>#N/A</v>
      </c>
      <c r="Q151" s="366" t="e">
        <f>IF(ISNUMBER(Regressions!S161),ROUND(Regressions!S161, 1), NA())</f>
        <v>#N/A</v>
      </c>
      <c r="R151" s="362" t="e">
        <f>IF(ISNUMBER(Regressions!T161),ROUND(Regressions!T161, 1), NA())</f>
        <v>#N/A</v>
      </c>
      <c r="S151" s="363" t="e">
        <f>IF(ISNUMBER(Regressions!U161),ROUND(Regressions!U161, 1), NA())</f>
        <v>#N/A</v>
      </c>
    </row>
    <row xmlns:x14ac="http://schemas.microsoft.com/office/spreadsheetml/2009/9/ac" r="152" hidden="true" x14ac:dyDescent="0.2">
      <c r="A152" s="348" t="str">
        <f>IF(ISBLANK(Regressions!A162), " ", Regressions!A162)</f>
        <v>Namibia</v>
      </c>
      <c r="B152" s="349">
        <f>IF(ISBLANK(Regressions!B162), " ", Regressions!B162)</f>
        <v>2024</v>
      </c>
      <c r="C152" s="354" t="str">
        <f>IF(ISBLANK(Regressions!C162), " ", Regressions!C162)</f>
        <v>Primary</v>
      </c>
      <c r="D152" s="350" t="str">
        <f>IF(ISBLANK(Regressions!D162), " ", Regressions!D162)</f>
        <v> </v>
      </c>
      <c r="E152" s="219" t="e">
        <f>IF(ISNUMBER(Regressions!E162),ROUND(Regressions!E162, 1), NA())</f>
        <v>#N/A</v>
      </c>
      <c r="F152" s="351" t="e">
        <f>IF(ISNUMBER(Regressions!F162),ROUND(Regressions!F162, 1), NA())</f>
        <v>#N/A</v>
      </c>
      <c r="G152" s="241" t="e">
        <f>IF(ISNUMBER(Regressions!G162),ROUND(Regressions!G162, 1), NA())</f>
        <v>#N/A</v>
      </c>
      <c r="H152" s="352" t="e">
        <f>IF(ISNUMBER(Regressions!H162),ROUND(Regressions!H162, 1), NA())</f>
        <v>#N/A</v>
      </c>
      <c r="I152" s="242" t="e">
        <f>IF(ISNUMBER(Regressions!I162),ROUND(Regressions!I162, 1), NA())</f>
        <v>#N/A</v>
      </c>
      <c r="J152" s="353" t="e">
        <f>IF(ISNUMBER(Regressions!K162),ROUND(Regressions!K162, 1), NA())</f>
        <v>#N/A</v>
      </c>
      <c r="K152" s="351" t="e">
        <f>IF(ISNUMBER(Regressions!L162),ROUND(Regressions!L162, 1), NA())</f>
        <v>#N/A</v>
      </c>
      <c r="L152" s="243" t="e">
        <f>IF(ISNUMBER(Regressions!M162),ROUND(Regressions!M162, 1), NA())</f>
        <v>#N/A</v>
      </c>
      <c r="M152" s="352" t="e">
        <f>IF(ISNUMBER(Regressions!N162),ROUND(Regressions!N162, 1), NA())</f>
        <v>#N/A</v>
      </c>
      <c r="N152" s="242" t="e">
        <f>IF(ISNUMBER(Regressions!O162),ROUND(Regressions!O162, 1), NA())</f>
        <v>#N/A</v>
      </c>
      <c r="O152" s="353" t="e">
        <f>IF(ISNUMBER(Regressions!Q162),ROUND(Regressions!Q162, 1), NA())</f>
        <v>#N/A</v>
      </c>
      <c r="P152" s="351" t="e">
        <f>IF(ISNUMBER(Regressions!R162),ROUND(Regressions!R162, 1), NA())</f>
        <v>#N/A</v>
      </c>
      <c r="Q152" s="220" t="e">
        <f>IF(ISNUMBER(Regressions!S162),ROUND(Regressions!S162, 1), NA())</f>
        <v>#N/A</v>
      </c>
      <c r="R152" s="352" t="e">
        <f>IF(ISNUMBER(Regressions!T162),ROUND(Regressions!T162, 1), NA())</f>
        <v>#N/A</v>
      </c>
      <c r="S152" s="242" t="e">
        <f>IF(ISNUMBER(Regressions!U162),ROUND(Regressions!U162, 1), NA())</f>
        <v>#N/A</v>
      </c>
    </row>
    <row xmlns:x14ac="http://schemas.microsoft.com/office/spreadsheetml/2009/9/ac" r="153" hidden="true" x14ac:dyDescent="0.2">
      <c r="A153" s="348" t="str">
        <f>IF(ISBLANK(Regressions!A163), " ", Regressions!A163)</f>
        <v>Namibia</v>
      </c>
      <c r="B153" s="349">
        <f>IF(ISBLANK(Regressions!B163), " ", Regressions!B163)</f>
        <v>2025</v>
      </c>
      <c r="C153" s="354" t="str">
        <f>IF(ISBLANK(Regressions!C163), " ", Regressions!C163)</f>
        <v>Primary</v>
      </c>
      <c r="D153" s="350" t="str">
        <f>IF(ISBLANK(Regressions!D163), " ", Regressions!D163)</f>
        <v> </v>
      </c>
      <c r="E153" s="219" t="e">
        <f>IF(ISNUMBER(Regressions!E163),ROUND(Regressions!E163, 1), NA())</f>
        <v>#N/A</v>
      </c>
      <c r="F153" s="351" t="e">
        <f>IF(ISNUMBER(Regressions!F163),ROUND(Regressions!F163, 1), NA())</f>
        <v>#N/A</v>
      </c>
      <c r="G153" s="241" t="e">
        <f>IF(ISNUMBER(Regressions!G163),ROUND(Regressions!G163, 1), NA())</f>
        <v>#N/A</v>
      </c>
      <c r="H153" s="352" t="e">
        <f>IF(ISNUMBER(Regressions!H163),ROUND(Regressions!H163, 1), NA())</f>
        <v>#N/A</v>
      </c>
      <c r="I153" s="242" t="e">
        <f>IF(ISNUMBER(Regressions!I163),ROUND(Regressions!I163, 1), NA())</f>
        <v>#N/A</v>
      </c>
      <c r="J153" s="353" t="e">
        <f>IF(ISNUMBER(Regressions!K163),ROUND(Regressions!K163, 1), NA())</f>
        <v>#N/A</v>
      </c>
      <c r="K153" s="351" t="e">
        <f>IF(ISNUMBER(Regressions!L163),ROUND(Regressions!L163, 1), NA())</f>
        <v>#N/A</v>
      </c>
      <c r="L153" s="243" t="e">
        <f>IF(ISNUMBER(Regressions!M163),ROUND(Regressions!M163, 1), NA())</f>
        <v>#N/A</v>
      </c>
      <c r="M153" s="352" t="e">
        <f>IF(ISNUMBER(Regressions!N163),ROUND(Regressions!N163, 1), NA())</f>
        <v>#N/A</v>
      </c>
      <c r="N153" s="242" t="e">
        <f>IF(ISNUMBER(Regressions!O163),ROUND(Regressions!O163, 1), NA())</f>
        <v>#N/A</v>
      </c>
      <c r="O153" s="353" t="e">
        <f>IF(ISNUMBER(Regressions!Q163),ROUND(Regressions!Q163, 1), NA())</f>
        <v>#N/A</v>
      </c>
      <c r="P153" s="351" t="e">
        <f>IF(ISNUMBER(Regressions!R163),ROUND(Regressions!R163, 1), NA())</f>
        <v>#N/A</v>
      </c>
      <c r="Q153" s="220" t="e">
        <f>IF(ISNUMBER(Regressions!S163),ROUND(Regressions!S163, 1), NA())</f>
        <v>#N/A</v>
      </c>
      <c r="R153" s="352" t="e">
        <f>IF(ISNUMBER(Regressions!T163),ROUND(Regressions!T163, 1), NA())</f>
        <v>#N/A</v>
      </c>
      <c r="S153" s="242" t="e">
        <f>IF(ISNUMBER(Regressions!U163),ROUND(Regressions!U163, 1), NA())</f>
        <v>#N/A</v>
      </c>
    </row>
    <row xmlns:x14ac="http://schemas.microsoft.com/office/spreadsheetml/2009/9/ac" r="154" hidden="true" x14ac:dyDescent="0.2">
      <c r="A154" s="348" t="str">
        <f>IF(ISBLANK(Regressions!A164), " ", Regressions!A164)</f>
        <v>Namibia</v>
      </c>
      <c r="B154" s="349">
        <f>IF(ISBLANK(Regressions!B164), " ", Regressions!B164)</f>
        <v>2026</v>
      </c>
      <c r="C154" s="354" t="str">
        <f>IF(ISBLANK(Regressions!C164), " ", Regressions!C164)</f>
        <v>Primary</v>
      </c>
      <c r="D154" s="350" t="str">
        <f>IF(ISBLANK(Regressions!D164), " ", Regressions!D164)</f>
        <v> </v>
      </c>
      <c r="E154" s="219" t="e">
        <f>IF(ISNUMBER(Regressions!E164),ROUND(Regressions!E164, 1), NA())</f>
        <v>#N/A</v>
      </c>
      <c r="F154" s="351" t="e">
        <f>IF(ISNUMBER(Regressions!F164),ROUND(Regressions!F164, 1), NA())</f>
        <v>#N/A</v>
      </c>
      <c r="G154" s="241" t="e">
        <f>IF(ISNUMBER(Regressions!G164),ROUND(Regressions!G164, 1), NA())</f>
        <v>#N/A</v>
      </c>
      <c r="H154" s="352" t="e">
        <f>IF(ISNUMBER(Regressions!H164),ROUND(Regressions!H164, 1), NA())</f>
        <v>#N/A</v>
      </c>
      <c r="I154" s="242" t="e">
        <f>IF(ISNUMBER(Regressions!I164),ROUND(Regressions!I164, 1), NA())</f>
        <v>#N/A</v>
      </c>
      <c r="J154" s="353" t="e">
        <f>IF(ISNUMBER(Regressions!K164),ROUND(Regressions!K164, 1), NA())</f>
        <v>#N/A</v>
      </c>
      <c r="K154" s="351" t="e">
        <f>IF(ISNUMBER(Regressions!L164),ROUND(Regressions!L164, 1), NA())</f>
        <v>#N/A</v>
      </c>
      <c r="L154" s="243" t="e">
        <f>IF(ISNUMBER(Regressions!M164),ROUND(Regressions!M164, 1), NA())</f>
        <v>#N/A</v>
      </c>
      <c r="M154" s="352" t="e">
        <f>IF(ISNUMBER(Regressions!N164),ROUND(Regressions!N164, 1), NA())</f>
        <v>#N/A</v>
      </c>
      <c r="N154" s="242" t="e">
        <f>IF(ISNUMBER(Regressions!O164),ROUND(Regressions!O164, 1), NA())</f>
        <v>#N/A</v>
      </c>
      <c r="O154" s="353" t="e">
        <f>IF(ISNUMBER(Regressions!Q164),ROUND(Regressions!Q164, 1), NA())</f>
        <v>#N/A</v>
      </c>
      <c r="P154" s="351" t="e">
        <f>IF(ISNUMBER(Regressions!R164),ROUND(Regressions!R164, 1), NA())</f>
        <v>#N/A</v>
      </c>
      <c r="Q154" s="220" t="e">
        <f>IF(ISNUMBER(Regressions!S164),ROUND(Regressions!S164, 1), NA())</f>
        <v>#N/A</v>
      </c>
      <c r="R154" s="352" t="e">
        <f>IF(ISNUMBER(Regressions!T164),ROUND(Regressions!T164, 1), NA())</f>
        <v>#N/A</v>
      </c>
      <c r="S154" s="242" t="e">
        <f>IF(ISNUMBER(Regressions!U164),ROUND(Regressions!U164, 1), NA())</f>
        <v>#N/A</v>
      </c>
    </row>
    <row xmlns:x14ac="http://schemas.microsoft.com/office/spreadsheetml/2009/9/ac" r="155" hidden="true" x14ac:dyDescent="0.2">
      <c r="A155" s="348" t="str">
        <f>IF(ISBLANK(Regressions!A165), " ", Regressions!A165)</f>
        <v>Namibia</v>
      </c>
      <c r="B155" s="349">
        <f>IF(ISBLANK(Regressions!B165), " ", Regressions!B165)</f>
        <v>2027</v>
      </c>
      <c r="C155" s="354" t="str">
        <f>IF(ISBLANK(Regressions!C165), " ", Regressions!C165)</f>
        <v>Primary</v>
      </c>
      <c r="D155" s="350" t="str">
        <f>IF(ISBLANK(Regressions!D165), " ", Regressions!D165)</f>
        <v> </v>
      </c>
      <c r="E155" s="219" t="e">
        <f>IF(ISNUMBER(Regressions!E165),ROUND(Regressions!E165, 1), NA())</f>
        <v>#N/A</v>
      </c>
      <c r="F155" s="351" t="e">
        <f>IF(ISNUMBER(Regressions!F165),ROUND(Regressions!F165, 1), NA())</f>
        <v>#N/A</v>
      </c>
      <c r="G155" s="241" t="e">
        <f>IF(ISNUMBER(Regressions!G165),ROUND(Regressions!G165, 1), NA())</f>
        <v>#N/A</v>
      </c>
      <c r="H155" s="352" t="e">
        <f>IF(ISNUMBER(Regressions!H165),ROUND(Regressions!H165, 1), NA())</f>
        <v>#N/A</v>
      </c>
      <c r="I155" s="242" t="e">
        <f>IF(ISNUMBER(Regressions!I165),ROUND(Regressions!I165, 1), NA())</f>
        <v>#N/A</v>
      </c>
      <c r="J155" s="353" t="e">
        <f>IF(ISNUMBER(Regressions!K165),ROUND(Regressions!K165, 1), NA())</f>
        <v>#N/A</v>
      </c>
      <c r="K155" s="351" t="e">
        <f>IF(ISNUMBER(Regressions!L165),ROUND(Regressions!L165, 1), NA())</f>
        <v>#N/A</v>
      </c>
      <c r="L155" s="243" t="e">
        <f>IF(ISNUMBER(Regressions!M165),ROUND(Regressions!M165, 1), NA())</f>
        <v>#N/A</v>
      </c>
      <c r="M155" s="352" t="e">
        <f>IF(ISNUMBER(Regressions!N165),ROUND(Regressions!N165, 1), NA())</f>
        <v>#N/A</v>
      </c>
      <c r="N155" s="242" t="e">
        <f>IF(ISNUMBER(Regressions!O165),ROUND(Regressions!O165, 1), NA())</f>
        <v>#N/A</v>
      </c>
      <c r="O155" s="353" t="e">
        <f>IF(ISNUMBER(Regressions!Q165),ROUND(Regressions!Q165, 1), NA())</f>
        <v>#N/A</v>
      </c>
      <c r="P155" s="351" t="e">
        <f>IF(ISNUMBER(Regressions!R165),ROUND(Regressions!R165, 1), NA())</f>
        <v>#N/A</v>
      </c>
      <c r="Q155" s="220" t="e">
        <f>IF(ISNUMBER(Regressions!S165),ROUND(Regressions!S165, 1), NA())</f>
        <v>#N/A</v>
      </c>
      <c r="R155" s="352" t="e">
        <f>IF(ISNUMBER(Regressions!T165),ROUND(Regressions!T165, 1), NA())</f>
        <v>#N/A</v>
      </c>
      <c r="S155" s="242" t="e">
        <f>IF(ISNUMBER(Regressions!U165),ROUND(Regressions!U165, 1), NA())</f>
        <v>#N/A</v>
      </c>
    </row>
    <row xmlns:x14ac="http://schemas.microsoft.com/office/spreadsheetml/2009/9/ac" r="156" hidden="true" x14ac:dyDescent="0.2">
      <c r="A156" s="348" t="str">
        <f>IF(ISBLANK(Regressions!A166), " ", Regressions!A166)</f>
        <v>Namibia</v>
      </c>
      <c r="B156" s="349">
        <f>IF(ISBLANK(Regressions!B166), " ", Regressions!B166)</f>
        <v>2028</v>
      </c>
      <c r="C156" s="354" t="str">
        <f>IF(ISBLANK(Regressions!C166), " ", Regressions!C166)</f>
        <v>Primary</v>
      </c>
      <c r="D156" s="350" t="str">
        <f>IF(ISBLANK(Regressions!D166), " ", Regressions!D166)</f>
        <v> </v>
      </c>
      <c r="E156" s="219" t="e">
        <f>IF(ISNUMBER(Regressions!E166),ROUND(Regressions!E166, 1), NA())</f>
        <v>#N/A</v>
      </c>
      <c r="F156" s="351" t="e">
        <f>IF(ISNUMBER(Regressions!F166),ROUND(Regressions!F166, 1), NA())</f>
        <v>#N/A</v>
      </c>
      <c r="G156" s="241" t="e">
        <f>IF(ISNUMBER(Regressions!G166),ROUND(Regressions!G166, 1), NA())</f>
        <v>#N/A</v>
      </c>
      <c r="H156" s="352" t="e">
        <f>IF(ISNUMBER(Regressions!H166),ROUND(Regressions!H166, 1), NA())</f>
        <v>#N/A</v>
      </c>
      <c r="I156" s="242" t="e">
        <f>IF(ISNUMBER(Regressions!I166),ROUND(Regressions!I166, 1), NA())</f>
        <v>#N/A</v>
      </c>
      <c r="J156" s="353" t="e">
        <f>IF(ISNUMBER(Regressions!K166),ROUND(Regressions!K166, 1), NA())</f>
        <v>#N/A</v>
      </c>
      <c r="K156" s="351" t="e">
        <f>IF(ISNUMBER(Regressions!L166),ROUND(Regressions!L166, 1), NA())</f>
        <v>#N/A</v>
      </c>
      <c r="L156" s="243" t="e">
        <f>IF(ISNUMBER(Regressions!M166),ROUND(Regressions!M166, 1), NA())</f>
        <v>#N/A</v>
      </c>
      <c r="M156" s="352" t="e">
        <f>IF(ISNUMBER(Regressions!N166),ROUND(Regressions!N166, 1), NA())</f>
        <v>#N/A</v>
      </c>
      <c r="N156" s="242" t="e">
        <f>IF(ISNUMBER(Regressions!O166),ROUND(Regressions!O166, 1), NA())</f>
        <v>#N/A</v>
      </c>
      <c r="O156" s="353" t="e">
        <f>IF(ISNUMBER(Regressions!Q166),ROUND(Regressions!Q166, 1), NA())</f>
        <v>#N/A</v>
      </c>
      <c r="P156" s="351" t="e">
        <f>IF(ISNUMBER(Regressions!R166),ROUND(Regressions!R166, 1), NA())</f>
        <v>#N/A</v>
      </c>
      <c r="Q156" s="220" t="e">
        <f>IF(ISNUMBER(Regressions!S166),ROUND(Regressions!S166, 1), NA())</f>
        <v>#N/A</v>
      </c>
      <c r="R156" s="352" t="e">
        <f>IF(ISNUMBER(Regressions!T166),ROUND(Regressions!T166, 1), NA())</f>
        <v>#N/A</v>
      </c>
      <c r="S156" s="242" t="e">
        <f>IF(ISNUMBER(Regressions!U166),ROUND(Regressions!U166, 1), NA())</f>
        <v>#N/A</v>
      </c>
    </row>
    <row xmlns:x14ac="http://schemas.microsoft.com/office/spreadsheetml/2009/9/ac" r="157" hidden="true" x14ac:dyDescent="0.2">
      <c r="A157" s="348" t="str">
        <f>IF(ISBLANK(Regressions!A167), " ", Regressions!A167)</f>
        <v>Namibia</v>
      </c>
      <c r="B157" s="349">
        <f>IF(ISBLANK(Regressions!B167), " ", Regressions!B167)</f>
        <v>2029</v>
      </c>
      <c r="C157" s="354" t="str">
        <f>IF(ISBLANK(Regressions!C167), " ", Regressions!C167)</f>
        <v>Primary</v>
      </c>
      <c r="D157" s="350" t="str">
        <f>IF(ISBLANK(Regressions!D167), " ", Regressions!D167)</f>
        <v> </v>
      </c>
      <c r="E157" s="219" t="e">
        <f>IF(ISNUMBER(Regressions!E167),ROUND(Regressions!E167, 1), NA())</f>
        <v>#N/A</v>
      </c>
      <c r="F157" s="351" t="e">
        <f>IF(ISNUMBER(Regressions!F167),ROUND(Regressions!F167, 1), NA())</f>
        <v>#N/A</v>
      </c>
      <c r="G157" s="241" t="e">
        <f>IF(ISNUMBER(Regressions!G167),ROUND(Regressions!G167, 1), NA())</f>
        <v>#N/A</v>
      </c>
      <c r="H157" s="352" t="e">
        <f>IF(ISNUMBER(Regressions!H167),ROUND(Regressions!H167, 1), NA())</f>
        <v>#N/A</v>
      </c>
      <c r="I157" s="242" t="e">
        <f>IF(ISNUMBER(Regressions!I167),ROUND(Regressions!I167, 1), NA())</f>
        <v>#N/A</v>
      </c>
      <c r="J157" s="353" t="e">
        <f>IF(ISNUMBER(Regressions!K167),ROUND(Regressions!K167, 1), NA())</f>
        <v>#N/A</v>
      </c>
      <c r="K157" s="351" t="e">
        <f>IF(ISNUMBER(Regressions!L167),ROUND(Regressions!L167, 1), NA())</f>
        <v>#N/A</v>
      </c>
      <c r="L157" s="243" t="e">
        <f>IF(ISNUMBER(Regressions!M167),ROUND(Regressions!M167, 1), NA())</f>
        <v>#N/A</v>
      </c>
      <c r="M157" s="352" t="e">
        <f>IF(ISNUMBER(Regressions!N167),ROUND(Regressions!N167, 1), NA())</f>
        <v>#N/A</v>
      </c>
      <c r="N157" s="242" t="e">
        <f>IF(ISNUMBER(Regressions!O167),ROUND(Regressions!O167, 1), NA())</f>
        <v>#N/A</v>
      </c>
      <c r="O157" s="353" t="e">
        <f>IF(ISNUMBER(Regressions!Q167),ROUND(Regressions!Q167, 1), NA())</f>
        <v>#N/A</v>
      </c>
      <c r="P157" s="351" t="e">
        <f>IF(ISNUMBER(Regressions!R167),ROUND(Regressions!R167, 1), NA())</f>
        <v>#N/A</v>
      </c>
      <c r="Q157" s="220" t="e">
        <f>IF(ISNUMBER(Regressions!S167),ROUND(Regressions!S167, 1), NA())</f>
        <v>#N/A</v>
      </c>
      <c r="R157" s="352" t="e">
        <f>IF(ISNUMBER(Regressions!T167),ROUND(Regressions!T167, 1), NA())</f>
        <v>#N/A</v>
      </c>
      <c r="S157" s="242" t="e">
        <f>IF(ISNUMBER(Regressions!U167),ROUND(Regressions!U167, 1), NA())</f>
        <v>#N/A</v>
      </c>
    </row>
    <row xmlns:x14ac="http://schemas.microsoft.com/office/spreadsheetml/2009/9/ac" r="158" hidden="true" x14ac:dyDescent="0.2">
      <c r="A158" s="348" t="str">
        <f>IF(ISBLANK(Regressions!A168), " ", Regressions!A168)</f>
        <v>Namibia</v>
      </c>
      <c r="B158" s="349">
        <f>IF(ISBLANK(Regressions!B168), " ", Regressions!B168)</f>
        <v>2030</v>
      </c>
      <c r="C158" s="354" t="str">
        <f>IF(ISBLANK(Regressions!C168), " ", Regressions!C168)</f>
        <v>Primary</v>
      </c>
      <c r="D158" s="350" t="str">
        <f>IF(ISBLANK(Regressions!D168), " ", Regressions!D168)</f>
        <v> </v>
      </c>
      <c r="E158" s="219" t="e">
        <f>IF(ISNUMBER(Regressions!E168),ROUND(Regressions!E168, 1), NA())</f>
        <v>#N/A</v>
      </c>
      <c r="F158" s="351" t="e">
        <f>IF(ISNUMBER(Regressions!F168),ROUND(Regressions!F168, 1), NA())</f>
        <v>#N/A</v>
      </c>
      <c r="G158" s="241" t="e">
        <f>IF(ISNUMBER(Regressions!G168),ROUND(Regressions!G168, 1), NA())</f>
        <v>#N/A</v>
      </c>
      <c r="H158" s="352" t="e">
        <f>IF(ISNUMBER(Regressions!H168),ROUND(Regressions!H168, 1), NA())</f>
        <v>#N/A</v>
      </c>
      <c r="I158" s="242" t="e">
        <f>IF(ISNUMBER(Regressions!I168),ROUND(Regressions!I168, 1), NA())</f>
        <v>#N/A</v>
      </c>
      <c r="J158" s="353" t="e">
        <f>IF(ISNUMBER(Regressions!K168),ROUND(Regressions!K168, 1), NA())</f>
        <v>#N/A</v>
      </c>
      <c r="K158" s="351" t="e">
        <f>IF(ISNUMBER(Regressions!L168),ROUND(Regressions!L168, 1), NA())</f>
        <v>#N/A</v>
      </c>
      <c r="L158" s="243" t="e">
        <f>IF(ISNUMBER(Regressions!M168),ROUND(Regressions!M168, 1), NA())</f>
        <v>#N/A</v>
      </c>
      <c r="M158" s="352" t="e">
        <f>IF(ISNUMBER(Regressions!N168),ROUND(Regressions!N168, 1), NA())</f>
        <v>#N/A</v>
      </c>
      <c r="N158" s="242" t="e">
        <f>IF(ISNUMBER(Regressions!O168),ROUND(Regressions!O168, 1), NA())</f>
        <v>#N/A</v>
      </c>
      <c r="O158" s="353" t="e">
        <f>IF(ISNUMBER(Regressions!Q168),ROUND(Regressions!Q168, 1), NA())</f>
        <v>#N/A</v>
      </c>
      <c r="P158" s="351" t="e">
        <f>IF(ISNUMBER(Regressions!R168),ROUND(Regressions!R168, 1), NA())</f>
        <v>#N/A</v>
      </c>
      <c r="Q158" s="220" t="e">
        <f>IF(ISNUMBER(Regressions!S168),ROUND(Regressions!S168, 1), NA())</f>
        <v>#N/A</v>
      </c>
      <c r="R158" s="352" t="e">
        <f>IF(ISNUMBER(Regressions!T168),ROUND(Regressions!T168, 1), NA())</f>
        <v>#N/A</v>
      </c>
      <c r="S158" s="242" t="e">
        <f>IF(ISNUMBER(Regressions!U168),ROUND(Regressions!U168, 1), NA())</f>
        <v>#N/A</v>
      </c>
    </row>
    <row xmlns:x14ac="http://schemas.microsoft.com/office/spreadsheetml/2009/9/ac" r="159" x14ac:dyDescent="0.2">
      <c r="A159" s="348" t="str">
        <f>IF(ISBLANK(Regressions!A169), " ", Regressions!A169)</f>
        <v>Namibia</v>
      </c>
      <c r="B159" s="349">
        <f>IF(ISBLANK(Regressions!B169), " ", Regressions!B169)</f>
        <v>2000</v>
      </c>
      <c r="C159" s="354" t="str">
        <f>IF(ISBLANK(Regressions!C169), " ", Regressions!C169)</f>
        <v>Secondary</v>
      </c>
      <c r="D159" s="350">
        <f>IF(ISBLANK(Regressions!D169), " ", Regressions!D169)</f>
        <v>194541</v>
      </c>
      <c r="E159" s="219" t="e">
        <f>IF(ISNUMBER(Regressions!E169),ROUND(Regressions!E169, 1), NA())</f>
        <v>#N/A</v>
      </c>
      <c r="F159" s="351" t="e">
        <f>IF(ISNUMBER(Regressions!F169),ROUND(Regressions!F169, 1), NA())</f>
        <v>#N/A</v>
      </c>
      <c r="G159" s="241" t="e">
        <f>IF(ISNUMBER(Regressions!G169),ROUND(Regressions!G169, 1), NA())</f>
        <v>#N/A</v>
      </c>
      <c r="H159" s="352" t="e">
        <f>IF(ISNUMBER(Regressions!H169),ROUND(Regressions!H169, 1), NA())</f>
        <v>#N/A</v>
      </c>
      <c r="I159" s="242" t="e">
        <f>IF(ISNUMBER(Regressions!I169),ROUND(Regressions!I169, 1), NA())</f>
        <v>#N/A</v>
      </c>
      <c r="J159" s="353" t="e">
        <f>IF(ISNUMBER(Regressions!K169),ROUND(Regressions!K169, 1), NA())</f>
        <v>#N/A</v>
      </c>
      <c r="K159" s="351" t="e">
        <f>IF(ISNUMBER(Regressions!L169),ROUND(Regressions!L169, 1), NA())</f>
        <v>#N/A</v>
      </c>
      <c r="L159" s="243" t="e">
        <f>IF(ISNUMBER(Regressions!M169),ROUND(Regressions!M169, 1), NA())</f>
        <v>#N/A</v>
      </c>
      <c r="M159" s="352" t="e">
        <f>IF(ISNUMBER(Regressions!N169),ROUND(Regressions!N169, 1), NA())</f>
        <v>#N/A</v>
      </c>
      <c r="N159" s="242" t="e">
        <f>IF(ISNUMBER(Regressions!O169),ROUND(Regressions!O169, 1), NA())</f>
        <v>#N/A</v>
      </c>
      <c r="O159" s="353" t="e">
        <f>IF(ISNUMBER(Regressions!Q169),ROUND(Regressions!Q169, 1), NA())</f>
        <v>#N/A</v>
      </c>
      <c r="P159" s="351" t="e">
        <f>IF(ISNUMBER(Regressions!R169),ROUND(Regressions!R169, 1), NA())</f>
        <v>#N/A</v>
      </c>
      <c r="Q159" s="220" t="e">
        <f>IF(ISNUMBER(Regressions!S169),ROUND(Regressions!S169, 1), NA())</f>
        <v>#N/A</v>
      </c>
      <c r="R159" s="352" t="e">
        <f>IF(ISNUMBER(Regressions!T169),ROUND(Regressions!T169, 1), NA())</f>
        <v>#N/A</v>
      </c>
      <c r="S159" s="242" t="e">
        <f>IF(ISNUMBER(Regressions!U169),ROUND(Regressions!U169, 1), NA())</f>
        <v>#N/A</v>
      </c>
    </row>
    <row xmlns:x14ac="http://schemas.microsoft.com/office/spreadsheetml/2009/9/ac" r="160" x14ac:dyDescent="0.2">
      <c r="A160" s="348" t="str">
        <f>IF(ISBLANK(Regressions!A170), " ", Regressions!A170)</f>
        <v>Namibia</v>
      </c>
      <c r="B160" s="349">
        <f>IF(ISBLANK(Regressions!B170), " ", Regressions!B170)</f>
        <v>2001</v>
      </c>
      <c r="C160" s="354" t="str">
        <f>IF(ISBLANK(Regressions!C170), " ", Regressions!C170)</f>
        <v>Secondary</v>
      </c>
      <c r="D160" s="350">
        <f>IF(ISBLANK(Regressions!D170), " ", Regressions!D170)</f>
        <v>201008</v>
      </c>
      <c r="E160" s="219" t="e">
        <f>IF(ISNUMBER(Regressions!E170),ROUND(Regressions!E170, 1), NA())</f>
        <v>#N/A</v>
      </c>
      <c r="F160" s="351" t="e">
        <f>IF(ISNUMBER(Regressions!F170),ROUND(Regressions!F170, 1), NA())</f>
        <v>#N/A</v>
      </c>
      <c r="G160" s="241" t="e">
        <f>IF(ISNUMBER(Regressions!G170),ROUND(Regressions!G170, 1), NA())</f>
        <v>#N/A</v>
      </c>
      <c r="H160" s="352" t="e">
        <f>IF(ISNUMBER(Regressions!H170),ROUND(Regressions!H170, 1), NA())</f>
        <v>#N/A</v>
      </c>
      <c r="I160" s="242" t="e">
        <f>IF(ISNUMBER(Regressions!I170),ROUND(Regressions!I170, 1), NA())</f>
        <v>#N/A</v>
      </c>
      <c r="J160" s="353" t="e">
        <f>IF(ISNUMBER(Regressions!K170),ROUND(Regressions!K170, 1), NA())</f>
        <v>#N/A</v>
      </c>
      <c r="K160" s="351" t="e">
        <f>IF(ISNUMBER(Regressions!L170),ROUND(Regressions!L170, 1), NA())</f>
        <v>#N/A</v>
      </c>
      <c r="L160" s="243" t="e">
        <f>IF(ISNUMBER(Regressions!M170),ROUND(Regressions!M170, 1), NA())</f>
        <v>#N/A</v>
      </c>
      <c r="M160" s="352" t="e">
        <f>IF(ISNUMBER(Regressions!N170),ROUND(Regressions!N170, 1), NA())</f>
        <v>#N/A</v>
      </c>
      <c r="N160" s="242" t="e">
        <f>IF(ISNUMBER(Regressions!O170),ROUND(Regressions!O170, 1), NA())</f>
        <v>#N/A</v>
      </c>
      <c r="O160" s="353" t="e">
        <f>IF(ISNUMBER(Regressions!Q170),ROUND(Regressions!Q170, 1), NA())</f>
        <v>#N/A</v>
      </c>
      <c r="P160" s="351" t="e">
        <f>IF(ISNUMBER(Regressions!R170),ROUND(Regressions!R170, 1), NA())</f>
        <v>#N/A</v>
      </c>
      <c r="Q160" s="220" t="e">
        <f>IF(ISNUMBER(Regressions!S170),ROUND(Regressions!S170, 1), NA())</f>
        <v>#N/A</v>
      </c>
      <c r="R160" s="352" t="e">
        <f>IF(ISNUMBER(Regressions!T170),ROUND(Regressions!T170, 1), NA())</f>
        <v>#N/A</v>
      </c>
      <c r="S160" s="242" t="e">
        <f>IF(ISNUMBER(Regressions!U170),ROUND(Regressions!U170, 1), NA())</f>
        <v>#N/A</v>
      </c>
    </row>
    <row xmlns:x14ac="http://schemas.microsoft.com/office/spreadsheetml/2009/9/ac" r="161" x14ac:dyDescent="0.2">
      <c r="A161" s="348" t="str">
        <f>IF(ISBLANK(Regressions!A171), " ", Regressions!A171)</f>
        <v>Namibia</v>
      </c>
      <c r="B161" s="349">
        <f>IF(ISBLANK(Regressions!B171), " ", Regressions!B171)</f>
        <v>2002</v>
      </c>
      <c r="C161" s="354" t="str">
        <f>IF(ISBLANK(Regressions!C171), " ", Regressions!C171)</f>
        <v>Secondary</v>
      </c>
      <c r="D161" s="350">
        <f>IF(ISBLANK(Regressions!D171), " ", Regressions!D171)</f>
        <v>208454</v>
      </c>
      <c r="E161" s="219" t="e">
        <f>IF(ISNUMBER(Regressions!E171),ROUND(Regressions!E171, 1), NA())</f>
        <v>#N/A</v>
      </c>
      <c r="F161" s="351" t="e">
        <f>IF(ISNUMBER(Regressions!F171),ROUND(Regressions!F171, 1), NA())</f>
        <v>#N/A</v>
      </c>
      <c r="G161" s="241" t="e">
        <f>IF(ISNUMBER(Regressions!G171),ROUND(Regressions!G171, 1), NA())</f>
        <v>#N/A</v>
      </c>
      <c r="H161" s="352" t="e">
        <f>IF(ISNUMBER(Regressions!H171),ROUND(Regressions!H171, 1), NA())</f>
        <v>#N/A</v>
      </c>
      <c r="I161" s="242" t="e">
        <f>IF(ISNUMBER(Regressions!I171),ROUND(Regressions!I171, 1), NA())</f>
        <v>#N/A</v>
      </c>
      <c r="J161" s="353" t="e">
        <f>IF(ISNUMBER(Regressions!K171),ROUND(Regressions!K171, 1), NA())</f>
        <v>#N/A</v>
      </c>
      <c r="K161" s="351" t="e">
        <f>IF(ISNUMBER(Regressions!L171),ROUND(Regressions!L171, 1), NA())</f>
        <v>#N/A</v>
      </c>
      <c r="L161" s="243" t="e">
        <f>IF(ISNUMBER(Regressions!M171),ROUND(Regressions!M171, 1), NA())</f>
        <v>#N/A</v>
      </c>
      <c r="M161" s="352" t="e">
        <f>IF(ISNUMBER(Regressions!N171),ROUND(Regressions!N171, 1), NA())</f>
        <v>#N/A</v>
      </c>
      <c r="N161" s="242" t="e">
        <f>IF(ISNUMBER(Regressions!O171),ROUND(Regressions!O171, 1), NA())</f>
        <v>#N/A</v>
      </c>
      <c r="O161" s="353" t="e">
        <f>IF(ISNUMBER(Regressions!Q171),ROUND(Regressions!Q171, 1), NA())</f>
        <v>#N/A</v>
      </c>
      <c r="P161" s="351" t="e">
        <f>IF(ISNUMBER(Regressions!R171),ROUND(Regressions!R171, 1), NA())</f>
        <v>#N/A</v>
      </c>
      <c r="Q161" s="220" t="e">
        <f>IF(ISNUMBER(Regressions!S171),ROUND(Regressions!S171, 1), NA())</f>
        <v>#N/A</v>
      </c>
      <c r="R161" s="352" t="e">
        <f>IF(ISNUMBER(Regressions!T171),ROUND(Regressions!T171, 1), NA())</f>
        <v>#N/A</v>
      </c>
      <c r="S161" s="242" t="e">
        <f>IF(ISNUMBER(Regressions!U171),ROUND(Regressions!U171, 1), NA())</f>
        <v>#N/A</v>
      </c>
    </row>
    <row xmlns:x14ac="http://schemas.microsoft.com/office/spreadsheetml/2009/9/ac" r="162" x14ac:dyDescent="0.2">
      <c r="A162" s="348" t="str">
        <f>IF(ISBLANK(Regressions!A172), " ", Regressions!A172)</f>
        <v>Namibia</v>
      </c>
      <c r="B162" s="349">
        <f>IF(ISBLANK(Regressions!B172), " ", Regressions!B172)</f>
        <v>2003</v>
      </c>
      <c r="C162" s="354" t="str">
        <f>IF(ISBLANK(Regressions!C172), " ", Regressions!C172)</f>
        <v>Secondary</v>
      </c>
      <c r="D162" s="350">
        <f>IF(ISBLANK(Regressions!D172), " ", Regressions!D172)</f>
        <v>215505</v>
      </c>
      <c r="E162" s="219" t="e">
        <f>IF(ISNUMBER(Regressions!E172),ROUND(Regressions!E172, 1), NA())</f>
        <v>#N/A</v>
      </c>
      <c r="F162" s="351" t="e">
        <f>IF(ISNUMBER(Regressions!F172),ROUND(Regressions!F172, 1), NA())</f>
        <v>#N/A</v>
      </c>
      <c r="G162" s="241" t="e">
        <f>IF(ISNUMBER(Regressions!G172),ROUND(Regressions!G172, 1), NA())</f>
        <v>#N/A</v>
      </c>
      <c r="H162" s="352" t="e">
        <f>IF(ISNUMBER(Regressions!H172),ROUND(Regressions!H172, 1), NA())</f>
        <v>#N/A</v>
      </c>
      <c r="I162" s="242" t="e">
        <f>IF(ISNUMBER(Regressions!I172),ROUND(Regressions!I172, 1), NA())</f>
        <v>#N/A</v>
      </c>
      <c r="J162" s="353" t="e">
        <f>IF(ISNUMBER(Regressions!K172),ROUND(Regressions!K172, 1), NA())</f>
        <v>#N/A</v>
      </c>
      <c r="K162" s="351" t="e">
        <f>IF(ISNUMBER(Regressions!L172),ROUND(Regressions!L172, 1), NA())</f>
        <v>#N/A</v>
      </c>
      <c r="L162" s="243" t="e">
        <f>IF(ISNUMBER(Regressions!M172),ROUND(Regressions!M172, 1), NA())</f>
        <v>#N/A</v>
      </c>
      <c r="M162" s="352" t="e">
        <f>IF(ISNUMBER(Regressions!N172),ROUND(Regressions!N172, 1), NA())</f>
        <v>#N/A</v>
      </c>
      <c r="N162" s="242" t="e">
        <f>IF(ISNUMBER(Regressions!O172),ROUND(Regressions!O172, 1), NA())</f>
        <v>#N/A</v>
      </c>
      <c r="O162" s="353" t="e">
        <f>IF(ISNUMBER(Regressions!Q172),ROUND(Regressions!Q172, 1), NA())</f>
        <v>#N/A</v>
      </c>
      <c r="P162" s="351" t="e">
        <f>IF(ISNUMBER(Regressions!R172),ROUND(Regressions!R172, 1), NA())</f>
        <v>#N/A</v>
      </c>
      <c r="Q162" s="220" t="e">
        <f>IF(ISNUMBER(Regressions!S172),ROUND(Regressions!S172, 1), NA())</f>
        <v>#N/A</v>
      </c>
      <c r="R162" s="352" t="e">
        <f>IF(ISNUMBER(Regressions!T172),ROUND(Regressions!T172, 1), NA())</f>
        <v>#N/A</v>
      </c>
      <c r="S162" s="242" t="e">
        <f>IF(ISNUMBER(Regressions!U172),ROUND(Regressions!U172, 1), NA())</f>
        <v>#N/A</v>
      </c>
    </row>
    <row xmlns:x14ac="http://schemas.microsoft.com/office/spreadsheetml/2009/9/ac" r="163" x14ac:dyDescent="0.2">
      <c r="A163" s="348" t="str">
        <f>IF(ISBLANK(Regressions!A173), " ", Regressions!A173)</f>
        <v>Namibia</v>
      </c>
      <c r="B163" s="349">
        <f>IF(ISBLANK(Regressions!B173), " ", Regressions!B173)</f>
        <v>2004</v>
      </c>
      <c r="C163" s="354" t="str">
        <f>IF(ISBLANK(Regressions!C173), " ", Regressions!C173)</f>
        <v>Secondary</v>
      </c>
      <c r="D163" s="350">
        <f>IF(ISBLANK(Regressions!D173), " ", Regressions!D173)</f>
        <v>222914</v>
      </c>
      <c r="E163" s="219" t="e">
        <f>IF(ISNUMBER(Regressions!E173),ROUND(Regressions!E173, 1), NA())</f>
        <v>#N/A</v>
      </c>
      <c r="F163" s="351" t="e">
        <f>IF(ISNUMBER(Regressions!F173),ROUND(Regressions!F173, 1), NA())</f>
        <v>#N/A</v>
      </c>
      <c r="G163" s="241" t="e">
        <f>IF(ISNUMBER(Regressions!G173),ROUND(Regressions!G173, 1), NA())</f>
        <v>#N/A</v>
      </c>
      <c r="H163" s="352" t="e">
        <f>IF(ISNUMBER(Regressions!H173),ROUND(Regressions!H173, 1), NA())</f>
        <v>#N/A</v>
      </c>
      <c r="I163" s="242" t="e">
        <f>IF(ISNUMBER(Regressions!I173),ROUND(Regressions!I173, 1), NA())</f>
        <v>#N/A</v>
      </c>
      <c r="J163" s="353" t="e">
        <f>IF(ISNUMBER(Regressions!K173),ROUND(Regressions!K173, 1), NA())</f>
        <v>#N/A</v>
      </c>
      <c r="K163" s="351" t="e">
        <f>IF(ISNUMBER(Regressions!L173),ROUND(Regressions!L173, 1), NA())</f>
        <v>#N/A</v>
      </c>
      <c r="L163" s="243" t="e">
        <f>IF(ISNUMBER(Regressions!M173),ROUND(Regressions!M173, 1), NA())</f>
        <v>#N/A</v>
      </c>
      <c r="M163" s="352" t="e">
        <f>IF(ISNUMBER(Regressions!N173),ROUND(Regressions!N173, 1), NA())</f>
        <v>#N/A</v>
      </c>
      <c r="N163" s="242" t="e">
        <f>IF(ISNUMBER(Regressions!O173),ROUND(Regressions!O173, 1), NA())</f>
        <v>#N/A</v>
      </c>
      <c r="O163" s="353" t="e">
        <f>IF(ISNUMBER(Regressions!Q173),ROUND(Regressions!Q173, 1), NA())</f>
        <v>#N/A</v>
      </c>
      <c r="P163" s="351" t="e">
        <f>IF(ISNUMBER(Regressions!R173),ROUND(Regressions!R173, 1), NA())</f>
        <v>#N/A</v>
      </c>
      <c r="Q163" s="220" t="e">
        <f>IF(ISNUMBER(Regressions!S173),ROUND(Regressions!S173, 1), NA())</f>
        <v>#N/A</v>
      </c>
      <c r="R163" s="352" t="e">
        <f>IF(ISNUMBER(Regressions!T173),ROUND(Regressions!T173, 1), NA())</f>
        <v>#N/A</v>
      </c>
      <c r="S163" s="242" t="e">
        <f>IF(ISNUMBER(Regressions!U173),ROUND(Regressions!U173, 1), NA())</f>
        <v>#N/A</v>
      </c>
    </row>
    <row xmlns:x14ac="http://schemas.microsoft.com/office/spreadsheetml/2009/9/ac" r="164" x14ac:dyDescent="0.2">
      <c r="A164" s="348" t="str">
        <f>IF(ISBLANK(Regressions!A174), " ", Regressions!A174)</f>
        <v>Namibia</v>
      </c>
      <c r="B164" s="349">
        <f>IF(ISBLANK(Regressions!B174), " ", Regressions!B174)</f>
        <v>2005</v>
      </c>
      <c r="C164" s="354" t="str">
        <f>IF(ISBLANK(Regressions!C174), " ", Regressions!C174)</f>
        <v>Secondary</v>
      </c>
      <c r="D164" s="350">
        <f>IF(ISBLANK(Regressions!D174), " ", Regressions!D174)</f>
        <v>233337</v>
      </c>
      <c r="E164" s="219" t="e">
        <f>IF(ISNUMBER(Regressions!E174),ROUND(Regressions!E174, 1), NA())</f>
        <v>#N/A</v>
      </c>
      <c r="F164" s="351" t="e">
        <f>IF(ISNUMBER(Regressions!F174),ROUND(Regressions!F174, 1), NA())</f>
        <v>#N/A</v>
      </c>
      <c r="G164" s="241" t="e">
        <f>IF(ISNUMBER(Regressions!G174),ROUND(Regressions!G174, 1), NA())</f>
        <v>#N/A</v>
      </c>
      <c r="H164" s="352" t="e">
        <f>IF(ISNUMBER(Regressions!H174),ROUND(Regressions!H174, 1), NA())</f>
        <v>#N/A</v>
      </c>
      <c r="I164" s="242" t="e">
        <f>IF(ISNUMBER(Regressions!I174),ROUND(Regressions!I174, 1), NA())</f>
        <v>#N/A</v>
      </c>
      <c r="J164" s="353" t="e">
        <f>IF(ISNUMBER(Regressions!K174),ROUND(Regressions!K174, 1), NA())</f>
        <v>#N/A</v>
      </c>
      <c r="K164" s="351" t="e">
        <f>IF(ISNUMBER(Regressions!L174),ROUND(Regressions!L174, 1), NA())</f>
        <v>#N/A</v>
      </c>
      <c r="L164" s="243" t="e">
        <f>IF(ISNUMBER(Regressions!M174),ROUND(Regressions!M174, 1), NA())</f>
        <v>#N/A</v>
      </c>
      <c r="M164" s="352" t="e">
        <f>IF(ISNUMBER(Regressions!N174),ROUND(Regressions!N174, 1), NA())</f>
        <v>#N/A</v>
      </c>
      <c r="N164" s="242" t="e">
        <f>IF(ISNUMBER(Regressions!O174),ROUND(Regressions!O174, 1), NA())</f>
        <v>#N/A</v>
      </c>
      <c r="O164" s="353" t="e">
        <f>IF(ISNUMBER(Regressions!Q174),ROUND(Regressions!Q174, 1), NA())</f>
        <v>#N/A</v>
      </c>
      <c r="P164" s="351" t="e">
        <f>IF(ISNUMBER(Regressions!R174),ROUND(Regressions!R174, 1), NA())</f>
        <v>#N/A</v>
      </c>
      <c r="Q164" s="220" t="e">
        <f>IF(ISNUMBER(Regressions!S174),ROUND(Regressions!S174, 1), NA())</f>
        <v>#N/A</v>
      </c>
      <c r="R164" s="352" t="e">
        <f>IF(ISNUMBER(Regressions!T174),ROUND(Regressions!T174, 1), NA())</f>
        <v>#N/A</v>
      </c>
      <c r="S164" s="242" t="e">
        <f>IF(ISNUMBER(Regressions!U174),ROUND(Regressions!U174, 1), NA())</f>
        <v>#N/A</v>
      </c>
    </row>
    <row xmlns:x14ac="http://schemas.microsoft.com/office/spreadsheetml/2009/9/ac" r="165" x14ac:dyDescent="0.2">
      <c r="A165" s="348" t="str">
        <f>IF(ISBLANK(Regressions!A175), " ", Regressions!A175)</f>
        <v>Namibia</v>
      </c>
      <c r="B165" s="349">
        <f>IF(ISBLANK(Regressions!B175), " ", Regressions!B175)</f>
        <v>2006</v>
      </c>
      <c r="C165" s="354" t="str">
        <f>IF(ISBLANK(Regressions!C175), " ", Regressions!C175)</f>
        <v>Secondary</v>
      </c>
      <c r="D165" s="350">
        <f>IF(ISBLANK(Regressions!D175), " ", Regressions!D175)</f>
        <v>242997</v>
      </c>
      <c r="E165" s="219" t="e">
        <f>IF(ISNUMBER(Regressions!E175),ROUND(Regressions!E175, 1), NA())</f>
        <v>#N/A</v>
      </c>
      <c r="F165" s="351" t="e">
        <f>IF(ISNUMBER(Regressions!F175),ROUND(Regressions!F175, 1), NA())</f>
        <v>#N/A</v>
      </c>
      <c r="G165" s="241" t="e">
        <f>IF(ISNUMBER(Regressions!G175),ROUND(Regressions!G175, 1), NA())</f>
        <v>#N/A</v>
      </c>
      <c r="H165" s="352" t="e">
        <f>IF(ISNUMBER(Regressions!H175),ROUND(Regressions!H175, 1), NA())</f>
        <v>#N/A</v>
      </c>
      <c r="I165" s="242" t="e">
        <f>IF(ISNUMBER(Regressions!I175),ROUND(Regressions!I175, 1), NA())</f>
        <v>#N/A</v>
      </c>
      <c r="J165" s="353" t="e">
        <f>IF(ISNUMBER(Regressions!K175),ROUND(Regressions!K175, 1), NA())</f>
        <v>#N/A</v>
      </c>
      <c r="K165" s="351" t="e">
        <f>IF(ISNUMBER(Regressions!L175),ROUND(Regressions!L175, 1), NA())</f>
        <v>#N/A</v>
      </c>
      <c r="L165" s="243" t="e">
        <f>IF(ISNUMBER(Regressions!M175),ROUND(Regressions!M175, 1), NA())</f>
        <v>#N/A</v>
      </c>
      <c r="M165" s="352" t="e">
        <f>IF(ISNUMBER(Regressions!N175),ROUND(Regressions!N175, 1), NA())</f>
        <v>#N/A</v>
      </c>
      <c r="N165" s="242" t="e">
        <f>IF(ISNUMBER(Regressions!O175),ROUND(Regressions!O175, 1), NA())</f>
        <v>#N/A</v>
      </c>
      <c r="O165" s="353" t="e">
        <f>IF(ISNUMBER(Regressions!Q175),ROUND(Regressions!Q175, 1), NA())</f>
        <v>#N/A</v>
      </c>
      <c r="P165" s="351" t="e">
        <f>IF(ISNUMBER(Regressions!R175),ROUND(Regressions!R175, 1), NA())</f>
        <v>#N/A</v>
      </c>
      <c r="Q165" s="220" t="e">
        <f>IF(ISNUMBER(Regressions!S175),ROUND(Regressions!S175, 1), NA())</f>
        <v>#N/A</v>
      </c>
      <c r="R165" s="352" t="e">
        <f>IF(ISNUMBER(Regressions!T175),ROUND(Regressions!T175, 1), NA())</f>
        <v>#N/A</v>
      </c>
      <c r="S165" s="242" t="e">
        <f>IF(ISNUMBER(Regressions!U175),ROUND(Regressions!U175, 1), NA())</f>
        <v>#N/A</v>
      </c>
    </row>
    <row xmlns:x14ac="http://schemas.microsoft.com/office/spreadsheetml/2009/9/ac" r="166" x14ac:dyDescent="0.2">
      <c r="A166" s="348" t="str">
        <f>IF(ISBLANK(Regressions!A176), " ", Regressions!A176)</f>
        <v>Namibia</v>
      </c>
      <c r="B166" s="349">
        <f>IF(ISBLANK(Regressions!B176), " ", Regressions!B176)</f>
        <v>2007</v>
      </c>
      <c r="C166" s="354" t="str">
        <f>IF(ISBLANK(Regressions!C176), " ", Regressions!C176)</f>
        <v>Secondary</v>
      </c>
      <c r="D166" s="350">
        <f>IF(ISBLANK(Regressions!D176), " ", Regressions!D176)</f>
        <v>250938</v>
      </c>
      <c r="E166" s="219" t="e">
        <f>IF(ISNUMBER(Regressions!E176),ROUND(Regressions!E176, 1), NA())</f>
        <v>#N/A</v>
      </c>
      <c r="F166" s="351" t="e">
        <f>IF(ISNUMBER(Regressions!F176),ROUND(Regressions!F176, 1), NA())</f>
        <v>#N/A</v>
      </c>
      <c r="G166" s="241" t="e">
        <f>IF(ISNUMBER(Regressions!G176),ROUND(Regressions!G176, 1), NA())</f>
        <v>#N/A</v>
      </c>
      <c r="H166" s="352" t="e">
        <f>IF(ISNUMBER(Regressions!H176),ROUND(Regressions!H176, 1), NA())</f>
        <v>#N/A</v>
      </c>
      <c r="I166" s="242" t="e">
        <f>IF(ISNUMBER(Regressions!I176),ROUND(Regressions!I176, 1), NA())</f>
        <v>#N/A</v>
      </c>
      <c r="J166" s="353" t="e">
        <f>IF(ISNUMBER(Regressions!K176),ROUND(Regressions!K176, 1), NA())</f>
        <v>#N/A</v>
      </c>
      <c r="K166" s="351" t="e">
        <f>IF(ISNUMBER(Regressions!L176),ROUND(Regressions!L176, 1), NA())</f>
        <v>#N/A</v>
      </c>
      <c r="L166" s="243" t="e">
        <f>IF(ISNUMBER(Regressions!M176),ROUND(Regressions!M176, 1), NA())</f>
        <v>#N/A</v>
      </c>
      <c r="M166" s="352" t="e">
        <f>IF(ISNUMBER(Regressions!N176),ROUND(Regressions!N176, 1), NA())</f>
        <v>#N/A</v>
      </c>
      <c r="N166" s="242" t="e">
        <f>IF(ISNUMBER(Regressions!O176),ROUND(Regressions!O176, 1), NA())</f>
        <v>#N/A</v>
      </c>
      <c r="O166" s="353" t="e">
        <f>IF(ISNUMBER(Regressions!Q176),ROUND(Regressions!Q176, 1), NA())</f>
        <v>#N/A</v>
      </c>
      <c r="P166" s="351" t="e">
        <f>IF(ISNUMBER(Regressions!R176),ROUND(Regressions!R176, 1), NA())</f>
        <v>#N/A</v>
      </c>
      <c r="Q166" s="220" t="e">
        <f>IF(ISNUMBER(Regressions!S176),ROUND(Regressions!S176, 1), NA())</f>
        <v>#N/A</v>
      </c>
      <c r="R166" s="352" t="e">
        <f>IF(ISNUMBER(Regressions!T176),ROUND(Regressions!T176, 1), NA())</f>
        <v>#N/A</v>
      </c>
      <c r="S166" s="242" t="e">
        <f>IF(ISNUMBER(Regressions!U176),ROUND(Regressions!U176, 1), NA())</f>
        <v>#N/A</v>
      </c>
    </row>
    <row xmlns:x14ac="http://schemas.microsoft.com/office/spreadsheetml/2009/9/ac" r="167" x14ac:dyDescent="0.2">
      <c r="A167" s="348" t="str">
        <f>IF(ISBLANK(Regressions!A177), " ", Regressions!A177)</f>
        <v>Namibia</v>
      </c>
      <c r="B167" s="349">
        <f>IF(ISBLANK(Regressions!B177), " ", Regressions!B177)</f>
        <v>2008</v>
      </c>
      <c r="C167" s="354" t="str">
        <f>IF(ISBLANK(Regressions!C177), " ", Regressions!C177)</f>
        <v>Secondary</v>
      </c>
      <c r="D167" s="350">
        <f>IF(ISBLANK(Regressions!D177), " ", Regressions!D177)</f>
        <v>256843</v>
      </c>
      <c r="E167" s="219" t="e">
        <f>IF(ISNUMBER(Regressions!E177),ROUND(Regressions!E177, 1), NA())</f>
        <v>#N/A</v>
      </c>
      <c r="F167" s="351" t="e">
        <f>IF(ISNUMBER(Regressions!F177),ROUND(Regressions!F177, 1), NA())</f>
        <v>#N/A</v>
      </c>
      <c r="G167" s="241" t="e">
        <f>IF(ISNUMBER(Regressions!G177),ROUND(Regressions!G177, 1), NA())</f>
        <v>#N/A</v>
      </c>
      <c r="H167" s="352" t="e">
        <f>IF(ISNUMBER(Regressions!H177),ROUND(Regressions!H177, 1), NA())</f>
        <v>#N/A</v>
      </c>
      <c r="I167" s="242" t="e">
        <f>IF(ISNUMBER(Regressions!I177),ROUND(Regressions!I177, 1), NA())</f>
        <v>#N/A</v>
      </c>
      <c r="J167" s="353" t="e">
        <f>IF(ISNUMBER(Regressions!K177),ROUND(Regressions!K177, 1), NA())</f>
        <v>#N/A</v>
      </c>
      <c r="K167" s="351" t="e">
        <f>IF(ISNUMBER(Regressions!L177),ROUND(Regressions!L177, 1), NA())</f>
        <v>#N/A</v>
      </c>
      <c r="L167" s="243" t="e">
        <f>IF(ISNUMBER(Regressions!M177),ROUND(Regressions!M177, 1), NA())</f>
        <v>#N/A</v>
      </c>
      <c r="M167" s="352" t="e">
        <f>IF(ISNUMBER(Regressions!N177),ROUND(Regressions!N177, 1), NA())</f>
        <v>#N/A</v>
      </c>
      <c r="N167" s="242" t="e">
        <f>IF(ISNUMBER(Regressions!O177),ROUND(Regressions!O177, 1), NA())</f>
        <v>#N/A</v>
      </c>
      <c r="O167" s="353" t="e">
        <f>IF(ISNUMBER(Regressions!Q177),ROUND(Regressions!Q177, 1), NA())</f>
        <v>#N/A</v>
      </c>
      <c r="P167" s="351" t="e">
        <f>IF(ISNUMBER(Regressions!R177),ROUND(Regressions!R177, 1), NA())</f>
        <v>#N/A</v>
      </c>
      <c r="Q167" s="220" t="e">
        <f>IF(ISNUMBER(Regressions!S177),ROUND(Regressions!S177, 1), NA())</f>
        <v>#N/A</v>
      </c>
      <c r="R167" s="352" t="e">
        <f>IF(ISNUMBER(Regressions!T177),ROUND(Regressions!T177, 1), NA())</f>
        <v>#N/A</v>
      </c>
      <c r="S167" s="242" t="e">
        <f>IF(ISNUMBER(Regressions!U177),ROUND(Regressions!U177, 1), NA())</f>
        <v>#N/A</v>
      </c>
    </row>
    <row xmlns:x14ac="http://schemas.microsoft.com/office/spreadsheetml/2009/9/ac" r="168" x14ac:dyDescent="0.2">
      <c r="A168" s="348" t="str">
        <f>IF(ISBLANK(Regressions!A178), " ", Regressions!A178)</f>
        <v>Namibia</v>
      </c>
      <c r="B168" s="349">
        <f>IF(ISBLANK(Regressions!B178), " ", Regressions!B178)</f>
        <v>2009</v>
      </c>
      <c r="C168" s="354" t="str">
        <f>IF(ISBLANK(Regressions!C178), " ", Regressions!C178)</f>
        <v>Secondary</v>
      </c>
      <c r="D168" s="350">
        <f>IF(ISBLANK(Regressions!D178), " ", Regressions!D178)</f>
        <v>259955</v>
      </c>
      <c r="E168" s="219" t="e">
        <f>IF(ISNUMBER(Regressions!E178),ROUND(Regressions!E178, 1), NA())</f>
        <v>#N/A</v>
      </c>
      <c r="F168" s="351" t="e">
        <f>IF(ISNUMBER(Regressions!F178),ROUND(Regressions!F178, 1), NA())</f>
        <v>#N/A</v>
      </c>
      <c r="G168" s="241" t="e">
        <f>IF(ISNUMBER(Regressions!G178),ROUND(Regressions!G178, 1), NA())</f>
        <v>#N/A</v>
      </c>
      <c r="H168" s="352" t="e">
        <f>IF(ISNUMBER(Regressions!H178),ROUND(Regressions!H178, 1), NA())</f>
        <v>#N/A</v>
      </c>
      <c r="I168" s="242" t="e">
        <f>IF(ISNUMBER(Regressions!I178),ROUND(Regressions!I178, 1), NA())</f>
        <v>#N/A</v>
      </c>
      <c r="J168" s="353" t="e">
        <f>IF(ISNUMBER(Regressions!K178),ROUND(Regressions!K178, 1), NA())</f>
        <v>#N/A</v>
      </c>
      <c r="K168" s="351" t="e">
        <f>IF(ISNUMBER(Regressions!L178),ROUND(Regressions!L178, 1), NA())</f>
        <v>#N/A</v>
      </c>
      <c r="L168" s="243" t="e">
        <f>IF(ISNUMBER(Regressions!M178),ROUND(Regressions!M178, 1), NA())</f>
        <v>#N/A</v>
      </c>
      <c r="M168" s="352" t="e">
        <f>IF(ISNUMBER(Regressions!N178),ROUND(Regressions!N178, 1), NA())</f>
        <v>#N/A</v>
      </c>
      <c r="N168" s="242" t="e">
        <f>IF(ISNUMBER(Regressions!O178),ROUND(Regressions!O178, 1), NA())</f>
        <v>#N/A</v>
      </c>
      <c r="O168" s="353" t="e">
        <f>IF(ISNUMBER(Regressions!Q178),ROUND(Regressions!Q178, 1), NA())</f>
        <v>#N/A</v>
      </c>
      <c r="P168" s="351" t="e">
        <f>IF(ISNUMBER(Regressions!R178),ROUND(Regressions!R178, 1), NA())</f>
        <v>#N/A</v>
      </c>
      <c r="Q168" s="220" t="e">
        <f>IF(ISNUMBER(Regressions!S178),ROUND(Regressions!S178, 1), NA())</f>
        <v>#N/A</v>
      </c>
      <c r="R168" s="352" t="e">
        <f>IF(ISNUMBER(Regressions!T178),ROUND(Regressions!T178, 1), NA())</f>
        <v>#N/A</v>
      </c>
      <c r="S168" s="242" t="e">
        <f>IF(ISNUMBER(Regressions!U178),ROUND(Regressions!U178, 1), NA())</f>
        <v>#N/A</v>
      </c>
    </row>
    <row xmlns:x14ac="http://schemas.microsoft.com/office/spreadsheetml/2009/9/ac" r="169" x14ac:dyDescent="0.2">
      <c r="A169" s="348" t="str">
        <f>IF(ISBLANK(Regressions!A179), " ", Regressions!A179)</f>
        <v>Namibia</v>
      </c>
      <c r="B169" s="349">
        <f>IF(ISBLANK(Regressions!B179), " ", Regressions!B179)</f>
        <v>2010</v>
      </c>
      <c r="C169" s="354" t="str">
        <f>IF(ISBLANK(Regressions!C179), " ", Regressions!C179)</f>
        <v>Secondary</v>
      </c>
      <c r="D169" s="350">
        <f>IF(ISBLANK(Regressions!D179), " ", Regressions!D179)</f>
        <v>257469</v>
      </c>
      <c r="E169" s="219" t="e">
        <f>IF(ISNUMBER(Regressions!E179),ROUND(Regressions!E179, 1), NA())</f>
        <v>#N/A</v>
      </c>
      <c r="F169" s="351" t="e">
        <f>IF(ISNUMBER(Regressions!F179),ROUND(Regressions!F179, 1), NA())</f>
        <v>#N/A</v>
      </c>
      <c r="G169" s="241" t="e">
        <f>IF(ISNUMBER(Regressions!G179),ROUND(Regressions!G179, 1), NA())</f>
        <v>#N/A</v>
      </c>
      <c r="H169" s="352" t="e">
        <f>IF(ISNUMBER(Regressions!H179),ROUND(Regressions!H179, 1), NA())</f>
        <v>#N/A</v>
      </c>
      <c r="I169" s="242" t="e">
        <f>IF(ISNUMBER(Regressions!I179),ROUND(Regressions!I179, 1), NA())</f>
        <v>#N/A</v>
      </c>
      <c r="J169" s="353" t="e">
        <f>IF(ISNUMBER(Regressions!K179),ROUND(Regressions!K179, 1), NA())</f>
        <v>#N/A</v>
      </c>
      <c r="K169" s="351" t="e">
        <f>IF(ISNUMBER(Regressions!L179),ROUND(Regressions!L179, 1), NA())</f>
        <v>#N/A</v>
      </c>
      <c r="L169" s="243" t="e">
        <f>IF(ISNUMBER(Regressions!M179),ROUND(Regressions!M179, 1), NA())</f>
        <v>#N/A</v>
      </c>
      <c r="M169" s="352" t="e">
        <f>IF(ISNUMBER(Regressions!N179),ROUND(Regressions!N179, 1), NA())</f>
        <v>#N/A</v>
      </c>
      <c r="N169" s="242" t="e">
        <f>IF(ISNUMBER(Regressions!O179),ROUND(Regressions!O179, 1), NA())</f>
        <v>#N/A</v>
      </c>
      <c r="O169" s="353" t="e">
        <f>IF(ISNUMBER(Regressions!Q179),ROUND(Regressions!Q179, 1), NA())</f>
        <v>#N/A</v>
      </c>
      <c r="P169" s="351" t="e">
        <f>IF(ISNUMBER(Regressions!R179),ROUND(Regressions!R179, 1), NA())</f>
        <v>#N/A</v>
      </c>
      <c r="Q169" s="220" t="e">
        <f>IF(ISNUMBER(Regressions!S179),ROUND(Regressions!S179, 1), NA())</f>
        <v>#N/A</v>
      </c>
      <c r="R169" s="352" t="e">
        <f>IF(ISNUMBER(Regressions!T179),ROUND(Regressions!T179, 1), NA())</f>
        <v>#N/A</v>
      </c>
      <c r="S169" s="242" t="e">
        <f>IF(ISNUMBER(Regressions!U179),ROUND(Regressions!U179, 1), NA())</f>
        <v>#N/A</v>
      </c>
    </row>
    <row xmlns:x14ac="http://schemas.microsoft.com/office/spreadsheetml/2009/9/ac" r="170" x14ac:dyDescent="0.2">
      <c r="A170" s="348" t="str">
        <f>IF(ISBLANK(Regressions!A180), " ", Regressions!A180)</f>
        <v>Namibia</v>
      </c>
      <c r="B170" s="349">
        <f>IF(ISBLANK(Regressions!B180), " ", Regressions!B180)</f>
        <v>2011</v>
      </c>
      <c r="C170" s="354" t="str">
        <f>IF(ISBLANK(Regressions!C180), " ", Regressions!C180)</f>
        <v>Secondary</v>
      </c>
      <c r="D170" s="350">
        <f>IF(ISBLANK(Regressions!D180), " ", Regressions!D180)</f>
        <v>252983</v>
      </c>
      <c r="E170" s="219" t="e">
        <f>IF(ISNUMBER(Regressions!E180),ROUND(Regressions!E180, 1), NA())</f>
        <v>#N/A</v>
      </c>
      <c r="F170" s="351" t="e">
        <f>IF(ISNUMBER(Regressions!F180),ROUND(Regressions!F180, 1), NA())</f>
        <v>#N/A</v>
      </c>
      <c r="G170" s="241" t="e">
        <f>IF(ISNUMBER(Regressions!G180),ROUND(Regressions!G180, 1), NA())</f>
        <v>#N/A</v>
      </c>
      <c r="H170" s="352" t="e">
        <f>IF(ISNUMBER(Regressions!H180),ROUND(Regressions!H180, 1), NA())</f>
        <v>#N/A</v>
      </c>
      <c r="I170" s="242" t="e">
        <f>IF(ISNUMBER(Regressions!I180),ROUND(Regressions!I180, 1), NA())</f>
        <v>#N/A</v>
      </c>
      <c r="J170" s="353" t="e">
        <f>IF(ISNUMBER(Regressions!K180),ROUND(Regressions!K180, 1), NA())</f>
        <v>#N/A</v>
      </c>
      <c r="K170" s="351" t="e">
        <f>IF(ISNUMBER(Regressions!L180),ROUND(Regressions!L180, 1), NA())</f>
        <v>#N/A</v>
      </c>
      <c r="L170" s="243" t="e">
        <f>IF(ISNUMBER(Regressions!M180),ROUND(Regressions!M180, 1), NA())</f>
        <v>#N/A</v>
      </c>
      <c r="M170" s="352" t="e">
        <f>IF(ISNUMBER(Regressions!N180),ROUND(Regressions!N180, 1), NA())</f>
        <v>#N/A</v>
      </c>
      <c r="N170" s="242" t="e">
        <f>IF(ISNUMBER(Regressions!O180),ROUND(Regressions!O180, 1), NA())</f>
        <v>#N/A</v>
      </c>
      <c r="O170" s="353" t="e">
        <f>IF(ISNUMBER(Regressions!Q180),ROUND(Regressions!Q180, 1), NA())</f>
        <v>#N/A</v>
      </c>
      <c r="P170" s="351" t="e">
        <f>IF(ISNUMBER(Regressions!R180),ROUND(Regressions!R180, 1), NA())</f>
        <v>#N/A</v>
      </c>
      <c r="Q170" s="220" t="e">
        <f>IF(ISNUMBER(Regressions!S180),ROUND(Regressions!S180, 1), NA())</f>
        <v>#N/A</v>
      </c>
      <c r="R170" s="352" t="e">
        <f>IF(ISNUMBER(Regressions!T180),ROUND(Regressions!T180, 1), NA())</f>
        <v>#N/A</v>
      </c>
      <c r="S170" s="242" t="e">
        <f>IF(ISNUMBER(Regressions!U180),ROUND(Regressions!U180, 1), NA())</f>
        <v>#N/A</v>
      </c>
    </row>
    <row xmlns:x14ac="http://schemas.microsoft.com/office/spreadsheetml/2009/9/ac" r="171" x14ac:dyDescent="0.2">
      <c r="A171" s="348" t="str">
        <f>IF(ISBLANK(Regressions!A181), " ", Regressions!A181)</f>
        <v>Namibia</v>
      </c>
      <c r="B171" s="349">
        <f>IF(ISBLANK(Regressions!B181), " ", Regressions!B181)</f>
        <v>2012</v>
      </c>
      <c r="C171" s="354" t="str">
        <f>IF(ISBLANK(Regressions!C181), " ", Regressions!C181)</f>
        <v>Secondary</v>
      </c>
      <c r="D171" s="350">
        <f>IF(ISBLANK(Regressions!D181), " ", Regressions!D181)</f>
        <v>248813</v>
      </c>
      <c r="E171" s="219" t="e">
        <f>IF(ISNUMBER(Regressions!E181),ROUND(Regressions!E181, 1), NA())</f>
        <v>#N/A</v>
      </c>
      <c r="F171" s="351" t="e">
        <f>IF(ISNUMBER(Regressions!F181),ROUND(Regressions!F181, 1), NA())</f>
        <v>#N/A</v>
      </c>
      <c r="G171" s="241" t="e">
        <f>IF(ISNUMBER(Regressions!G181),ROUND(Regressions!G181, 1), NA())</f>
        <v>#N/A</v>
      </c>
      <c r="H171" s="352" t="e">
        <f>IF(ISNUMBER(Regressions!H181),ROUND(Regressions!H181, 1), NA())</f>
        <v>#N/A</v>
      </c>
      <c r="I171" s="242" t="e">
        <f>IF(ISNUMBER(Regressions!I181),ROUND(Regressions!I181, 1), NA())</f>
        <v>#N/A</v>
      </c>
      <c r="J171" s="353" t="e">
        <f>IF(ISNUMBER(Regressions!K181),ROUND(Regressions!K181, 1), NA())</f>
        <v>#N/A</v>
      </c>
      <c r="K171" s="351" t="e">
        <f>IF(ISNUMBER(Regressions!L181),ROUND(Regressions!L181, 1), NA())</f>
        <v>#N/A</v>
      </c>
      <c r="L171" s="243" t="e">
        <f>IF(ISNUMBER(Regressions!M181),ROUND(Regressions!M181, 1), NA())</f>
        <v>#N/A</v>
      </c>
      <c r="M171" s="352" t="e">
        <f>IF(ISNUMBER(Regressions!N181),ROUND(Regressions!N181, 1), NA())</f>
        <v>#N/A</v>
      </c>
      <c r="N171" s="242" t="e">
        <f>IF(ISNUMBER(Regressions!O181),ROUND(Regressions!O181, 1), NA())</f>
        <v>#N/A</v>
      </c>
      <c r="O171" s="353" t="e">
        <f>IF(ISNUMBER(Regressions!Q181),ROUND(Regressions!Q181, 1), NA())</f>
        <v>#N/A</v>
      </c>
      <c r="P171" s="351" t="e">
        <f>IF(ISNUMBER(Regressions!R181),ROUND(Regressions!R181, 1), NA())</f>
        <v>#N/A</v>
      </c>
      <c r="Q171" s="220" t="e">
        <f>IF(ISNUMBER(Regressions!S181),ROUND(Regressions!S181, 1), NA())</f>
        <v>#N/A</v>
      </c>
      <c r="R171" s="352" t="e">
        <f>IF(ISNUMBER(Regressions!T181),ROUND(Regressions!T181, 1), NA())</f>
        <v>#N/A</v>
      </c>
      <c r="S171" s="242" t="e">
        <f>IF(ISNUMBER(Regressions!U181),ROUND(Regressions!U181, 1), NA())</f>
        <v>#N/A</v>
      </c>
    </row>
    <row xmlns:x14ac="http://schemas.microsoft.com/office/spreadsheetml/2009/9/ac" r="172" x14ac:dyDescent="0.2">
      <c r="A172" s="348" t="str">
        <f>IF(ISBLANK(Regressions!A182), " ", Regressions!A182)</f>
        <v>Namibia</v>
      </c>
      <c r="B172" s="349">
        <f>IF(ISBLANK(Regressions!B182), " ", Regressions!B182)</f>
        <v>2013</v>
      </c>
      <c r="C172" s="354" t="str">
        <f>IF(ISBLANK(Regressions!C182), " ", Regressions!C182)</f>
        <v>Secondary</v>
      </c>
      <c r="D172" s="350">
        <f>IF(ISBLANK(Regressions!D182), " ", Regressions!D182)</f>
        <v>245864</v>
      </c>
      <c r="E172" s="219" t="e">
        <f>IF(ISNUMBER(Regressions!E182),ROUND(Regressions!E182, 1), NA())</f>
        <v>#N/A</v>
      </c>
      <c r="F172" s="351" t="e">
        <f>IF(ISNUMBER(Regressions!F182),ROUND(Regressions!F182, 1), NA())</f>
        <v>#N/A</v>
      </c>
      <c r="G172" s="241" t="e">
        <f>IF(ISNUMBER(Regressions!G182),ROUND(Regressions!G182, 1), NA())</f>
        <v>#N/A</v>
      </c>
      <c r="H172" s="352" t="e">
        <f>IF(ISNUMBER(Regressions!H182),ROUND(Regressions!H182, 1), NA())</f>
        <v>#N/A</v>
      </c>
      <c r="I172" s="242" t="e">
        <f>IF(ISNUMBER(Regressions!I182),ROUND(Regressions!I182, 1), NA())</f>
        <v>#N/A</v>
      </c>
      <c r="J172" s="353" t="e">
        <f>IF(ISNUMBER(Regressions!K182),ROUND(Regressions!K182, 1), NA())</f>
        <v>#N/A</v>
      </c>
      <c r="K172" s="351" t="e">
        <f>IF(ISNUMBER(Regressions!L182),ROUND(Regressions!L182, 1), NA())</f>
        <v>#N/A</v>
      </c>
      <c r="L172" s="243" t="e">
        <f>IF(ISNUMBER(Regressions!M182),ROUND(Regressions!M182, 1), NA())</f>
        <v>#N/A</v>
      </c>
      <c r="M172" s="352" t="e">
        <f>IF(ISNUMBER(Regressions!N182),ROUND(Regressions!N182, 1), NA())</f>
        <v>#N/A</v>
      </c>
      <c r="N172" s="242" t="e">
        <f>IF(ISNUMBER(Regressions!O182),ROUND(Regressions!O182, 1), NA())</f>
        <v>#N/A</v>
      </c>
      <c r="O172" s="353" t="e">
        <f>IF(ISNUMBER(Regressions!Q182),ROUND(Regressions!Q182, 1), NA())</f>
        <v>#N/A</v>
      </c>
      <c r="P172" s="351" t="e">
        <f>IF(ISNUMBER(Regressions!R182),ROUND(Regressions!R182, 1), NA())</f>
        <v>#N/A</v>
      </c>
      <c r="Q172" s="220" t="e">
        <f>IF(ISNUMBER(Regressions!S182),ROUND(Regressions!S182, 1), NA())</f>
        <v>#N/A</v>
      </c>
      <c r="R172" s="352" t="e">
        <f>IF(ISNUMBER(Regressions!T182),ROUND(Regressions!T182, 1), NA())</f>
        <v>#N/A</v>
      </c>
      <c r="S172" s="242" t="e">
        <f>IF(ISNUMBER(Regressions!U182),ROUND(Regressions!U182, 1), NA())</f>
        <v>#N/A</v>
      </c>
    </row>
    <row xmlns:x14ac="http://schemas.microsoft.com/office/spreadsheetml/2009/9/ac" r="173" x14ac:dyDescent="0.2">
      <c r="A173" s="348" t="str">
        <f>IF(ISBLANK(Regressions!A183), " ", Regressions!A183)</f>
        <v>Namibia</v>
      </c>
      <c r="B173" s="349">
        <f>IF(ISBLANK(Regressions!B183), " ", Regressions!B183)</f>
        <v>2014</v>
      </c>
      <c r="C173" s="354" t="str">
        <f>IF(ISBLANK(Regressions!C183), " ", Regressions!C183)</f>
        <v>Secondary</v>
      </c>
      <c r="D173" s="350">
        <f>IF(ISBLANK(Regressions!D183), " ", Regressions!D183)</f>
        <v>244199</v>
      </c>
      <c r="E173" s="219" t="e">
        <f>IF(ISNUMBER(Regressions!E183),ROUND(Regressions!E183, 1), NA())</f>
        <v>#N/A</v>
      </c>
      <c r="F173" s="351" t="e">
        <f>IF(ISNUMBER(Regressions!F183),ROUND(Regressions!F183, 1), NA())</f>
        <v>#N/A</v>
      </c>
      <c r="G173" s="241" t="e">
        <f>IF(ISNUMBER(Regressions!G183),ROUND(Regressions!G183, 1), NA())</f>
        <v>#N/A</v>
      </c>
      <c r="H173" s="352" t="e">
        <f>IF(ISNUMBER(Regressions!H183),ROUND(Regressions!H183, 1), NA())</f>
        <v>#N/A</v>
      </c>
      <c r="I173" s="242" t="e">
        <f>IF(ISNUMBER(Regressions!I183),ROUND(Regressions!I183, 1), NA())</f>
        <v>#N/A</v>
      </c>
      <c r="J173" s="353" t="e">
        <f>IF(ISNUMBER(Regressions!K183),ROUND(Regressions!K183, 1), NA())</f>
        <v>#N/A</v>
      </c>
      <c r="K173" s="351" t="e">
        <f>IF(ISNUMBER(Regressions!L183),ROUND(Regressions!L183, 1), NA())</f>
        <v>#N/A</v>
      </c>
      <c r="L173" s="243" t="e">
        <f>IF(ISNUMBER(Regressions!M183),ROUND(Regressions!M183, 1), NA())</f>
        <v>#N/A</v>
      </c>
      <c r="M173" s="352" t="e">
        <f>IF(ISNUMBER(Regressions!N183),ROUND(Regressions!N183, 1), NA())</f>
        <v>#N/A</v>
      </c>
      <c r="N173" s="242" t="e">
        <f>IF(ISNUMBER(Regressions!O183),ROUND(Regressions!O183, 1), NA())</f>
        <v>#N/A</v>
      </c>
      <c r="O173" s="353" t="e">
        <f>IF(ISNUMBER(Regressions!Q183),ROUND(Regressions!Q183, 1), NA())</f>
        <v>#N/A</v>
      </c>
      <c r="P173" s="351" t="e">
        <f>IF(ISNUMBER(Regressions!R183),ROUND(Regressions!R183, 1), NA())</f>
        <v>#N/A</v>
      </c>
      <c r="Q173" s="220" t="e">
        <f>IF(ISNUMBER(Regressions!S183),ROUND(Regressions!S183, 1), NA())</f>
        <v>#N/A</v>
      </c>
      <c r="R173" s="352" t="e">
        <f>IF(ISNUMBER(Regressions!T183),ROUND(Regressions!T183, 1), NA())</f>
        <v>#N/A</v>
      </c>
      <c r="S173" s="242" t="e">
        <f>IF(ISNUMBER(Regressions!U183),ROUND(Regressions!U183, 1), NA())</f>
        <v>#N/A</v>
      </c>
    </row>
    <row xmlns:x14ac="http://schemas.microsoft.com/office/spreadsheetml/2009/9/ac" r="174" x14ac:dyDescent="0.2">
      <c r="A174" s="348" t="str">
        <f>IF(ISBLANK(Regressions!A184), " ", Regressions!A184)</f>
        <v>Namibia</v>
      </c>
      <c r="B174" s="349">
        <f>IF(ISBLANK(Regressions!B184), " ", Regressions!B184)</f>
        <v>2015</v>
      </c>
      <c r="C174" s="354" t="str">
        <f>IF(ISBLANK(Regressions!C184), " ", Regressions!C184)</f>
        <v>Secondary</v>
      </c>
      <c r="D174" s="350">
        <f>IF(ISBLANK(Regressions!D184), " ", Regressions!D184)</f>
        <v>243390</v>
      </c>
      <c r="E174" s="219" t="e">
        <f>IF(ISNUMBER(Regressions!E184),ROUND(Regressions!E184, 1), NA())</f>
        <v>#N/A</v>
      </c>
      <c r="F174" s="351" t="e">
        <f>IF(ISNUMBER(Regressions!F184),ROUND(Regressions!F184, 1), NA())</f>
        <v>#N/A</v>
      </c>
      <c r="G174" s="241" t="e">
        <f>IF(ISNUMBER(Regressions!G184),ROUND(Regressions!G184, 1), NA())</f>
        <v>#N/A</v>
      </c>
      <c r="H174" s="352" t="e">
        <f>IF(ISNUMBER(Regressions!H184),ROUND(Regressions!H184, 1), NA())</f>
        <v>#N/A</v>
      </c>
      <c r="I174" s="242" t="e">
        <f>IF(ISNUMBER(Regressions!I184),ROUND(Regressions!I184, 1), NA())</f>
        <v>#N/A</v>
      </c>
      <c r="J174" s="353" t="e">
        <f>IF(ISNUMBER(Regressions!K184),ROUND(Regressions!K184, 1), NA())</f>
        <v>#N/A</v>
      </c>
      <c r="K174" s="351" t="e">
        <f>IF(ISNUMBER(Regressions!L184),ROUND(Regressions!L184, 1), NA())</f>
        <v>#N/A</v>
      </c>
      <c r="L174" s="243" t="e">
        <f>IF(ISNUMBER(Regressions!M184),ROUND(Regressions!M184, 1), NA())</f>
        <v>#N/A</v>
      </c>
      <c r="M174" s="352" t="e">
        <f>IF(ISNUMBER(Regressions!N184),ROUND(Regressions!N184, 1), NA())</f>
        <v>#N/A</v>
      </c>
      <c r="N174" s="242" t="e">
        <f>IF(ISNUMBER(Regressions!O184),ROUND(Regressions!O184, 1), NA())</f>
        <v>#N/A</v>
      </c>
      <c r="O174" s="353" t="e">
        <f>IF(ISNUMBER(Regressions!Q184),ROUND(Regressions!Q184, 1), NA())</f>
        <v>#N/A</v>
      </c>
      <c r="P174" s="351" t="e">
        <f>IF(ISNUMBER(Regressions!R184),ROUND(Regressions!R184, 1), NA())</f>
        <v>#N/A</v>
      </c>
      <c r="Q174" s="220" t="e">
        <f>IF(ISNUMBER(Regressions!S184),ROUND(Regressions!S184, 1), NA())</f>
        <v>#N/A</v>
      </c>
      <c r="R174" s="352" t="e">
        <f>IF(ISNUMBER(Regressions!T184),ROUND(Regressions!T184, 1), NA())</f>
        <v>#N/A</v>
      </c>
      <c r="S174" s="242" t="e">
        <f>IF(ISNUMBER(Regressions!U184),ROUND(Regressions!U184, 1), NA())</f>
        <v>#N/A</v>
      </c>
    </row>
    <row xmlns:x14ac="http://schemas.microsoft.com/office/spreadsheetml/2009/9/ac" r="175" x14ac:dyDescent="0.2">
      <c r="A175" s="348" t="str">
        <f>IF(ISBLANK(Regressions!A185), " ", Regressions!A185)</f>
        <v>Namibia</v>
      </c>
      <c r="B175" s="349">
        <f>IF(ISBLANK(Regressions!B185), " ", Regressions!B185)</f>
        <v>2016</v>
      </c>
      <c r="C175" s="354" t="str">
        <f>IF(ISBLANK(Regressions!C185), " ", Regressions!C185)</f>
        <v>Secondary</v>
      </c>
      <c r="D175" s="350">
        <f>IF(ISBLANK(Regressions!D185), " ", Regressions!D185)</f>
        <v>242993</v>
      </c>
      <c r="E175" s="219" t="e">
        <f>IF(ISNUMBER(Regressions!E185),ROUND(Regressions!E185, 1), NA())</f>
        <v>#N/A</v>
      </c>
      <c r="F175" s="351" t="e">
        <f>IF(ISNUMBER(Regressions!F185),ROUND(Regressions!F185, 1), NA())</f>
        <v>#N/A</v>
      </c>
      <c r="G175" s="241" t="e">
        <f>IF(ISNUMBER(Regressions!G185),ROUND(Regressions!G185, 1), NA())</f>
        <v>#N/A</v>
      </c>
      <c r="H175" s="352" t="e">
        <f>IF(ISNUMBER(Regressions!H185),ROUND(Regressions!H185, 1), NA())</f>
        <v>#N/A</v>
      </c>
      <c r="I175" s="242" t="e">
        <f>IF(ISNUMBER(Regressions!I185),ROUND(Regressions!I185, 1), NA())</f>
        <v>#N/A</v>
      </c>
      <c r="J175" s="353" t="e">
        <f>IF(ISNUMBER(Regressions!K185),ROUND(Regressions!K185, 1), NA())</f>
        <v>#N/A</v>
      </c>
      <c r="K175" s="351" t="e">
        <f>IF(ISNUMBER(Regressions!L185),ROUND(Regressions!L185, 1), NA())</f>
        <v>#N/A</v>
      </c>
      <c r="L175" s="243" t="e">
        <f>IF(ISNUMBER(Regressions!M185),ROUND(Regressions!M185, 1), NA())</f>
        <v>#N/A</v>
      </c>
      <c r="M175" s="352" t="e">
        <f>IF(ISNUMBER(Regressions!N185),ROUND(Regressions!N185, 1), NA())</f>
        <v>#N/A</v>
      </c>
      <c r="N175" s="242" t="e">
        <f>IF(ISNUMBER(Regressions!O185),ROUND(Regressions!O185, 1), NA())</f>
        <v>#N/A</v>
      </c>
      <c r="O175" s="353" t="e">
        <f>IF(ISNUMBER(Regressions!Q185),ROUND(Regressions!Q185, 1), NA())</f>
        <v>#N/A</v>
      </c>
      <c r="P175" s="351" t="e">
        <f>IF(ISNUMBER(Regressions!R185),ROUND(Regressions!R185, 1), NA())</f>
        <v>#N/A</v>
      </c>
      <c r="Q175" s="220" t="e">
        <f>IF(ISNUMBER(Regressions!S185),ROUND(Regressions!S185, 1), NA())</f>
        <v>#N/A</v>
      </c>
      <c r="R175" s="352" t="e">
        <f>IF(ISNUMBER(Regressions!T185),ROUND(Regressions!T185, 1), NA())</f>
        <v>#N/A</v>
      </c>
      <c r="S175" s="242" t="e">
        <f>IF(ISNUMBER(Regressions!U185),ROUND(Regressions!U185, 1), NA())</f>
        <v>#N/A</v>
      </c>
    </row>
    <row xmlns:x14ac="http://schemas.microsoft.com/office/spreadsheetml/2009/9/ac" r="176" x14ac:dyDescent="0.2">
      <c r="A176" s="348" t="str">
        <f>IF(ISBLANK(Regressions!A186), " ", Regressions!A186)</f>
        <v>Namibia</v>
      </c>
      <c r="B176" s="349">
        <f>IF(ISBLANK(Regressions!B186), " ", Regressions!B186)</f>
        <v>2017</v>
      </c>
      <c r="C176" s="354" t="str">
        <f>IF(ISBLANK(Regressions!C186), " ", Regressions!C186)</f>
        <v>Secondary</v>
      </c>
      <c r="D176" s="350">
        <f>IF(ISBLANK(Regressions!D186), " ", Regressions!D186)</f>
        <v>241913</v>
      </c>
      <c r="E176" s="219" t="e">
        <f>IF(ISNUMBER(Regressions!E186),ROUND(Regressions!E186, 1), NA())</f>
        <v>#N/A</v>
      </c>
      <c r="F176" s="351" t="e">
        <f>IF(ISNUMBER(Regressions!F186),ROUND(Regressions!F186, 1), NA())</f>
        <v>#N/A</v>
      </c>
      <c r="G176" s="241" t="e">
        <f>IF(ISNUMBER(Regressions!G186),ROUND(Regressions!G186, 1), NA())</f>
        <v>#N/A</v>
      </c>
      <c r="H176" s="352" t="e">
        <f>IF(ISNUMBER(Regressions!H186),ROUND(Regressions!H186, 1), NA())</f>
        <v>#N/A</v>
      </c>
      <c r="I176" s="242" t="e">
        <f>IF(ISNUMBER(Regressions!I186),ROUND(Regressions!I186, 1), NA())</f>
        <v>#N/A</v>
      </c>
      <c r="J176" s="353" t="e">
        <f>IF(ISNUMBER(Regressions!K186),ROUND(Regressions!K186, 1), NA())</f>
        <v>#N/A</v>
      </c>
      <c r="K176" s="351" t="e">
        <f>IF(ISNUMBER(Regressions!L186),ROUND(Regressions!L186, 1), NA())</f>
        <v>#N/A</v>
      </c>
      <c r="L176" s="243" t="e">
        <f>IF(ISNUMBER(Regressions!M186),ROUND(Regressions!M186, 1), NA())</f>
        <v>#N/A</v>
      </c>
      <c r="M176" s="352" t="e">
        <f>IF(ISNUMBER(Regressions!N186),ROUND(Regressions!N186, 1), NA())</f>
        <v>#N/A</v>
      </c>
      <c r="N176" s="242" t="e">
        <f>IF(ISNUMBER(Regressions!O186),ROUND(Regressions!O186, 1), NA())</f>
        <v>#N/A</v>
      </c>
      <c r="O176" s="353" t="e">
        <f>IF(ISNUMBER(Regressions!Q186),ROUND(Regressions!Q186, 1), NA())</f>
        <v>#N/A</v>
      </c>
      <c r="P176" s="351" t="e">
        <f>IF(ISNUMBER(Regressions!R186),ROUND(Regressions!R186, 1), NA())</f>
        <v>#N/A</v>
      </c>
      <c r="Q176" s="220" t="e">
        <f>IF(ISNUMBER(Regressions!S186),ROUND(Regressions!S186, 1), NA())</f>
        <v>#N/A</v>
      </c>
      <c r="R176" s="352" t="e">
        <f>IF(ISNUMBER(Regressions!T186),ROUND(Regressions!T186, 1), NA())</f>
        <v>#N/A</v>
      </c>
      <c r="S176" s="242" t="e">
        <f>IF(ISNUMBER(Regressions!U186),ROUND(Regressions!U186, 1), NA())</f>
        <v>#N/A</v>
      </c>
    </row>
    <row xmlns:x14ac="http://schemas.microsoft.com/office/spreadsheetml/2009/9/ac" r="177" x14ac:dyDescent="0.2">
      <c r="A177" s="348" t="str">
        <f>IF(ISBLANK(Regressions!A187), " ", Regressions!A187)</f>
        <v>Namibia</v>
      </c>
      <c r="B177" s="349">
        <f>IF(ISBLANK(Regressions!B187), " ", Regressions!B187)</f>
        <v>2018</v>
      </c>
      <c r="C177" s="354" t="str">
        <f>IF(ISBLANK(Regressions!C187), " ", Regressions!C187)</f>
        <v>Secondary</v>
      </c>
      <c r="D177" s="350">
        <f>IF(ISBLANK(Regressions!D187), " ", Regressions!D187)</f>
        <v>239998</v>
      </c>
      <c r="E177" s="219" t="e">
        <f>IF(ISNUMBER(Regressions!E187),ROUND(Regressions!E187, 1), NA())</f>
        <v>#N/A</v>
      </c>
      <c r="F177" s="351" t="e">
        <f>IF(ISNUMBER(Regressions!F187),ROUND(Regressions!F187, 1), NA())</f>
        <v>#N/A</v>
      </c>
      <c r="G177" s="241" t="e">
        <f>IF(ISNUMBER(Regressions!G187),ROUND(Regressions!G187, 1), NA())</f>
        <v>#N/A</v>
      </c>
      <c r="H177" s="352" t="e">
        <f>IF(ISNUMBER(Regressions!H187),ROUND(Regressions!H187, 1), NA())</f>
        <v>#N/A</v>
      </c>
      <c r="I177" s="242" t="e">
        <f>IF(ISNUMBER(Regressions!I187),ROUND(Regressions!I187, 1), NA())</f>
        <v>#N/A</v>
      </c>
      <c r="J177" s="353" t="e">
        <f>IF(ISNUMBER(Regressions!K187),ROUND(Regressions!K187, 1), NA())</f>
        <v>#N/A</v>
      </c>
      <c r="K177" s="351">
        <f>IF(ISNUMBER(Regressions!L187),ROUND(Regressions!L187, 1), NA())</f>
        <v>71.3</v>
      </c>
      <c r="L177" s="243" t="e">
        <f>IF(ISNUMBER(Regressions!M187),ROUND(Regressions!M187, 1), NA())</f>
        <v>#N/A</v>
      </c>
      <c r="M177" s="352" t="e">
        <f>IF(ISNUMBER(Regressions!N187),ROUND(Regressions!N187, 1), NA())</f>
        <v>#N/A</v>
      </c>
      <c r="N177" s="242">
        <f>IF(ISNUMBER(Regressions!O187),ROUND(Regressions!O187, 1), NA())</f>
        <v>28.8</v>
      </c>
      <c r="O177" s="353" t="e">
        <f>IF(ISNUMBER(Regressions!Q187),ROUND(Regressions!Q187, 1), NA())</f>
        <v>#N/A</v>
      </c>
      <c r="P177" s="351" t="e">
        <f>IF(ISNUMBER(Regressions!R187),ROUND(Regressions!R187, 1), NA())</f>
        <v>#N/A</v>
      </c>
      <c r="Q177" s="220" t="e">
        <f>IF(ISNUMBER(Regressions!S187),ROUND(Regressions!S187, 1), NA())</f>
        <v>#N/A</v>
      </c>
      <c r="R177" s="352" t="e">
        <f>IF(ISNUMBER(Regressions!T187),ROUND(Regressions!T187, 1), NA())</f>
        <v>#N/A</v>
      </c>
      <c r="S177" s="242" t="e">
        <f>IF(ISNUMBER(Regressions!U187),ROUND(Regressions!U187, 1), NA())</f>
        <v>#N/A</v>
      </c>
    </row>
    <row xmlns:x14ac="http://schemas.microsoft.com/office/spreadsheetml/2009/9/ac" r="178" x14ac:dyDescent="0.2">
      <c r="A178" s="348" t="str">
        <f>IF(ISBLANK(Regressions!A188), " ", Regressions!A188)</f>
        <v>Namibia</v>
      </c>
      <c r="B178" s="349">
        <f>IF(ISBLANK(Regressions!B188), " ", Regressions!B188)</f>
        <v>2019</v>
      </c>
      <c r="C178" s="354" t="str">
        <f>IF(ISBLANK(Regressions!C188), " ", Regressions!C188)</f>
        <v>Secondary</v>
      </c>
      <c r="D178" s="350">
        <f>IF(ISBLANK(Regressions!D188), " ", Regressions!D188)</f>
        <v>238187</v>
      </c>
      <c r="E178" s="219" t="e">
        <f>IF(ISNUMBER(Regressions!E188),ROUND(Regressions!E188, 1), NA())</f>
        <v>#N/A</v>
      </c>
      <c r="F178" s="351" t="e">
        <f>IF(ISNUMBER(Regressions!F188),ROUND(Regressions!F188, 1), NA())</f>
        <v>#N/A</v>
      </c>
      <c r="G178" s="241" t="e">
        <f>IF(ISNUMBER(Regressions!G188),ROUND(Regressions!G188, 1), NA())</f>
        <v>#N/A</v>
      </c>
      <c r="H178" s="352" t="e">
        <f>IF(ISNUMBER(Regressions!H188),ROUND(Regressions!H188, 1), NA())</f>
        <v>#N/A</v>
      </c>
      <c r="I178" s="242" t="e">
        <f>IF(ISNUMBER(Regressions!I188),ROUND(Regressions!I188, 1), NA())</f>
        <v>#N/A</v>
      </c>
      <c r="J178" s="353" t="e">
        <f>IF(ISNUMBER(Regressions!K188),ROUND(Regressions!K188, 1), NA())</f>
        <v>#N/A</v>
      </c>
      <c r="K178" s="351">
        <f>IF(ISNUMBER(Regressions!L188),ROUND(Regressions!L188, 1), NA())</f>
        <v>71.3</v>
      </c>
      <c r="L178" s="243" t="e">
        <f>IF(ISNUMBER(Regressions!M188),ROUND(Regressions!M188, 1), NA())</f>
        <v>#N/A</v>
      </c>
      <c r="M178" s="352" t="e">
        <f>IF(ISNUMBER(Regressions!N188),ROUND(Regressions!N188, 1), NA())</f>
        <v>#N/A</v>
      </c>
      <c r="N178" s="242">
        <f>IF(ISNUMBER(Regressions!O188),ROUND(Regressions!O188, 1), NA())</f>
        <v>28.8</v>
      </c>
      <c r="O178" s="353" t="e">
        <f>IF(ISNUMBER(Regressions!Q188),ROUND(Regressions!Q188, 1), NA())</f>
        <v>#N/A</v>
      </c>
      <c r="P178" s="351" t="e">
        <f>IF(ISNUMBER(Regressions!R188),ROUND(Regressions!R188, 1), NA())</f>
        <v>#N/A</v>
      </c>
      <c r="Q178" s="220" t="e">
        <f>IF(ISNUMBER(Regressions!S188),ROUND(Regressions!S188, 1), NA())</f>
        <v>#N/A</v>
      </c>
      <c r="R178" s="352" t="e">
        <f>IF(ISNUMBER(Regressions!T188),ROUND(Regressions!T188, 1), NA())</f>
        <v>#N/A</v>
      </c>
      <c r="S178" s="242" t="e">
        <f>IF(ISNUMBER(Regressions!U188),ROUND(Regressions!U188, 1), NA())</f>
        <v>#N/A</v>
      </c>
    </row>
    <row xmlns:x14ac="http://schemas.microsoft.com/office/spreadsheetml/2009/9/ac" r="179" x14ac:dyDescent="0.2">
      <c r="A179" s="348" t="str">
        <f>IF(ISBLANK(Regressions!A189), " ", Regressions!A189)</f>
        <v>Namibia</v>
      </c>
      <c r="B179" s="349">
        <f>IF(ISBLANK(Regressions!B189), " ", Regressions!B189)</f>
        <v>2020</v>
      </c>
      <c r="C179" s="354" t="str">
        <f>IF(ISBLANK(Regressions!C189), " ", Regressions!C189)</f>
        <v>Secondary</v>
      </c>
      <c r="D179" s="350">
        <f>IF(ISBLANK(Regressions!D189), " ", Regressions!D189)</f>
        <v>237835</v>
      </c>
      <c r="E179" s="219" t="e">
        <f>IF(ISNUMBER(Regressions!E189),ROUND(Regressions!E189, 1), NA())</f>
        <v>#N/A</v>
      </c>
      <c r="F179" s="351" t="e">
        <f>IF(ISNUMBER(Regressions!F189),ROUND(Regressions!F189, 1), NA())</f>
        <v>#N/A</v>
      </c>
      <c r="G179" s="241" t="e">
        <f>IF(ISNUMBER(Regressions!G189),ROUND(Regressions!G189, 1), NA())</f>
        <v>#N/A</v>
      </c>
      <c r="H179" s="352" t="e">
        <f>IF(ISNUMBER(Regressions!H189),ROUND(Regressions!H189, 1), NA())</f>
        <v>#N/A</v>
      </c>
      <c r="I179" s="242" t="e">
        <f>IF(ISNUMBER(Regressions!I189),ROUND(Regressions!I189, 1), NA())</f>
        <v>#N/A</v>
      </c>
      <c r="J179" s="353" t="e">
        <f>IF(ISNUMBER(Regressions!K189),ROUND(Regressions!K189, 1), NA())</f>
        <v>#N/A</v>
      </c>
      <c r="K179" s="351">
        <f>IF(ISNUMBER(Regressions!L189),ROUND(Regressions!L189, 1), NA())</f>
        <v>71.3</v>
      </c>
      <c r="L179" s="243" t="e">
        <f>IF(ISNUMBER(Regressions!M189),ROUND(Regressions!M189, 1), NA())</f>
        <v>#N/A</v>
      </c>
      <c r="M179" s="352" t="e">
        <f>IF(ISNUMBER(Regressions!N189),ROUND(Regressions!N189, 1), NA())</f>
        <v>#N/A</v>
      </c>
      <c r="N179" s="242">
        <f>IF(ISNUMBER(Regressions!O189),ROUND(Regressions!O189, 1), NA())</f>
        <v>28.8</v>
      </c>
      <c r="O179" s="353" t="e">
        <f>IF(ISNUMBER(Regressions!Q189),ROUND(Regressions!Q189, 1), NA())</f>
        <v>#N/A</v>
      </c>
      <c r="P179" s="351" t="e">
        <f>IF(ISNUMBER(Regressions!R189),ROUND(Regressions!R189, 1), NA())</f>
        <v>#N/A</v>
      </c>
      <c r="Q179" s="220" t="e">
        <f>IF(ISNUMBER(Regressions!S189),ROUND(Regressions!S189, 1), NA())</f>
        <v>#N/A</v>
      </c>
      <c r="R179" s="352" t="e">
        <f>IF(ISNUMBER(Regressions!T189),ROUND(Regressions!T189, 1), NA())</f>
        <v>#N/A</v>
      </c>
      <c r="S179" s="242" t="e">
        <f>IF(ISNUMBER(Regressions!U189),ROUND(Regressions!U189, 1), NA())</f>
        <v>#N/A</v>
      </c>
    </row>
    <row xmlns:x14ac="http://schemas.microsoft.com/office/spreadsheetml/2009/9/ac" r="180" x14ac:dyDescent="0.2">
      <c r="A180" s="402" t="str">
        <f>IF(ISBLANK(Regressions!A190), " ", Regressions!A190)</f>
        <v>Namibia</v>
      </c>
      <c r="B180" s="403">
        <f>IF(ISBLANK(Regressions!B190), " ", Regressions!B190)</f>
        <v>2021</v>
      </c>
      <c r="C180" s="404" t="str">
        <f>IF(ISBLANK(Regressions!C190), " ", Regressions!C190)</f>
        <v>Secondary</v>
      </c>
      <c r="D180" s="405">
        <f>IF(ISBLANK(Regressions!D190), " ", Regressions!D190)</f>
        <v>239772</v>
      </c>
      <c r="E180" s="408" t="e">
        <f>IF(ISNUMBER(Regressions!E190),ROUND(Regressions!E190, 1), NA())</f>
        <v>#N/A</v>
      </c>
      <c r="F180" s="406" t="e">
        <f>IF(ISNUMBER(Regressions!F190),ROUND(Regressions!F190, 1), NA())</f>
        <v>#N/A</v>
      </c>
      <c r="G180" s="409" t="e">
        <f>IF(ISNUMBER(Regressions!G190),ROUND(Regressions!G190, 1), NA())</f>
        <v>#N/A</v>
      </c>
      <c r="H180" s="407" t="e">
        <f>IF(ISNUMBER(Regressions!H190),ROUND(Regressions!H190, 1), NA())</f>
        <v>#N/A</v>
      </c>
      <c r="I180" s="410" t="e">
        <f>IF(ISNUMBER(Regressions!I190),ROUND(Regressions!I190, 1), NA())</f>
        <v>#N/A</v>
      </c>
      <c r="J180" s="408" t="e">
        <f>IF(ISNUMBER(Regressions!K190),ROUND(Regressions!K190, 1), NA())</f>
        <v>#N/A</v>
      </c>
      <c r="K180" s="406">
        <f>IF(ISNUMBER(Regressions!L190),ROUND(Regressions!L190, 1), NA())</f>
        <v>71.3</v>
      </c>
      <c r="L180" s="411" t="e">
        <f>IF(ISNUMBER(Regressions!M190),ROUND(Regressions!M190, 1), NA())</f>
        <v>#N/A</v>
      </c>
      <c r="M180" s="407" t="e">
        <f>IF(ISNUMBER(Regressions!N190),ROUND(Regressions!N190, 1), NA())</f>
        <v>#N/A</v>
      </c>
      <c r="N180" s="410">
        <f>IF(ISNUMBER(Regressions!O190),ROUND(Regressions!O190, 1), NA())</f>
        <v>28.8</v>
      </c>
      <c r="O180" s="408" t="e">
        <f>IF(ISNUMBER(Regressions!Q190),ROUND(Regressions!Q190, 1), NA())</f>
        <v>#N/A</v>
      </c>
      <c r="P180" s="406" t="e">
        <f>IF(ISNUMBER(Regressions!R190),ROUND(Regressions!R190, 1), NA())</f>
        <v>#N/A</v>
      </c>
      <c r="Q180" s="412" t="e">
        <f>IF(ISNUMBER(Regressions!S190),ROUND(Regressions!S190, 1), NA())</f>
        <v>#N/A</v>
      </c>
      <c r="R180" s="407" t="e">
        <f>IF(ISNUMBER(Regressions!T190),ROUND(Regressions!T190, 1), NA())</f>
        <v>#N/A</v>
      </c>
      <c r="S180" s="410" t="e">
        <f>IF(ISNUMBER(Regressions!U190),ROUND(Regressions!U190, 1), NA())</f>
        <v>#N/A</v>
      </c>
      <c r="T180" s="401"/>
      <c r="U180" s="401"/>
      <c r="V180" s="401"/>
      <c r="W180" s="401"/>
      <c r="X180" s="401"/>
      <c r="Y180" s="401"/>
      <c r="Z180" s="401"/>
      <c r="AA180" s="401"/>
      <c r="AB180" s="401"/>
      <c r="AC180" s="401"/>
    </row>
    <row xmlns:x14ac="http://schemas.microsoft.com/office/spreadsheetml/2009/9/ac" r="181" x14ac:dyDescent="0.2">
      <c r="A181" s="348" t="str">
        <f>IF(ISBLANK(Regressions!A191), " ", Regressions!A191)</f>
        <v>Namibia</v>
      </c>
      <c r="B181" s="349">
        <f>IF(ISBLANK(Regressions!B191), " ", Regressions!B191)</f>
        <v>2022</v>
      </c>
      <c r="C181" s="354" t="str">
        <f>IF(ISBLANK(Regressions!C191), " ", Regressions!C191)</f>
        <v>Secondary</v>
      </c>
      <c r="D181" s="350">
        <f>IF(ISBLANK(Regressions!D191), " ", Regressions!D191)</f>
        <v>243647</v>
      </c>
      <c r="E181" s="219" t="e">
        <f>IF(ISNUMBER(Regressions!E191),ROUND(Regressions!E191, 1), NA())</f>
        <v>#N/A</v>
      </c>
      <c r="F181" s="351" t="e">
        <f>IF(ISNUMBER(Regressions!F191),ROUND(Regressions!F191, 1), NA())</f>
        <v>#N/A</v>
      </c>
      <c r="G181" s="241" t="e">
        <f>IF(ISNUMBER(Regressions!G191),ROUND(Regressions!G191, 1), NA())</f>
        <v>#N/A</v>
      </c>
      <c r="H181" s="352" t="e">
        <f>IF(ISNUMBER(Regressions!H191),ROUND(Regressions!H191, 1), NA())</f>
        <v>#N/A</v>
      </c>
      <c r="I181" s="242" t="e">
        <f>IF(ISNUMBER(Regressions!I191),ROUND(Regressions!I191, 1), NA())</f>
        <v>#N/A</v>
      </c>
      <c r="J181" s="353" t="e">
        <f>IF(ISNUMBER(Regressions!K191),ROUND(Regressions!K191, 1), NA())</f>
        <v>#N/A</v>
      </c>
      <c r="K181" s="351">
        <f>IF(ISNUMBER(Regressions!L191),ROUND(Regressions!L191, 1), NA())</f>
        <v>71.3</v>
      </c>
      <c r="L181" s="243" t="e">
        <f>IF(ISNUMBER(Regressions!M191),ROUND(Regressions!M191, 1), NA())</f>
        <v>#N/A</v>
      </c>
      <c r="M181" s="352" t="e">
        <f>IF(ISNUMBER(Regressions!N191),ROUND(Regressions!N191, 1), NA())</f>
        <v>#N/A</v>
      </c>
      <c r="N181" s="242">
        <f>IF(ISNUMBER(Regressions!O191),ROUND(Regressions!O191, 1), NA())</f>
        <v>28.8</v>
      </c>
      <c r="O181" s="353" t="e">
        <f>IF(ISNUMBER(Regressions!Q191),ROUND(Regressions!Q191, 1), NA())</f>
        <v>#N/A</v>
      </c>
      <c r="P181" s="351" t="e">
        <f>IF(ISNUMBER(Regressions!R191),ROUND(Regressions!R191, 1), NA())</f>
        <v>#N/A</v>
      </c>
      <c r="Q181" s="220" t="e">
        <f>IF(ISNUMBER(Regressions!S191),ROUND(Regressions!S191, 1), NA())</f>
        <v>#N/A</v>
      </c>
      <c r="R181" s="352" t="e">
        <f>IF(ISNUMBER(Regressions!T191),ROUND(Regressions!T191, 1), NA())</f>
        <v>#N/A</v>
      </c>
      <c r="S181" s="242" t="e">
        <f>IF(ISNUMBER(Regressions!U191),ROUND(Regressions!U191, 1), NA())</f>
        <v>#N/A</v>
      </c>
    </row>
    <row xmlns:x14ac="http://schemas.microsoft.com/office/spreadsheetml/2009/9/ac" r="182" x14ac:dyDescent="0.2">
      <c r="A182" s="355" t="str">
        <f>IF(ISBLANK(Regressions!A192), " ", Regressions!A192)</f>
        <v>Namibia</v>
      </c>
      <c r="B182" s="356">
        <f>IF(ISBLANK(Regressions!B192), " ", Regressions!B192)</f>
        <v>2023</v>
      </c>
      <c r="C182" s="357" t="str">
        <f>IF(ISBLANK(Regressions!C192), " ", Regressions!C192)</f>
        <v>Secondary</v>
      </c>
      <c r="D182" s="358">
        <f>IF(ISBLANK(Regressions!D192), " ", Regressions!D192)</f>
        <v>254618</v>
      </c>
      <c r="E182" s="359" t="e">
        <f>IF(ISNUMBER(Regressions!E192),ROUND(Regressions!E192, 1), NA())</f>
        <v>#N/A</v>
      </c>
      <c r="F182" s="360" t="e">
        <f>IF(ISNUMBER(Regressions!F192),ROUND(Regressions!F192, 1), NA())</f>
        <v>#N/A</v>
      </c>
      <c r="G182" s="361" t="e">
        <f>IF(ISNUMBER(Regressions!G192),ROUND(Regressions!G192, 1), NA())</f>
        <v>#N/A</v>
      </c>
      <c r="H182" s="362" t="e">
        <f>IF(ISNUMBER(Regressions!H192),ROUND(Regressions!H192, 1), NA())</f>
        <v>#N/A</v>
      </c>
      <c r="I182" s="363" t="e">
        <f>IF(ISNUMBER(Regressions!I192),ROUND(Regressions!I192, 1), NA())</f>
        <v>#N/A</v>
      </c>
      <c r="J182" s="364" t="e">
        <f>IF(ISNUMBER(Regressions!K192),ROUND(Regressions!K192, 1), NA())</f>
        <v>#N/A</v>
      </c>
      <c r="K182" s="360">
        <f>IF(ISNUMBER(Regressions!L192),ROUND(Regressions!L192, 1), NA())</f>
        <v>71.3</v>
      </c>
      <c r="L182" s="365" t="e">
        <f>IF(ISNUMBER(Regressions!M192),ROUND(Regressions!M192, 1), NA())</f>
        <v>#N/A</v>
      </c>
      <c r="M182" s="362" t="e">
        <f>IF(ISNUMBER(Regressions!N192),ROUND(Regressions!N192, 1), NA())</f>
        <v>#N/A</v>
      </c>
      <c r="N182" s="363">
        <f>IF(ISNUMBER(Regressions!O192),ROUND(Regressions!O192, 1), NA())</f>
        <v>28.8</v>
      </c>
      <c r="O182" s="364" t="e">
        <f>IF(ISNUMBER(Regressions!Q192),ROUND(Regressions!Q192, 1), NA())</f>
        <v>#N/A</v>
      </c>
      <c r="P182" s="360" t="e">
        <f>IF(ISNUMBER(Regressions!R192),ROUND(Regressions!R192, 1), NA())</f>
        <v>#N/A</v>
      </c>
      <c r="Q182" s="366" t="e">
        <f>IF(ISNUMBER(Regressions!S192),ROUND(Regressions!S192, 1), NA())</f>
        <v>#N/A</v>
      </c>
      <c r="R182" s="362" t="e">
        <f>IF(ISNUMBER(Regressions!T192),ROUND(Regressions!T192, 1), NA())</f>
        <v>#N/A</v>
      </c>
      <c r="S182" s="363" t="e">
        <f>IF(ISNUMBER(Regressions!U192),ROUND(Regressions!U192, 1), NA())</f>
        <v>#N/A</v>
      </c>
    </row>
    <row xmlns:x14ac="http://schemas.microsoft.com/office/spreadsheetml/2009/9/ac" r="183" hidden="true" x14ac:dyDescent="0.2">
      <c r="A183" s="348" t="str">
        <f>IF(ISBLANK(Regressions!A193), " ", Regressions!A193)</f>
        <v>Namibia</v>
      </c>
      <c r="B183" s="349">
        <f>IF(ISBLANK(Regressions!B193), " ", Regressions!B193)</f>
        <v>2024</v>
      </c>
      <c r="C183" s="354" t="str">
        <f>IF(ISBLANK(Regressions!C193), " ", Regressions!C193)</f>
        <v>Secondary</v>
      </c>
      <c r="D183" s="350" t="str">
        <f>IF(ISBLANK(Regressions!D193), " ", Regressions!D193)</f>
        <v> </v>
      </c>
      <c r="E183" s="219" t="e">
        <f>IF(ISNUMBER(Regressions!E193),ROUND(Regressions!E193, 1), NA())</f>
        <v>#N/A</v>
      </c>
      <c r="F183" s="351" t="e">
        <f>IF(ISNUMBER(Regressions!F193),ROUND(Regressions!F193, 1), NA())</f>
        <v>#N/A</v>
      </c>
      <c r="G183" s="241" t="e">
        <f>IF(ISNUMBER(Regressions!G193),ROUND(Regressions!G193, 1), NA())</f>
        <v>#N/A</v>
      </c>
      <c r="H183" s="352" t="e">
        <f>IF(ISNUMBER(Regressions!H193),ROUND(Regressions!H193, 1), NA())</f>
        <v>#N/A</v>
      </c>
      <c r="I183" s="242" t="e">
        <f>IF(ISNUMBER(Regressions!I193),ROUND(Regressions!I193, 1), NA())</f>
        <v>#N/A</v>
      </c>
      <c r="J183" s="353" t="e">
        <f>IF(ISNUMBER(Regressions!K193),ROUND(Regressions!K193, 1), NA())</f>
        <v>#N/A</v>
      </c>
      <c r="K183" s="351" t="e">
        <f>IF(ISNUMBER(Regressions!L193),ROUND(Regressions!L193, 1), NA())</f>
        <v>#N/A</v>
      </c>
      <c r="L183" s="243" t="e">
        <f>IF(ISNUMBER(Regressions!M193),ROUND(Regressions!M193, 1), NA())</f>
        <v>#N/A</v>
      </c>
      <c r="M183" s="352" t="e">
        <f>IF(ISNUMBER(Regressions!N193),ROUND(Regressions!N193, 1), NA())</f>
        <v>#N/A</v>
      </c>
      <c r="N183" s="242" t="e">
        <f>IF(ISNUMBER(Regressions!O193),ROUND(Regressions!O193, 1), NA())</f>
        <v>#N/A</v>
      </c>
      <c r="O183" s="353" t="e">
        <f>IF(ISNUMBER(Regressions!Q193),ROUND(Regressions!Q193, 1), NA())</f>
        <v>#N/A</v>
      </c>
      <c r="P183" s="351" t="e">
        <f>IF(ISNUMBER(Regressions!R193),ROUND(Regressions!R193, 1), NA())</f>
        <v>#N/A</v>
      </c>
      <c r="Q183" s="220" t="e">
        <f>IF(ISNUMBER(Regressions!S193),ROUND(Regressions!S193, 1), NA())</f>
        <v>#N/A</v>
      </c>
      <c r="R183" s="352" t="e">
        <f>IF(ISNUMBER(Regressions!T193),ROUND(Regressions!T193, 1), NA())</f>
        <v>#N/A</v>
      </c>
      <c r="S183" s="242" t="e">
        <f>IF(ISNUMBER(Regressions!U193),ROUND(Regressions!U193, 1), NA())</f>
        <v>#N/A</v>
      </c>
    </row>
    <row xmlns:x14ac="http://schemas.microsoft.com/office/spreadsheetml/2009/9/ac" r="184" hidden="true" x14ac:dyDescent="0.2">
      <c r="A184" s="348" t="str">
        <f>IF(ISBLANK(Regressions!A194), " ", Regressions!A194)</f>
        <v>Namibia</v>
      </c>
      <c r="B184" s="349">
        <f>IF(ISBLANK(Regressions!B194), " ", Regressions!B194)</f>
        <v>2025</v>
      </c>
      <c r="C184" s="354" t="str">
        <f>IF(ISBLANK(Regressions!C194), " ", Regressions!C194)</f>
        <v>Secondary</v>
      </c>
      <c r="D184" s="350" t="str">
        <f>IF(ISBLANK(Regressions!D194), " ", Regressions!D194)</f>
        <v> </v>
      </c>
      <c r="E184" s="219" t="e">
        <f>IF(ISNUMBER(Regressions!E194),ROUND(Regressions!E194, 1), NA())</f>
        <v>#N/A</v>
      </c>
      <c r="F184" s="351" t="e">
        <f>IF(ISNUMBER(Regressions!F194),ROUND(Regressions!F194, 1), NA())</f>
        <v>#N/A</v>
      </c>
      <c r="G184" s="241" t="e">
        <f>IF(ISNUMBER(Regressions!G194),ROUND(Regressions!G194, 1), NA())</f>
        <v>#N/A</v>
      </c>
      <c r="H184" s="352" t="e">
        <f>IF(ISNUMBER(Regressions!H194),ROUND(Regressions!H194, 1), NA())</f>
        <v>#N/A</v>
      </c>
      <c r="I184" s="242" t="e">
        <f>IF(ISNUMBER(Regressions!I194),ROUND(Regressions!I194, 1), NA())</f>
        <v>#N/A</v>
      </c>
      <c r="J184" s="353" t="e">
        <f>IF(ISNUMBER(Regressions!K194),ROUND(Regressions!K194, 1), NA())</f>
        <v>#N/A</v>
      </c>
      <c r="K184" s="351" t="e">
        <f>IF(ISNUMBER(Regressions!L194),ROUND(Regressions!L194, 1), NA())</f>
        <v>#N/A</v>
      </c>
      <c r="L184" s="243" t="e">
        <f>IF(ISNUMBER(Regressions!M194),ROUND(Regressions!M194, 1), NA())</f>
        <v>#N/A</v>
      </c>
      <c r="M184" s="352" t="e">
        <f>IF(ISNUMBER(Regressions!N194),ROUND(Regressions!N194, 1), NA())</f>
        <v>#N/A</v>
      </c>
      <c r="N184" s="242" t="e">
        <f>IF(ISNUMBER(Regressions!O194),ROUND(Regressions!O194, 1), NA())</f>
        <v>#N/A</v>
      </c>
      <c r="O184" s="353" t="e">
        <f>IF(ISNUMBER(Regressions!Q194),ROUND(Regressions!Q194, 1), NA())</f>
        <v>#N/A</v>
      </c>
      <c r="P184" s="351" t="e">
        <f>IF(ISNUMBER(Regressions!R194),ROUND(Regressions!R194, 1), NA())</f>
        <v>#N/A</v>
      </c>
      <c r="Q184" s="220" t="e">
        <f>IF(ISNUMBER(Regressions!S194),ROUND(Regressions!S194, 1), NA())</f>
        <v>#N/A</v>
      </c>
      <c r="R184" s="352" t="e">
        <f>IF(ISNUMBER(Regressions!T194),ROUND(Regressions!T194, 1), NA())</f>
        <v>#N/A</v>
      </c>
      <c r="S184" s="242" t="e">
        <f>IF(ISNUMBER(Regressions!U194),ROUND(Regressions!U194, 1), NA())</f>
        <v>#N/A</v>
      </c>
    </row>
    <row xmlns:x14ac="http://schemas.microsoft.com/office/spreadsheetml/2009/9/ac" r="185" hidden="true" x14ac:dyDescent="0.2">
      <c r="A185" s="348" t="str">
        <f>IF(ISBLANK(Regressions!A195), " ", Regressions!A195)</f>
        <v>Namibia</v>
      </c>
      <c r="B185" s="349">
        <f>IF(ISBLANK(Regressions!B195), " ", Regressions!B195)</f>
        <v>2026</v>
      </c>
      <c r="C185" s="354" t="str">
        <f>IF(ISBLANK(Regressions!C195), " ", Regressions!C195)</f>
        <v>Secondary</v>
      </c>
      <c r="D185" s="350" t="str">
        <f>IF(ISBLANK(Regressions!D195), " ", Regressions!D195)</f>
        <v> </v>
      </c>
      <c r="E185" s="219" t="e">
        <f>IF(ISNUMBER(Regressions!E195),ROUND(Regressions!E195, 1), NA())</f>
        <v>#N/A</v>
      </c>
      <c r="F185" s="351" t="e">
        <f>IF(ISNUMBER(Regressions!F195),ROUND(Regressions!F195, 1), NA())</f>
        <v>#N/A</v>
      </c>
      <c r="G185" s="241" t="e">
        <f>IF(ISNUMBER(Regressions!G195),ROUND(Regressions!G195, 1), NA())</f>
        <v>#N/A</v>
      </c>
      <c r="H185" s="352" t="e">
        <f>IF(ISNUMBER(Regressions!H195),ROUND(Regressions!H195, 1), NA())</f>
        <v>#N/A</v>
      </c>
      <c r="I185" s="242" t="e">
        <f>IF(ISNUMBER(Regressions!I195),ROUND(Regressions!I195, 1), NA())</f>
        <v>#N/A</v>
      </c>
      <c r="J185" s="353" t="e">
        <f>IF(ISNUMBER(Regressions!K195),ROUND(Regressions!K195, 1), NA())</f>
        <v>#N/A</v>
      </c>
      <c r="K185" s="351" t="e">
        <f>IF(ISNUMBER(Regressions!L195),ROUND(Regressions!L195, 1), NA())</f>
        <v>#N/A</v>
      </c>
      <c r="L185" s="243" t="e">
        <f>IF(ISNUMBER(Regressions!M195),ROUND(Regressions!M195, 1), NA())</f>
        <v>#N/A</v>
      </c>
      <c r="M185" s="352" t="e">
        <f>IF(ISNUMBER(Regressions!N195),ROUND(Regressions!N195, 1), NA())</f>
        <v>#N/A</v>
      </c>
      <c r="N185" s="242" t="e">
        <f>IF(ISNUMBER(Regressions!O195),ROUND(Regressions!O195, 1), NA())</f>
        <v>#N/A</v>
      </c>
      <c r="O185" s="353" t="e">
        <f>IF(ISNUMBER(Regressions!Q195),ROUND(Regressions!Q195, 1), NA())</f>
        <v>#N/A</v>
      </c>
      <c r="P185" s="351" t="e">
        <f>IF(ISNUMBER(Regressions!R195),ROUND(Regressions!R195, 1), NA())</f>
        <v>#N/A</v>
      </c>
      <c r="Q185" s="220" t="e">
        <f>IF(ISNUMBER(Regressions!S195),ROUND(Regressions!S195, 1), NA())</f>
        <v>#N/A</v>
      </c>
      <c r="R185" s="352" t="e">
        <f>IF(ISNUMBER(Regressions!T195),ROUND(Regressions!T195, 1), NA())</f>
        <v>#N/A</v>
      </c>
      <c r="S185" s="242" t="e">
        <f>IF(ISNUMBER(Regressions!U195),ROUND(Regressions!U195, 1), NA())</f>
        <v>#N/A</v>
      </c>
    </row>
    <row xmlns:x14ac="http://schemas.microsoft.com/office/spreadsheetml/2009/9/ac" r="186" hidden="true" x14ac:dyDescent="0.2">
      <c r="A186" s="348" t="str">
        <f>IF(ISBLANK(Regressions!A196), " ", Regressions!A196)</f>
        <v>Namibia</v>
      </c>
      <c r="B186" s="349">
        <f>IF(ISBLANK(Regressions!B196), " ", Regressions!B196)</f>
        <v>2027</v>
      </c>
      <c r="C186" s="354" t="str">
        <f>IF(ISBLANK(Regressions!C196), " ", Regressions!C196)</f>
        <v>Secondary</v>
      </c>
      <c r="D186" s="350" t="str">
        <f>IF(ISBLANK(Regressions!D196), " ", Regressions!D196)</f>
        <v> </v>
      </c>
      <c r="E186" s="219" t="e">
        <f>IF(ISNUMBER(Regressions!E196),ROUND(Regressions!E196, 1), NA())</f>
        <v>#N/A</v>
      </c>
      <c r="F186" s="351" t="e">
        <f>IF(ISNUMBER(Regressions!F196),ROUND(Regressions!F196, 1), NA())</f>
        <v>#N/A</v>
      </c>
      <c r="G186" s="241" t="e">
        <f>IF(ISNUMBER(Regressions!G196),ROUND(Regressions!G196, 1), NA())</f>
        <v>#N/A</v>
      </c>
      <c r="H186" s="352" t="e">
        <f>IF(ISNUMBER(Regressions!H196),ROUND(Regressions!H196, 1), NA())</f>
        <v>#N/A</v>
      </c>
      <c r="I186" s="242" t="e">
        <f>IF(ISNUMBER(Regressions!I196),ROUND(Regressions!I196, 1), NA())</f>
        <v>#N/A</v>
      </c>
      <c r="J186" s="353" t="e">
        <f>IF(ISNUMBER(Regressions!K196),ROUND(Regressions!K196, 1), NA())</f>
        <v>#N/A</v>
      </c>
      <c r="K186" s="351" t="e">
        <f>IF(ISNUMBER(Regressions!L196),ROUND(Regressions!L196, 1), NA())</f>
        <v>#N/A</v>
      </c>
      <c r="L186" s="243" t="e">
        <f>IF(ISNUMBER(Regressions!M196),ROUND(Regressions!M196, 1), NA())</f>
        <v>#N/A</v>
      </c>
      <c r="M186" s="352" t="e">
        <f>IF(ISNUMBER(Regressions!N196),ROUND(Regressions!N196, 1), NA())</f>
        <v>#N/A</v>
      </c>
      <c r="N186" s="242" t="e">
        <f>IF(ISNUMBER(Regressions!O196),ROUND(Regressions!O196, 1), NA())</f>
        <v>#N/A</v>
      </c>
      <c r="O186" s="353" t="e">
        <f>IF(ISNUMBER(Regressions!Q196),ROUND(Regressions!Q196, 1), NA())</f>
        <v>#N/A</v>
      </c>
      <c r="P186" s="351" t="e">
        <f>IF(ISNUMBER(Regressions!R196),ROUND(Regressions!R196, 1), NA())</f>
        <v>#N/A</v>
      </c>
      <c r="Q186" s="220" t="e">
        <f>IF(ISNUMBER(Regressions!S196),ROUND(Regressions!S196, 1), NA())</f>
        <v>#N/A</v>
      </c>
      <c r="R186" s="352" t="e">
        <f>IF(ISNUMBER(Regressions!T196),ROUND(Regressions!T196, 1), NA())</f>
        <v>#N/A</v>
      </c>
      <c r="S186" s="242" t="e">
        <f>IF(ISNUMBER(Regressions!U196),ROUND(Regressions!U196, 1), NA())</f>
        <v>#N/A</v>
      </c>
    </row>
    <row xmlns:x14ac="http://schemas.microsoft.com/office/spreadsheetml/2009/9/ac" r="187" hidden="true" x14ac:dyDescent="0.2">
      <c r="A187" s="348" t="str">
        <f>IF(ISBLANK(Regressions!A197), " ", Regressions!A197)</f>
        <v>Namibia</v>
      </c>
      <c r="B187" s="349">
        <f>IF(ISBLANK(Regressions!B197), " ", Regressions!B197)</f>
        <v>2028</v>
      </c>
      <c r="C187" s="354" t="str">
        <f>IF(ISBLANK(Regressions!C197), " ", Regressions!C197)</f>
        <v>Secondary</v>
      </c>
      <c r="D187" s="350" t="str">
        <f>IF(ISBLANK(Regressions!D197), " ", Regressions!D197)</f>
        <v> </v>
      </c>
      <c r="E187" s="219" t="e">
        <f>IF(ISNUMBER(Regressions!E197),ROUND(Regressions!E197, 1), NA())</f>
        <v>#N/A</v>
      </c>
      <c r="F187" s="351" t="e">
        <f>IF(ISNUMBER(Regressions!F197),ROUND(Regressions!F197, 1), NA())</f>
        <v>#N/A</v>
      </c>
      <c r="G187" s="241" t="e">
        <f>IF(ISNUMBER(Regressions!G197),ROUND(Regressions!G197, 1), NA())</f>
        <v>#N/A</v>
      </c>
      <c r="H187" s="352" t="e">
        <f>IF(ISNUMBER(Regressions!H197),ROUND(Regressions!H197, 1), NA())</f>
        <v>#N/A</v>
      </c>
      <c r="I187" s="242" t="e">
        <f>IF(ISNUMBER(Regressions!I197),ROUND(Regressions!I197, 1), NA())</f>
        <v>#N/A</v>
      </c>
      <c r="J187" s="353" t="e">
        <f>IF(ISNUMBER(Regressions!K197),ROUND(Regressions!K197, 1), NA())</f>
        <v>#N/A</v>
      </c>
      <c r="K187" s="351" t="e">
        <f>IF(ISNUMBER(Regressions!L197),ROUND(Regressions!L197, 1), NA())</f>
        <v>#N/A</v>
      </c>
      <c r="L187" s="243" t="e">
        <f>IF(ISNUMBER(Regressions!M197),ROUND(Regressions!M197, 1), NA())</f>
        <v>#N/A</v>
      </c>
      <c r="M187" s="352" t="e">
        <f>IF(ISNUMBER(Regressions!N197),ROUND(Regressions!N197, 1), NA())</f>
        <v>#N/A</v>
      </c>
      <c r="N187" s="242" t="e">
        <f>IF(ISNUMBER(Regressions!O197),ROUND(Regressions!O197, 1), NA())</f>
        <v>#N/A</v>
      </c>
      <c r="O187" s="353" t="e">
        <f>IF(ISNUMBER(Regressions!Q197),ROUND(Regressions!Q197, 1), NA())</f>
        <v>#N/A</v>
      </c>
      <c r="P187" s="351" t="e">
        <f>IF(ISNUMBER(Regressions!R197),ROUND(Regressions!R197, 1), NA())</f>
        <v>#N/A</v>
      </c>
      <c r="Q187" s="220" t="e">
        <f>IF(ISNUMBER(Regressions!S197),ROUND(Regressions!S197, 1), NA())</f>
        <v>#N/A</v>
      </c>
      <c r="R187" s="352" t="e">
        <f>IF(ISNUMBER(Regressions!T197),ROUND(Regressions!T197, 1), NA())</f>
        <v>#N/A</v>
      </c>
      <c r="S187" s="242" t="e">
        <f>IF(ISNUMBER(Regressions!U197),ROUND(Regressions!U197, 1), NA())</f>
        <v>#N/A</v>
      </c>
    </row>
    <row xmlns:x14ac="http://schemas.microsoft.com/office/spreadsheetml/2009/9/ac" r="188" hidden="true" x14ac:dyDescent="0.2">
      <c r="A188" s="348" t="str">
        <f>IF(ISBLANK(Regressions!A198), " ", Regressions!A198)</f>
        <v>Namibia</v>
      </c>
      <c r="B188" s="349">
        <f>IF(ISBLANK(Regressions!B198), " ", Regressions!B198)</f>
        <v>2029</v>
      </c>
      <c r="C188" s="354" t="str">
        <f>IF(ISBLANK(Regressions!C198), " ", Regressions!C198)</f>
        <v>Secondary</v>
      </c>
      <c r="D188" s="350" t="str">
        <f>IF(ISBLANK(Regressions!D198), " ", Regressions!D198)</f>
        <v> </v>
      </c>
      <c r="E188" s="219" t="e">
        <f>IF(ISNUMBER(Regressions!E198),ROUND(Regressions!E198, 1), NA())</f>
        <v>#N/A</v>
      </c>
      <c r="F188" s="351" t="e">
        <f>IF(ISNUMBER(Regressions!F198),ROUND(Regressions!F198, 1), NA())</f>
        <v>#N/A</v>
      </c>
      <c r="G188" s="241" t="e">
        <f>IF(ISNUMBER(Regressions!G198),ROUND(Regressions!G198, 1), NA())</f>
        <v>#N/A</v>
      </c>
      <c r="H188" s="352" t="e">
        <f>IF(ISNUMBER(Regressions!H198),ROUND(Regressions!H198, 1), NA())</f>
        <v>#N/A</v>
      </c>
      <c r="I188" s="242" t="e">
        <f>IF(ISNUMBER(Regressions!I198),ROUND(Regressions!I198, 1), NA())</f>
        <v>#N/A</v>
      </c>
      <c r="J188" s="353" t="e">
        <f>IF(ISNUMBER(Regressions!K198),ROUND(Regressions!K198, 1), NA())</f>
        <v>#N/A</v>
      </c>
      <c r="K188" s="351" t="e">
        <f>IF(ISNUMBER(Regressions!L198),ROUND(Regressions!L198, 1), NA())</f>
        <v>#N/A</v>
      </c>
      <c r="L188" s="243" t="e">
        <f>IF(ISNUMBER(Regressions!M198),ROUND(Regressions!M198, 1), NA())</f>
        <v>#N/A</v>
      </c>
      <c r="M188" s="352" t="e">
        <f>IF(ISNUMBER(Regressions!N198),ROUND(Regressions!N198, 1), NA())</f>
        <v>#N/A</v>
      </c>
      <c r="N188" s="242" t="e">
        <f>IF(ISNUMBER(Regressions!O198),ROUND(Regressions!O198, 1), NA())</f>
        <v>#N/A</v>
      </c>
      <c r="O188" s="353" t="e">
        <f>IF(ISNUMBER(Regressions!Q198),ROUND(Regressions!Q198, 1), NA())</f>
        <v>#N/A</v>
      </c>
      <c r="P188" s="351" t="e">
        <f>IF(ISNUMBER(Regressions!R198),ROUND(Regressions!R198, 1), NA())</f>
        <v>#N/A</v>
      </c>
      <c r="Q188" s="220" t="e">
        <f>IF(ISNUMBER(Regressions!S198),ROUND(Regressions!S198, 1), NA())</f>
        <v>#N/A</v>
      </c>
      <c r="R188" s="352" t="e">
        <f>IF(ISNUMBER(Regressions!T198),ROUND(Regressions!T198, 1), NA())</f>
        <v>#N/A</v>
      </c>
      <c r="S188" s="242" t="e">
        <f>IF(ISNUMBER(Regressions!U198),ROUND(Regressions!U198, 1), NA())</f>
        <v>#N/A</v>
      </c>
    </row>
    <row xmlns:x14ac="http://schemas.microsoft.com/office/spreadsheetml/2009/9/ac" r="189" hidden="true" x14ac:dyDescent="0.2">
      <c r="A189" s="348" t="str">
        <f>IF(ISBLANK(Regressions!A199), " ", Regressions!A199)</f>
        <v>Namibia</v>
      </c>
      <c r="B189" s="349">
        <f>IF(ISBLANK(Regressions!B199), " ", Regressions!B199)</f>
        <v>2030</v>
      </c>
      <c r="C189" s="354" t="str">
        <f>IF(ISBLANK(Regressions!C199), " ", Regressions!C199)</f>
        <v>Secondary</v>
      </c>
      <c r="D189" s="350" t="str">
        <f>IF(ISBLANK(Regressions!D199), " ", Regressions!D199)</f>
        <v> </v>
      </c>
      <c r="E189" s="219" t="e">
        <f>IF(ISNUMBER(Regressions!E199),ROUND(Regressions!E199, 1), NA())</f>
        <v>#N/A</v>
      </c>
      <c r="F189" s="351" t="e">
        <f>IF(ISNUMBER(Regressions!F199),ROUND(Regressions!F199, 1), NA())</f>
        <v>#N/A</v>
      </c>
      <c r="G189" s="241" t="e">
        <f>IF(ISNUMBER(Regressions!G199),ROUND(Regressions!G199, 1), NA())</f>
        <v>#N/A</v>
      </c>
      <c r="H189" s="352" t="e">
        <f>IF(ISNUMBER(Regressions!H199),ROUND(Regressions!H199, 1), NA())</f>
        <v>#N/A</v>
      </c>
      <c r="I189" s="242" t="e">
        <f>IF(ISNUMBER(Regressions!I199),ROUND(Regressions!I199, 1), NA())</f>
        <v>#N/A</v>
      </c>
      <c r="J189" s="353" t="e">
        <f>IF(ISNUMBER(Regressions!K199),ROUND(Regressions!K199, 1), NA())</f>
        <v>#N/A</v>
      </c>
      <c r="K189" s="351" t="e">
        <f>IF(ISNUMBER(Regressions!L199),ROUND(Regressions!L199, 1), NA())</f>
        <v>#N/A</v>
      </c>
      <c r="L189" s="243" t="e">
        <f>IF(ISNUMBER(Regressions!M199),ROUND(Regressions!M199, 1), NA())</f>
        <v>#N/A</v>
      </c>
      <c r="M189" s="352" t="e">
        <f>IF(ISNUMBER(Regressions!N199),ROUND(Regressions!N199, 1), NA())</f>
        <v>#N/A</v>
      </c>
      <c r="N189" s="242" t="e">
        <f>IF(ISNUMBER(Regressions!O199),ROUND(Regressions!O199, 1), NA())</f>
        <v>#N/A</v>
      </c>
      <c r="O189" s="353" t="e">
        <f>IF(ISNUMBER(Regressions!Q199),ROUND(Regressions!Q199, 1), NA())</f>
        <v>#N/A</v>
      </c>
      <c r="P189" s="351" t="e">
        <f>IF(ISNUMBER(Regressions!R199),ROUND(Regressions!R199, 1), NA())</f>
        <v>#N/A</v>
      </c>
      <c r="Q189" s="220" t="e">
        <f>IF(ISNUMBER(Regressions!S199),ROUND(Regressions!S199, 1), NA())</f>
        <v>#N/A</v>
      </c>
      <c r="R189" s="352" t="e">
        <f>IF(ISNUMBER(Regressions!T199),ROUND(Regressions!T199, 1), NA())</f>
        <v>#N/A</v>
      </c>
      <c r="S189" s="242" t="e">
        <f>IF(ISNUMBER(Regressions!U199),ROUND(Regressions!U199, 1), NA())</f>
        <v>#N/A</v>
      </c>
    </row>
    <row xmlns:x14ac="http://schemas.microsoft.com/office/spreadsheetml/2009/9/ac" r="211" x14ac:dyDescent="0.2">
      <c r="A211" s="413"/>
      <c r="B211" s="414"/>
      <c r="C211" s="415"/>
      <c r="D211" s="401"/>
      <c r="E211" s="416"/>
      <c r="F211" s="416"/>
      <c r="G211" s="417"/>
      <c r="H211" s="416"/>
      <c r="I211" s="417"/>
      <c r="J211" s="418"/>
      <c r="K211" s="418"/>
      <c r="L211" s="416"/>
      <c r="M211" s="418"/>
      <c r="N211" s="419"/>
      <c r="O211" s="401"/>
      <c r="P211" s="401"/>
      <c r="Q211" s="401"/>
      <c r="R211" s="401"/>
      <c r="S211" s="401"/>
      <c r="T211" s="401"/>
      <c r="U211" s="401"/>
      <c r="V211" s="401"/>
      <c r="W211" s="401"/>
      <c r="X211" s="401"/>
      <c r="Y211" s="401"/>
      <c r="Z211" s="401"/>
      <c r="AA211" s="401"/>
      <c r="AB211" s="401"/>
      <c r="AC211" s="40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4" t="s">
        <v>13</v>
      </c>
      <c r="E2" s="36"/>
      <c r="F2" s="36"/>
      <c r="G2" s="55"/>
      <c r="H2" s="36"/>
      <c r="I2" s="36"/>
      <c r="J2" s="55"/>
      <c r="K2" s="38"/>
      <c r="L2" s="38"/>
      <c r="M2" s="55"/>
      <c r="N2" s="38"/>
      <c r="O2" s="38"/>
      <c r="P2" s="55"/>
      <c r="Q2" s="38"/>
      <c r="R2" s="38"/>
      <c r="S2" s="55"/>
      <c r="T2" s="38"/>
      <c r="U2" s="38"/>
      <c r="V2" s="245"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40" t="s">
        <v>25</v>
      </c>
      <c r="E4" s="246" t="s">
        <v>19</v>
      </c>
      <c r="F4" s="247" t="s">
        <v>191</v>
      </c>
      <c r="G4" s="140" t="s">
        <v>25</v>
      </c>
      <c r="H4" s="246" t="s">
        <v>19</v>
      </c>
      <c r="I4" s="247" t="s">
        <v>191</v>
      </c>
      <c r="J4" s="140" t="s">
        <v>25</v>
      </c>
      <c r="K4" s="246" t="s">
        <v>19</v>
      </c>
      <c r="L4" s="247" t="s">
        <v>191</v>
      </c>
      <c r="M4" s="140" t="s">
        <v>25</v>
      </c>
      <c r="N4" s="246" t="s">
        <v>19</v>
      </c>
      <c r="O4" s="247" t="s">
        <v>191</v>
      </c>
      <c r="P4" s="140" t="s">
        <v>25</v>
      </c>
      <c r="Q4" s="246" t="s">
        <v>19</v>
      </c>
      <c r="R4" s="247" t="s">
        <v>191</v>
      </c>
      <c r="S4" s="140" t="s">
        <v>25</v>
      </c>
      <c r="T4" s="246" t="s">
        <v>19</v>
      </c>
      <c r="U4" s="248" t="s">
        <v>191</v>
      </c>
      <c r="V4" s="144" t="s">
        <v>25</v>
      </c>
      <c r="W4" s="145" t="s">
        <v>19</v>
      </c>
      <c r="X4" s="145" t="s">
        <v>21</v>
      </c>
      <c r="Y4" s="145" t="s">
        <v>29</v>
      </c>
      <c r="Z4" s="147" t="s">
        <v>192</v>
      </c>
      <c r="AA4" s="144" t="s">
        <v>25</v>
      </c>
      <c r="AB4" s="145" t="s">
        <v>19</v>
      </c>
      <c r="AC4" s="145" t="s">
        <v>21</v>
      </c>
      <c r="AD4" s="145" t="s">
        <v>29</v>
      </c>
      <c r="AE4" s="147" t="s">
        <v>192</v>
      </c>
      <c r="AF4" s="144" t="s">
        <v>25</v>
      </c>
      <c r="AG4" s="145" t="s">
        <v>19</v>
      </c>
      <c r="AH4" s="145" t="s">
        <v>21</v>
      </c>
      <c r="AI4" s="145" t="s">
        <v>29</v>
      </c>
      <c r="AJ4" s="147" t="s">
        <v>192</v>
      </c>
      <c r="AK4" s="144" t="s">
        <v>25</v>
      </c>
      <c r="AL4" s="145" t="s">
        <v>19</v>
      </c>
      <c r="AM4" s="145" t="s">
        <v>21</v>
      </c>
      <c r="AN4" s="145" t="s">
        <v>29</v>
      </c>
      <c r="AO4" s="147" t="s">
        <v>192</v>
      </c>
      <c r="AP4" s="144" t="s">
        <v>25</v>
      </c>
      <c r="AQ4" s="145" t="s">
        <v>19</v>
      </c>
      <c r="AR4" s="145" t="s">
        <v>21</v>
      </c>
      <c r="AS4" s="145" t="s">
        <v>29</v>
      </c>
      <c r="AT4" s="147" t="s">
        <v>192</v>
      </c>
      <c r="AU4" s="144" t="s">
        <v>25</v>
      </c>
      <c r="AV4" s="145" t="s">
        <v>19</v>
      </c>
      <c r="AW4" s="145" t="s">
        <v>21</v>
      </c>
      <c r="AX4" s="145" t="s">
        <v>29</v>
      </c>
      <c r="AY4" s="148" t="s">
        <v>192</v>
      </c>
      <c r="AZ4" s="149" t="s">
        <v>125</v>
      </c>
      <c r="BA4" s="150" t="s">
        <v>124</v>
      </c>
      <c r="BB4" s="151" t="s">
        <v>193</v>
      </c>
      <c r="BC4" s="149" t="s">
        <v>125</v>
      </c>
      <c r="BD4" s="150" t="s">
        <v>124</v>
      </c>
      <c r="BE4" s="151" t="s">
        <v>193</v>
      </c>
      <c r="BF4" s="149" t="s">
        <v>125</v>
      </c>
      <c r="BG4" s="150" t="s">
        <v>124</v>
      </c>
      <c r="BH4" s="151" t="s">
        <v>193</v>
      </c>
      <c r="BI4" s="149" t="s">
        <v>125</v>
      </c>
      <c r="BJ4" s="150" t="s">
        <v>124</v>
      </c>
      <c r="BK4" s="151" t="s">
        <v>193</v>
      </c>
      <c r="BL4" s="149" t="s">
        <v>125</v>
      </c>
      <c r="BM4" s="150" t="s">
        <v>124</v>
      </c>
      <c r="BN4" s="151" t="s">
        <v>193</v>
      </c>
      <c r="BO4" s="149" t="s">
        <v>125</v>
      </c>
      <c r="BP4" s="150" t="s">
        <v>124</v>
      </c>
      <c r="BQ4" s="151" t="s">
        <v>193</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40" t="s">
        <v>135</v>
      </c>
      <c r="E5" s="141" t="s">
        <v>42</v>
      </c>
      <c r="F5" s="142" t="s">
        <v>201</v>
      </c>
      <c r="G5" s="140" t="s">
        <v>136</v>
      </c>
      <c r="H5" s="141" t="s">
        <v>43</v>
      </c>
      <c r="I5" s="142" t="s">
        <v>202</v>
      </c>
      <c r="J5" s="140" t="s">
        <v>137</v>
      </c>
      <c r="K5" s="141" t="s">
        <v>44</v>
      </c>
      <c r="L5" s="142" t="s">
        <v>203</v>
      </c>
      <c r="M5" s="140" t="s">
        <v>138</v>
      </c>
      <c r="N5" s="141" t="s">
        <v>86</v>
      </c>
      <c r="O5" s="142" t="s">
        <v>204</v>
      </c>
      <c r="P5" s="140" t="s">
        <v>139</v>
      </c>
      <c r="Q5" s="141" t="s">
        <v>87</v>
      </c>
      <c r="R5" s="142" t="s">
        <v>205</v>
      </c>
      <c r="S5" s="140" t="s">
        <v>140</v>
      </c>
      <c r="T5" s="141" t="s">
        <v>88</v>
      </c>
      <c r="U5" s="143" t="s">
        <v>206</v>
      </c>
      <c r="V5" s="144" t="s">
        <v>129</v>
      </c>
      <c r="W5" s="145" t="s">
        <v>45</v>
      </c>
      <c r="X5" s="146" t="s">
        <v>65</v>
      </c>
      <c r="Y5" s="146" t="s">
        <v>66</v>
      </c>
      <c r="Z5" s="147" t="s">
        <v>207</v>
      </c>
      <c r="AA5" s="144" t="s">
        <v>130</v>
      </c>
      <c r="AB5" s="145" t="s">
        <v>46</v>
      </c>
      <c r="AC5" s="146" t="s">
        <v>67</v>
      </c>
      <c r="AD5" s="146" t="s">
        <v>68</v>
      </c>
      <c r="AE5" s="147" t="s">
        <v>208</v>
      </c>
      <c r="AF5" s="144" t="s">
        <v>131</v>
      </c>
      <c r="AG5" s="145" t="s">
        <v>47</v>
      </c>
      <c r="AH5" s="146" t="s">
        <v>69</v>
      </c>
      <c r="AI5" s="146" t="s">
        <v>70</v>
      </c>
      <c r="AJ5" s="147" t="s">
        <v>209</v>
      </c>
      <c r="AK5" s="144" t="s">
        <v>132</v>
      </c>
      <c r="AL5" s="145" t="s">
        <v>71</v>
      </c>
      <c r="AM5" s="146" t="s">
        <v>72</v>
      </c>
      <c r="AN5" s="146" t="s">
        <v>73</v>
      </c>
      <c r="AO5" s="147" t="s">
        <v>210</v>
      </c>
      <c r="AP5" s="144" t="s">
        <v>133</v>
      </c>
      <c r="AQ5" s="145" t="s">
        <v>74</v>
      </c>
      <c r="AR5" s="146" t="s">
        <v>75</v>
      </c>
      <c r="AS5" s="146" t="s">
        <v>76</v>
      </c>
      <c r="AT5" s="147" t="s">
        <v>211</v>
      </c>
      <c r="AU5" s="144" t="s">
        <v>134</v>
      </c>
      <c r="AV5" s="145" t="s">
        <v>77</v>
      </c>
      <c r="AW5" s="146" t="s">
        <v>78</v>
      </c>
      <c r="AX5" s="146" t="s">
        <v>79</v>
      </c>
      <c r="AY5" s="148" t="s">
        <v>212</v>
      </c>
      <c r="AZ5" s="149" t="s">
        <v>80</v>
      </c>
      <c r="BA5" s="150" t="s">
        <v>114</v>
      </c>
      <c r="BB5" s="151" t="s">
        <v>213</v>
      </c>
      <c r="BC5" s="149" t="s">
        <v>85</v>
      </c>
      <c r="BD5" s="150" t="s">
        <v>115</v>
      </c>
      <c r="BE5" s="151" t="s">
        <v>214</v>
      </c>
      <c r="BF5" s="149" t="s">
        <v>84</v>
      </c>
      <c r="BG5" s="150" t="s">
        <v>116</v>
      </c>
      <c r="BH5" s="151" t="s">
        <v>215</v>
      </c>
      <c r="BI5" s="149" t="s">
        <v>83</v>
      </c>
      <c r="BJ5" s="150" t="s">
        <v>117</v>
      </c>
      <c r="BK5" s="151" t="s">
        <v>216</v>
      </c>
      <c r="BL5" s="149" t="s">
        <v>82</v>
      </c>
      <c r="BM5" s="150" t="s">
        <v>118</v>
      </c>
      <c r="BN5" s="151" t="s">
        <v>217</v>
      </c>
      <c r="BO5" s="149" t="s">
        <v>81</v>
      </c>
      <c r="BP5" s="150" t="s">
        <v>119</v>
      </c>
      <c r="BQ5" s="151" t="s">
        <v>218</v>
      </c>
    </row>
    <row xmlns:x14ac="http://schemas.microsoft.com/office/spreadsheetml/2009/9/ac" r="6" x14ac:dyDescent="0.2">
      <c r="A6" s="36" t="str">
        <f>IF('Water Data'!$B$2="","",'Water Data'!$B$2)</f>
        <v>NAM_2007_EMIS</v>
      </c>
      <c r="B6" s="36" t="str">
        <f>+'Water Data'!C2</f>
        <v>EMIS</v>
      </c>
      <c r="C6" s="346">
        <f>+IF(ISNUMBER(VALUE(MID(A6,5,4))), VALUE(MID(A6, 5,4)),"")</f>
        <v>2007</v>
      </c>
      <c r="D6" s="96">
        <f>+IF(AND(ISTEXT('Water Data'!B2),BS6="Yes"),100-'Water Data'!D4,IF(AND(ISTEXT('Water Data'!B2),BS6="No",ISNUMBER('Water Data'!D4)),CONCATENATE("[",ROUND(100-'Water Data'!D4,0),"]"),NA()))</f>
        <v>81</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78</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90"/>
      <c r="BS6" s="290" t="str">
        <f>+'Water Data'!D27</f>
        <v>Yes</v>
      </c>
      <c r="BT6" s="290">
        <f>+'Water Data'!D28</f>
        <v>0</v>
      </c>
      <c r="BU6" s="290">
        <f>+'Water Data'!D29</f>
        <v>0</v>
      </c>
      <c r="BV6" s="290">
        <f>+'Water Data'!E27</f>
        <v>0</v>
      </c>
      <c r="BW6" s="290">
        <f>+'Water Data'!E28</f>
        <v>0</v>
      </c>
      <c r="BX6" s="290">
        <f>+'Water Data'!E29</f>
        <v>0</v>
      </c>
      <c r="BY6" s="290">
        <f>+'Water Data'!F27</f>
        <v>0</v>
      </c>
      <c r="BZ6" s="290">
        <f>+'Water Data'!F28</f>
        <v>0</v>
      </c>
      <c r="CA6" s="290">
        <f>+'Water Data'!F29</f>
        <v>0</v>
      </c>
      <c r="CB6" s="290">
        <f>+'Water Data'!G27</f>
        <v>0</v>
      </c>
      <c r="CC6" s="290">
        <f>+'Water Data'!G28</f>
        <v>0</v>
      </c>
      <c r="CD6" s="290">
        <f>+'Water Data'!G29</f>
        <v>0</v>
      </c>
      <c r="CE6" s="290">
        <f>+'Water Data'!H27</f>
        <v>0</v>
      </c>
      <c r="CF6" s="290">
        <f>+'Water Data'!H28</f>
        <v>0</v>
      </c>
      <c r="CG6" s="290">
        <f>+'Water Data'!H29</f>
        <v>0</v>
      </c>
      <c r="CH6" s="290">
        <f>+'Water Data'!I27</f>
        <v>0</v>
      </c>
      <c r="CI6" s="290">
        <f>+'Water Data'!I28</f>
        <v>0</v>
      </c>
      <c r="CJ6" s="290">
        <f>+'Water Data'!I29</f>
        <v>0</v>
      </c>
      <c r="CK6" s="290" t="str">
        <f>+'Sanitation Data'!D28</f>
        <v>Yes</v>
      </c>
      <c r="CL6" s="290">
        <f>+'Sanitation Data'!D29</f>
        <v>0</v>
      </c>
      <c r="CM6" s="290">
        <f>+'Sanitation Data'!D30</f>
        <v>0</v>
      </c>
      <c r="CN6" s="290">
        <f>+'Sanitation Data'!D31</f>
        <v>0</v>
      </c>
      <c r="CO6" s="290">
        <f>+'Sanitation Data'!D32</f>
        <v>0</v>
      </c>
      <c r="CP6" s="290">
        <f>+'Sanitation Data'!E28</f>
        <v>0</v>
      </c>
      <c r="CQ6" s="290">
        <f>+'Sanitation Data'!E29</f>
        <v>0</v>
      </c>
      <c r="CR6" s="290">
        <f>+'Sanitation Data'!E30</f>
        <v>0</v>
      </c>
      <c r="CS6" s="290">
        <f>+'Sanitation Data'!E31</f>
        <v>0</v>
      </c>
      <c r="CT6" s="290">
        <f>+'Sanitation Data'!E32</f>
        <v>0</v>
      </c>
      <c r="CU6" s="290">
        <f>+'Sanitation Data'!F28</f>
        <v>0</v>
      </c>
      <c r="CV6" s="290">
        <f>+'Sanitation Data'!F29</f>
        <v>0</v>
      </c>
      <c r="CW6" s="290">
        <f>+'Sanitation Data'!F30</f>
        <v>0</v>
      </c>
      <c r="CX6" s="290">
        <f>+'Sanitation Data'!F31</f>
        <v>0</v>
      </c>
      <c r="CY6" s="290">
        <f>+'Sanitation Data'!F32</f>
        <v>0</v>
      </c>
      <c r="CZ6" s="290">
        <f>+'Sanitation Data'!G28</f>
        <v>0</v>
      </c>
      <c r="DA6" s="290">
        <f>+'Sanitation Data'!G29</f>
        <v>0</v>
      </c>
      <c r="DB6" s="290">
        <f>+'Sanitation Data'!G30</f>
        <v>0</v>
      </c>
      <c r="DC6" s="290">
        <f>+'Sanitation Data'!G31</f>
        <v>0</v>
      </c>
      <c r="DD6" s="290">
        <f>+'Sanitation Data'!G32</f>
        <v>0</v>
      </c>
      <c r="DE6" s="290">
        <f>+'Sanitation Data'!H28</f>
        <v>0</v>
      </c>
      <c r="DF6" s="290">
        <f>+'Sanitation Data'!H29</f>
        <v>0</v>
      </c>
      <c r="DG6" s="290">
        <f>+'Sanitation Data'!H30</f>
        <v>0</v>
      </c>
      <c r="DH6" s="290">
        <f>+'Sanitation Data'!H31</f>
        <v>0</v>
      </c>
      <c r="DI6" s="290">
        <f>+'Sanitation Data'!H32</f>
        <v>0</v>
      </c>
      <c r="DJ6" s="290">
        <f>+'Sanitation Data'!I28</f>
        <v>0</v>
      </c>
      <c r="DK6" s="290">
        <f>+'Sanitation Data'!I29</f>
        <v>0</v>
      </c>
      <c r="DL6" s="290">
        <f>+'Sanitation Data'!I30</f>
        <v>0</v>
      </c>
      <c r="DM6" s="290">
        <f>+'Sanitation Data'!I31</f>
        <v>0</v>
      </c>
      <c r="DN6" s="290">
        <f>+'Sanitation Data'!I32</f>
        <v>0</v>
      </c>
      <c r="DO6" s="290">
        <f>+'Hygiene Data'!D11</f>
        <v>0</v>
      </c>
      <c r="DP6" s="290">
        <f>+'Hygiene Data'!D12</f>
        <v>0</v>
      </c>
      <c r="DQ6" s="290">
        <f>+'Hygiene Data'!D13</f>
        <v>0</v>
      </c>
      <c r="DR6" s="290">
        <f>+'Hygiene Data'!E11</f>
        <v>0</v>
      </c>
      <c r="DS6" s="290">
        <f>+'Hygiene Data'!E12</f>
        <v>0</v>
      </c>
      <c r="DT6" s="290">
        <f>+'Hygiene Data'!E13</f>
        <v>0</v>
      </c>
      <c r="DU6" s="290">
        <f>+'Hygiene Data'!F11</f>
        <v>0</v>
      </c>
      <c r="DV6" s="290">
        <f>+'Hygiene Data'!F12</f>
        <v>0</v>
      </c>
      <c r="DW6" s="290">
        <f>+'Hygiene Data'!F13</f>
        <v>0</v>
      </c>
      <c r="DX6" s="290">
        <f>+'Hygiene Data'!G11</f>
        <v>0</v>
      </c>
      <c r="DY6" s="290">
        <f>+'Hygiene Data'!G12</f>
        <v>0</v>
      </c>
      <c r="DZ6" s="290">
        <f>+'Hygiene Data'!G13</f>
        <v>0</v>
      </c>
      <c r="EA6" s="290">
        <f>+'Hygiene Data'!H11</f>
        <v>0</v>
      </c>
      <c r="EB6" s="290">
        <f>+'Hygiene Data'!H12</f>
        <v>0</v>
      </c>
      <c r="EC6" s="290">
        <f>+'Hygiene Data'!H13</f>
        <v>0</v>
      </c>
      <c r="ED6" s="290">
        <f>+'Hygiene Data'!I11</f>
        <v>0</v>
      </c>
      <c r="EE6" s="290">
        <f>+'Hygiene Data'!I12</f>
        <v>0</v>
      </c>
      <c r="EF6" s="290">
        <f>+'Hygiene Data'!I13</f>
        <v>0</v>
      </c>
    </row>
    <row xmlns:x14ac="http://schemas.microsoft.com/office/spreadsheetml/2009/9/ac" r="7" x14ac:dyDescent="0.2">
      <c r="A7" s="36" t="str">
        <f ca="true">+IF(OFFSET('Water Data'!$B$2,0,10*ROW('Water Data'!E1))="","",OFFSET('Water Data'!$B$2,0,10*ROW('Water Data'!E1)))</f>
        <v>NAM_2010_EMIS</v>
      </c>
      <c r="B7" s="36" t="str">
        <f ca="true">+IF(OFFSET('Water Data'!$C$2,0,10*ROW('Water Data'!F1))="","",OFFSET('Water Data'!$C$2,0,10*ROW('Water Data'!F1)))</f>
        <v>EMIS</v>
      </c>
      <c r="C7" s="346">
        <f t="shared" ref="C7:C70" ca="true" si="0">+IF(ISNUMBER(VALUE(MID(A7,5,4))), VALUE(MID(A7, 5,4)),"")</f>
        <v>2010</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77</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77</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0"/>
      <c r="BS7" s="290" t="str">
        <f ca="true">+IF(OFFSET('Water Data'!$D$27,0,10*ROW('Water Data'!D1))="","",OFFSET('Water Data'!$D$27,0,10*ROW('Water Data'!D1)))</f>
        <v>Yes</v>
      </c>
      <c r="BT7" s="290" t="str">
        <f ca="true">+IF(OFFSET('Water Data'!$D$28,0,10*ROW('Water Data'!D1))="","",OFFSET('Water Data'!$D$28,0,10*ROW('Water Data'!D1)))</f>
        <v/>
      </c>
      <c r="BU7" s="290" t="str">
        <f ca="true">+IF(OFFSET('Water Data'!$D$29,0,10*ROW('Water Data'!D1))="","",OFFSET('Water Data'!$D$29,0,10*ROW('Water Data'!D1)))</f>
        <v/>
      </c>
      <c r="BV7" s="290" t="str">
        <f ca="true">+IF(OFFSET('Water Data'!$E$27,0,10*ROW('Water Data'!E1))="","",OFFSET('Water Data'!$E$27,0,10*ROW('Water Data'!E1)))</f>
        <v/>
      </c>
      <c r="BW7" s="290" t="str">
        <f ca="true">+IF(OFFSET('Water Data'!$E$28,0,10*ROW('Water Data'!E1))="","",OFFSET('Water Data'!$E$28,0,10*ROW('Water Data'!E1)))</f>
        <v/>
      </c>
      <c r="BX7" s="290" t="str">
        <f ca="true">+IF(OFFSET('Water Data'!$E$29,0,10*ROW('Water Data'!E1))="","",OFFSET('Water Data'!$E$29,0,10*ROW('Water Data'!E1)))</f>
        <v/>
      </c>
      <c r="BY7" s="290" t="str">
        <f ca="true">+IF(OFFSET('Water Data'!$F$27,0,10*ROW('Water Data'!F1))="","",OFFSET('Water Data'!$F$27,0,10*ROW('Water Data'!F1)))</f>
        <v/>
      </c>
      <c r="BZ7" s="290" t="str">
        <f ca="true">+IF(OFFSET('Water Data'!$F$28,0,10*ROW('Water Data'!F1))="","",OFFSET('Water Data'!$F$28,0,10*ROW('Water Data'!F1)))</f>
        <v/>
      </c>
      <c r="CA7" s="290" t="str">
        <f ca="true">+IF(OFFSET('Water Data'!$F$29,0,10*ROW('Water Data'!F1))="","",OFFSET('Water Data'!$F$29,0,10*ROW('Water Data'!F1)))</f>
        <v/>
      </c>
      <c r="CB7" s="290" t="str">
        <f ca="true">+IF(OFFSET('Water Data'!$G$27,0,10*ROW('Water Data'!G1))="","",OFFSET('Water Data'!$G$27,0,10*ROW('Water Data'!G1)))</f>
        <v/>
      </c>
      <c r="CC7" s="290" t="str">
        <f ca="true">+IF(OFFSET('Water Data'!$G$28,0,10*ROW('Water Data'!G1))="","",OFFSET('Water Data'!$G$28,0,10*ROW('Water Data'!G1)))</f>
        <v/>
      </c>
      <c r="CD7" s="290" t="str">
        <f ca="true">+IF(OFFSET('Water Data'!$G$29,0,10*ROW('Water Data'!G1))="","",OFFSET('Water Data'!$G$29,0,10*ROW('Water Data'!G1)))</f>
        <v/>
      </c>
      <c r="CE7" s="290" t="str">
        <f ca="true">+IF(OFFSET('Water Data'!$H$27,0,10*ROW('Water Data'!H1))="","",OFFSET('Water Data'!$H$27,0,10*ROW('Water Data'!H1)))</f>
        <v/>
      </c>
      <c r="CF7" s="290" t="str">
        <f ca="true">+IF(OFFSET('Water Data'!$H$28,0,10*ROW('Water Data'!H1))="","",OFFSET('Water Data'!$H$28,0,10*ROW('Water Data'!H1)))</f>
        <v/>
      </c>
      <c r="CG7" s="290" t="str">
        <f ca="true">+IF(OFFSET('Water Data'!$H$29,0,10*ROW('Water Data'!H1))="","",OFFSET('Water Data'!$H$29,0,10*ROW('Water Data'!H1)))</f>
        <v/>
      </c>
      <c r="CH7" s="290" t="str">
        <f ca="true">+IF(OFFSET('Water Data'!$I$27,0,10*ROW('Water Data'!I1))="","",OFFSET('Water Data'!$I$27,0,10*ROW('Water Data'!I1)))</f>
        <v/>
      </c>
      <c r="CI7" s="290" t="str">
        <f ca="true">+IF(OFFSET('Water Data'!$I$28,0,10*ROW('Water Data'!I1))="","",OFFSET('Water Data'!$I$28,0,10*ROW('Water Data'!I1)))</f>
        <v/>
      </c>
      <c r="CJ7" s="290" t="str">
        <f ca="true">+IF(OFFSET('Water Data'!$I$29,0,10*ROW('Water Data'!I1))="","",OFFSET('Water Data'!$I$29,0,10*ROW('Water Data'!I1)))</f>
        <v/>
      </c>
      <c r="CK7" s="290" t="str">
        <f ca="true">+IF(OFFSET('Sanitation Data'!$D$28,0,10*ROW('Sanitation Data'!D1))="","",OFFSET('Sanitation Data'!$D$28,0,10*ROW('Sanitation Data'!D1)))</f>
        <v>Yes</v>
      </c>
      <c r="CL7" s="290" t="str">
        <f ca="true">+IF(OFFSET('Sanitation Data'!$D$29,0,10*ROW('Sanitation Data'!D1))="","",OFFSET('Sanitation Data'!$D$29,0,10*ROW('Sanitation Data'!D1)))</f>
        <v/>
      </c>
      <c r="CM7" s="290" t="str">
        <f ca="true">+IF(OFFSET('Sanitation Data'!$D$30,0,10*ROW('Sanitation Data'!D1))="","",OFFSET('Sanitation Data'!$D$30,0,10*ROW('Sanitation Data'!D1)))</f>
        <v/>
      </c>
      <c r="CN7" s="290" t="str">
        <f ca="true">+IF(OFFSET('Sanitation Data'!$D$31,0,10*ROW('Sanitation Data'!D1))="","",OFFSET('Sanitation Data'!$D$31,0,10*ROW('Sanitation Data'!D1)))</f>
        <v/>
      </c>
      <c r="CO7" s="290" t="str">
        <f ca="true">+IF(OFFSET('Sanitation Data'!$D$32,0,10*ROW('Sanitation Data'!D1))="","",OFFSET('Sanitation Data'!$D$32,0,10*ROW('Sanitation Data'!D1)))</f>
        <v/>
      </c>
      <c r="CP7" s="290" t="str">
        <f ca="true">+IF(OFFSET('Sanitation Data'!$E$28,0,10*ROW('Sanitation Data'!E1))="","",OFFSET('Sanitation Data'!$E$28,0,10*ROW('Sanitation Data'!E1)))</f>
        <v/>
      </c>
      <c r="CQ7" s="290" t="str">
        <f ca="true">+IF(OFFSET('Sanitation Data'!$E$29,0,10*ROW('Sanitation Data'!E1))="","",OFFSET('Sanitation Data'!$E$29,0,10*ROW('Sanitation Data'!E1)))</f>
        <v/>
      </c>
      <c r="CR7" s="290" t="str">
        <f ca="true">+IF(OFFSET('Sanitation Data'!$E$30,0,10*ROW('Sanitation Data'!E1))="","",OFFSET('Sanitation Data'!$E$30,0,10*ROW('Sanitation Data'!E1)))</f>
        <v/>
      </c>
      <c r="CS7" s="290" t="str">
        <f ca="true">+IF(OFFSET('Sanitation Data'!$E$31,0,10*ROW('Sanitation Data'!E1))="","",OFFSET('Sanitation Data'!$E$31,0,10*ROW('Sanitation Data'!E1)))</f>
        <v/>
      </c>
      <c r="CT7" s="290" t="str">
        <f ca="true">+IF(OFFSET('Sanitation Data'!$E$32,0,10*ROW('Sanitation Data'!E1))="","",OFFSET('Sanitation Data'!$E$32,0,10*ROW('Sanitation Data'!E1)))</f>
        <v/>
      </c>
      <c r="CU7" s="290" t="str">
        <f ca="true">+IF(OFFSET('Sanitation Data'!$F$28,0,10*ROW('Sanitation Data'!F1))="","",OFFSET('Sanitation Data'!$F$28,0,10*ROW('Sanitation Data'!F1)))</f>
        <v/>
      </c>
      <c r="CV7" s="290" t="str">
        <f ca="true">+IF(OFFSET('Sanitation Data'!$F$29,0,10*ROW('Sanitation Data'!F1))="","",OFFSET('Sanitation Data'!$F$29,0,10*ROW('Sanitation Data'!F1)))</f>
        <v/>
      </c>
      <c r="CW7" s="290" t="str">
        <f ca="true">+IF(OFFSET('Sanitation Data'!$F$30,0,10*ROW('Sanitation Data'!F1))="","",OFFSET('Sanitation Data'!$F$30,0,10*ROW('Sanitation Data'!F1)))</f>
        <v/>
      </c>
      <c r="CX7" s="290" t="str">
        <f ca="true">+IF(OFFSET('Sanitation Data'!$F$31,0,10*ROW('Sanitation Data'!F1))="","",OFFSET('Sanitation Data'!$F$31,0,10*ROW('Sanitation Data'!F1)))</f>
        <v/>
      </c>
      <c r="CY7" s="290" t="str">
        <f ca="true">+IF(OFFSET('Sanitation Data'!$F$32,0,10*ROW('Sanitation Data'!F1))="","",OFFSET('Sanitation Data'!$F$32,0,10*ROW('Sanitation Data'!F1)))</f>
        <v/>
      </c>
      <c r="CZ7" s="290" t="str">
        <f ca="true">+IF(OFFSET('Sanitation Data'!$G$28,0,10*ROW('Sanitation Data'!G1))="","",OFFSET('Sanitation Data'!$G$28,0,10*ROW('Sanitation Data'!G1)))</f>
        <v/>
      </c>
      <c r="DA7" s="290" t="str">
        <f ca="true">+IF(OFFSET('Sanitation Data'!$G$29,0,10*ROW('Sanitation Data'!G1))="","",OFFSET('Sanitation Data'!$G$29,0,10*ROW('Sanitation Data'!G1)))</f>
        <v/>
      </c>
      <c r="DB7" s="290" t="str">
        <f ca="true">+IF(OFFSET('Sanitation Data'!$G$30,0,10*ROW('Sanitation Data'!G1))="","",OFFSET('Sanitation Data'!$G$30,0,10*ROW('Sanitation Data'!G1)))</f>
        <v/>
      </c>
      <c r="DC7" s="290" t="str">
        <f ca="true">+IF(OFFSET('Sanitation Data'!$G$31,0,10*ROW('Sanitation Data'!G1))="","",OFFSET('Sanitation Data'!$G$31,0,10*ROW('Sanitation Data'!G1)))</f>
        <v/>
      </c>
      <c r="DD7" s="290" t="str">
        <f ca="true">+IF(OFFSET('Sanitation Data'!$G$32,0,10*ROW('Sanitation Data'!G1))="","",OFFSET('Sanitation Data'!$G$32,0,10*ROW('Sanitation Data'!G1)))</f>
        <v/>
      </c>
      <c r="DE7" s="290" t="str">
        <f ca="true">+IF(OFFSET('Sanitation Data'!$H$28,0,10*ROW('Sanitation Data'!H1))="","",OFFSET('Sanitation Data'!$H$28,0,10*ROW('Sanitation Data'!H1)))</f>
        <v/>
      </c>
      <c r="DF7" s="290" t="str">
        <f ca="true">+IF(OFFSET('Sanitation Data'!$H$29,0,10*ROW('Sanitation Data'!H1))="","",OFFSET('Sanitation Data'!$H$29,0,10*ROW('Sanitation Data'!H1)))</f>
        <v/>
      </c>
      <c r="DG7" s="290" t="str">
        <f ca="true">+IF(OFFSET('Sanitation Data'!$H$30,0,10*ROW('Sanitation Data'!H1))="","",OFFSET('Sanitation Data'!$H$30,0,10*ROW('Sanitation Data'!H1)))</f>
        <v/>
      </c>
      <c r="DH7" s="290" t="str">
        <f ca="true">+IF(OFFSET('Sanitation Data'!$H$31,0,10*ROW('Sanitation Data'!H1))="","",OFFSET('Sanitation Data'!$H$31,0,10*ROW('Sanitation Data'!H1)))</f>
        <v/>
      </c>
      <c r="DI7" s="290" t="str">
        <f ca="true">+IF(OFFSET('Sanitation Data'!$H$32,0,10*ROW('Sanitation Data'!H1))="","",OFFSET('Sanitation Data'!$H$32,0,10*ROW('Sanitation Data'!H1)))</f>
        <v/>
      </c>
      <c r="DJ7" s="290" t="str">
        <f ca="true">+IF(OFFSET('Sanitation Data'!$I$28,0,10*ROW('Sanitation Data'!I1))="","",OFFSET('Sanitation Data'!$I$28,0,10*ROW('Sanitation Data'!I1)))</f>
        <v/>
      </c>
      <c r="DK7" s="290" t="str">
        <f ca="true">+IF(OFFSET('Sanitation Data'!$I$29,0,10*ROW('Sanitation Data'!I1))="","",OFFSET('Sanitation Data'!$I$29,0,10*ROW('Sanitation Data'!I1)))</f>
        <v/>
      </c>
      <c r="DL7" s="290" t="str">
        <f ca="true">+IF(OFFSET('Sanitation Data'!$I$30,0,10*ROW('Sanitation Data'!I1))="","",OFFSET('Sanitation Data'!$I$30,0,10*ROW('Sanitation Data'!I1)))</f>
        <v/>
      </c>
      <c r="DM7" s="290" t="str">
        <f ca="true">+IF(OFFSET('Sanitation Data'!$I$31,0,10*ROW('Sanitation Data'!I1))="","",OFFSET('Sanitation Data'!$I$31,0,10*ROW('Sanitation Data'!I1)))</f>
        <v/>
      </c>
      <c r="DN7" s="290" t="str">
        <f ca="true">+IF(OFFSET('Sanitation Data'!$I$32,0,10*ROW('Sanitation Data'!I1))="","",OFFSET('Sanitation Data'!$I$32,0,10*ROW('Sanitation Data'!I1)))</f>
        <v/>
      </c>
      <c r="DO7" s="290" t="str">
        <f ca="true">+IF(OFFSET('Hygiene Data'!$D$11,0,10*ROW('Hygiene Data'!D1))="","",OFFSET('Hygiene Data'!$D$11,0,10*ROW('Hygiene Data'!D1)))</f>
        <v/>
      </c>
      <c r="DP7" s="290" t="str">
        <f ca="true">+IF(OFFSET('Hygiene Data'!$D$12,0,10*ROW('Hygiene Data'!D1))="","",OFFSET('Hygiene Data'!$D$12,0,10*ROW('Hygiene Data'!D1)))</f>
        <v/>
      </c>
      <c r="DQ7" s="290" t="str">
        <f ca="true">+IF(OFFSET('Hygiene Data'!$D$13,0,10*ROW('Hygiene Data'!D1))="","",OFFSET('Hygiene Data'!$D$13,0,10*ROW('Hygiene Data'!D1)))</f>
        <v/>
      </c>
      <c r="DR7" s="290" t="str">
        <f ca="true">+IF(OFFSET('Hygiene Data'!$E$11,0,10*ROW('Hygiene Data'!E1))="","",OFFSET('Hygiene Data'!$E$11,0,10*ROW('Hygiene Data'!E1)))</f>
        <v/>
      </c>
      <c r="DS7" s="290" t="str">
        <f ca="true">+IF(OFFSET('Hygiene Data'!$E$12,0,10*ROW('Hygiene Data'!E1))="","",OFFSET('Hygiene Data'!$E$12,0,10*ROW('Hygiene Data'!E1)))</f>
        <v/>
      </c>
      <c r="DT7" s="290" t="str">
        <f ca="true">+IF(OFFSET('Hygiene Data'!$E$13,0,10*ROW('Hygiene Data'!E1))="","",OFFSET('Hygiene Data'!$E$13,0,10*ROW('Hygiene Data'!E1)))</f>
        <v/>
      </c>
      <c r="DU7" s="290" t="str">
        <f ca="true">+IF(OFFSET('Hygiene Data'!$F$11,0,10*ROW('Hygiene Data'!F1))="","",OFFSET('Hygiene Data'!$F$11,0,10*ROW('Hygiene Data'!F1)))</f>
        <v/>
      </c>
      <c r="DV7" s="290" t="str">
        <f ca="true">+IF(OFFSET('Hygiene Data'!$F$12,0,10*ROW('Hygiene Data'!F1))="","",OFFSET('Hygiene Data'!$F$12,0,10*ROW('Hygiene Data'!F1)))</f>
        <v/>
      </c>
      <c r="DW7" s="290" t="str">
        <f ca="true">+IF(OFFSET('Hygiene Data'!$F$13,0,10*ROW('Hygiene Data'!F1))="","",OFFSET('Hygiene Data'!$F$13,0,10*ROW('Hygiene Data'!F1)))</f>
        <v/>
      </c>
      <c r="DX7" s="290" t="str">
        <f ca="true">+IF(OFFSET('Hygiene Data'!$G$11,0,10*ROW('Hygiene Data'!G1))="","",OFFSET('Hygiene Data'!$G$11,0,10*ROW('Hygiene Data'!G1)))</f>
        <v/>
      </c>
      <c r="DY7" s="290" t="str">
        <f ca="true">+IF(OFFSET('Hygiene Data'!$G$12,0,10*ROW('Hygiene Data'!G1))="","",OFFSET('Hygiene Data'!$G$12,0,10*ROW('Hygiene Data'!G1)))</f>
        <v/>
      </c>
      <c r="DZ7" s="290" t="str">
        <f ca="true">+IF(OFFSET('Hygiene Data'!$G$13,0,10*ROW('Hygiene Data'!G1))="","",OFFSET('Hygiene Data'!$G$13,0,10*ROW('Hygiene Data'!G1)))</f>
        <v/>
      </c>
      <c r="EA7" s="290" t="str">
        <f ca="true">+IF(OFFSET('Hygiene Data'!$H$11,0,10*ROW('Hygiene Data'!H1))="","",OFFSET('Hygiene Data'!$H$11,0,10*ROW('Hygiene Data'!H1)))</f>
        <v/>
      </c>
      <c r="EB7" s="290" t="str">
        <f ca="true">+IF(OFFSET('Hygiene Data'!$H$12,0,10*ROW('Hygiene Data'!H1))="","",OFFSET('Hygiene Data'!$H$12,0,10*ROW('Hygiene Data'!H1)))</f>
        <v/>
      </c>
      <c r="EC7" s="290" t="str">
        <f ca="true">+IF(OFFSET('Hygiene Data'!$H$13,0,10*ROW('Hygiene Data'!H1))="","",OFFSET('Hygiene Data'!$H$13,0,10*ROW('Hygiene Data'!H1)))</f>
        <v/>
      </c>
      <c r="ED7" s="290" t="str">
        <f ca="true">+IF(OFFSET('Hygiene Data'!$I$11,0,10*ROW('Hygiene Data'!I1))="","",OFFSET('Hygiene Data'!$I$11,0,10*ROW('Hygiene Data'!I1)))</f>
        <v/>
      </c>
      <c r="EE7" s="290" t="str">
        <f ca="true">+IF(OFFSET('Hygiene Data'!$I$12,0,10*ROW('Hygiene Data'!I1))="","",OFFSET('Hygiene Data'!$I$12,0,10*ROW('Hygiene Data'!I1)))</f>
        <v/>
      </c>
      <c r="EF7" s="290"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NAM_2010_UIS</v>
      </c>
      <c r="B8" s="36" t="str">
        <f ca="true">+IF(OFFSET('Water Data'!$C$2,0,10*ROW('Water Data'!F2))="","",OFFSET('Water Data'!$C$2,0,10*ROW('Water Data'!F2)))</f>
        <v>Other</v>
      </c>
      <c r="C8" s="346">
        <f t="shared" ca="true" si="0"/>
        <v>2010</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str">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[77]</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[71]</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str">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[90]</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str">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[70]</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str">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[70]</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str">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[68]</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0"/>
      <c r="BS8" s="290" t="str">
        <f ca="true">+IF(OFFSET('Water Data'!$D$27,0,10*ROW('Water Data'!D2))="","",OFFSET('Water Data'!$D$27,0,10*ROW('Water Data'!D2)))</f>
        <v/>
      </c>
      <c r="BT8" s="290" t="str">
        <f ca="true">+IF(OFFSET('Water Data'!$D$28,0,10*ROW('Water Data'!D2))="","",OFFSET('Water Data'!$D$28,0,10*ROW('Water Data'!D2)))</f>
        <v>No</v>
      </c>
      <c r="BU8" s="290" t="str">
        <f ca="true">+IF(OFFSET('Water Data'!$D$29,0,10*ROW('Water Data'!D2))="","",OFFSET('Water Data'!$D$29,0,10*ROW('Water Data'!D2)))</f>
        <v/>
      </c>
      <c r="BV8" s="290" t="str">
        <f ca="true">+IF(OFFSET('Water Data'!$E$27,0,10*ROW('Water Data'!E2))="","",OFFSET('Water Data'!$E$27,0,10*ROW('Water Data'!E2)))</f>
        <v/>
      </c>
      <c r="BW8" s="290" t="str">
        <f ca="true">+IF(OFFSET('Water Data'!$E$28,0,10*ROW('Water Data'!E2))="","",OFFSET('Water Data'!$E$28,0,10*ROW('Water Data'!E2)))</f>
        <v/>
      </c>
      <c r="BX8" s="290" t="str">
        <f ca="true">+IF(OFFSET('Water Data'!$E$29,0,10*ROW('Water Data'!E2))="","",OFFSET('Water Data'!$E$29,0,10*ROW('Water Data'!E2)))</f>
        <v/>
      </c>
      <c r="BY8" s="290" t="str">
        <f ca="true">+IF(OFFSET('Water Data'!$F$27,0,10*ROW('Water Data'!F2))="","",OFFSET('Water Data'!$F$27,0,10*ROW('Water Data'!F2)))</f>
        <v/>
      </c>
      <c r="BZ8" s="290" t="str">
        <f ca="true">+IF(OFFSET('Water Data'!$F$28,0,10*ROW('Water Data'!F2))="","",OFFSET('Water Data'!$F$28,0,10*ROW('Water Data'!F2)))</f>
        <v/>
      </c>
      <c r="CA8" s="290" t="str">
        <f ca="true">+IF(OFFSET('Water Data'!$F$29,0,10*ROW('Water Data'!F2))="","",OFFSET('Water Data'!$F$29,0,10*ROW('Water Data'!F2)))</f>
        <v/>
      </c>
      <c r="CB8" s="290" t="str">
        <f ca="true">+IF(OFFSET('Water Data'!$G$27,0,10*ROW('Water Data'!G2))="","",OFFSET('Water Data'!$G$27,0,10*ROW('Water Data'!G2)))</f>
        <v/>
      </c>
      <c r="CC8" s="290" t="str">
        <f ca="true">+IF(OFFSET('Water Data'!$G$28,0,10*ROW('Water Data'!G2))="","",OFFSET('Water Data'!$G$28,0,10*ROW('Water Data'!G2)))</f>
        <v/>
      </c>
      <c r="CD8" s="290" t="str">
        <f ca="true">+IF(OFFSET('Water Data'!$G$29,0,10*ROW('Water Data'!G2))="","",OFFSET('Water Data'!$G$29,0,10*ROW('Water Data'!G2)))</f>
        <v/>
      </c>
      <c r="CE8" s="290" t="str">
        <f ca="true">+IF(OFFSET('Water Data'!$H$27,0,10*ROW('Water Data'!H2))="","",OFFSET('Water Data'!$H$27,0,10*ROW('Water Data'!H2)))</f>
        <v/>
      </c>
      <c r="CF8" s="290" t="str">
        <f ca="true">+IF(OFFSET('Water Data'!$H$28,0,10*ROW('Water Data'!H2))="","",OFFSET('Water Data'!$H$28,0,10*ROW('Water Data'!H2)))</f>
        <v>No</v>
      </c>
      <c r="CG8" s="290" t="str">
        <f ca="true">+IF(OFFSET('Water Data'!$H$29,0,10*ROW('Water Data'!H2))="","",OFFSET('Water Data'!$H$29,0,10*ROW('Water Data'!H2)))</f>
        <v/>
      </c>
      <c r="CH8" s="290" t="str">
        <f ca="true">+IF(OFFSET('Water Data'!$I$27,0,10*ROW('Water Data'!I2))="","",OFFSET('Water Data'!$I$27,0,10*ROW('Water Data'!I2)))</f>
        <v/>
      </c>
      <c r="CI8" s="290" t="str">
        <f ca="true">+IF(OFFSET('Water Data'!$I$28,0,10*ROW('Water Data'!I2))="","",OFFSET('Water Data'!$I$28,0,10*ROW('Water Data'!I2)))</f>
        <v>No</v>
      </c>
      <c r="CJ8" s="290" t="str">
        <f ca="true">+IF(OFFSET('Water Data'!$I$29,0,10*ROW('Water Data'!I2))="","",OFFSET('Water Data'!$I$29,0,10*ROW('Water Data'!I2)))</f>
        <v/>
      </c>
      <c r="CK8" s="290" t="str">
        <f ca="true">+IF(OFFSET('Sanitation Data'!$D$28,0,10*ROW('Sanitation Data'!D2))="","",OFFSET('Sanitation Data'!$D$28,0,10*ROW('Sanitation Data'!D2)))</f>
        <v>No</v>
      </c>
      <c r="CL8" s="290" t="str">
        <f ca="true">+IF(OFFSET('Sanitation Data'!$D$29,0,10*ROW('Sanitation Data'!D2))="","",OFFSET('Sanitation Data'!$D$29,0,10*ROW('Sanitation Data'!D2)))</f>
        <v/>
      </c>
      <c r="CM8" s="290" t="str">
        <f ca="true">+IF(OFFSET('Sanitation Data'!$D$30,0,10*ROW('Sanitation Data'!D2))="","",OFFSET('Sanitation Data'!$D$30,0,10*ROW('Sanitation Data'!D2)))</f>
        <v/>
      </c>
      <c r="CN8" s="290" t="str">
        <f ca="true">+IF(OFFSET('Sanitation Data'!$D$31,0,10*ROW('Sanitation Data'!D2))="","",OFFSET('Sanitation Data'!$D$31,0,10*ROW('Sanitation Data'!D2)))</f>
        <v/>
      </c>
      <c r="CO8" s="290" t="str">
        <f ca="true">+IF(OFFSET('Sanitation Data'!$D$32,0,10*ROW('Sanitation Data'!D2))="","",OFFSET('Sanitation Data'!$D$32,0,10*ROW('Sanitation Data'!D2)))</f>
        <v/>
      </c>
      <c r="CP8" s="290" t="str">
        <f ca="true">+IF(OFFSET('Sanitation Data'!$E$28,0,10*ROW('Sanitation Data'!E2))="","",OFFSET('Sanitation Data'!$E$28,0,10*ROW('Sanitation Data'!E2)))</f>
        <v/>
      </c>
      <c r="CQ8" s="290" t="str">
        <f ca="true">+IF(OFFSET('Sanitation Data'!$E$29,0,10*ROW('Sanitation Data'!E2))="","",OFFSET('Sanitation Data'!$E$29,0,10*ROW('Sanitation Data'!E2)))</f>
        <v/>
      </c>
      <c r="CR8" s="290" t="str">
        <f ca="true">+IF(OFFSET('Sanitation Data'!$E$30,0,10*ROW('Sanitation Data'!E2))="","",OFFSET('Sanitation Data'!$E$30,0,10*ROW('Sanitation Data'!E2)))</f>
        <v/>
      </c>
      <c r="CS8" s="290" t="str">
        <f ca="true">+IF(OFFSET('Sanitation Data'!$E$31,0,10*ROW('Sanitation Data'!E2))="","",OFFSET('Sanitation Data'!$E$31,0,10*ROW('Sanitation Data'!E2)))</f>
        <v/>
      </c>
      <c r="CT8" s="290" t="str">
        <f ca="true">+IF(OFFSET('Sanitation Data'!$E$32,0,10*ROW('Sanitation Data'!E2))="","",OFFSET('Sanitation Data'!$E$32,0,10*ROW('Sanitation Data'!E2)))</f>
        <v/>
      </c>
      <c r="CU8" s="290" t="str">
        <f ca="true">+IF(OFFSET('Sanitation Data'!$F$28,0,10*ROW('Sanitation Data'!F2))="","",OFFSET('Sanitation Data'!$F$28,0,10*ROW('Sanitation Data'!F2)))</f>
        <v/>
      </c>
      <c r="CV8" s="290" t="str">
        <f ca="true">+IF(OFFSET('Sanitation Data'!$F$29,0,10*ROW('Sanitation Data'!F2))="","",OFFSET('Sanitation Data'!$F$29,0,10*ROW('Sanitation Data'!F2)))</f>
        <v/>
      </c>
      <c r="CW8" s="290" t="str">
        <f ca="true">+IF(OFFSET('Sanitation Data'!$F$30,0,10*ROW('Sanitation Data'!F2))="","",OFFSET('Sanitation Data'!$F$30,0,10*ROW('Sanitation Data'!F2)))</f>
        <v/>
      </c>
      <c r="CX8" s="290" t="str">
        <f ca="true">+IF(OFFSET('Sanitation Data'!$F$31,0,10*ROW('Sanitation Data'!F2))="","",OFFSET('Sanitation Data'!$F$31,0,10*ROW('Sanitation Data'!F2)))</f>
        <v/>
      </c>
      <c r="CY8" s="290" t="str">
        <f ca="true">+IF(OFFSET('Sanitation Data'!$F$32,0,10*ROW('Sanitation Data'!F2))="","",OFFSET('Sanitation Data'!$F$32,0,10*ROW('Sanitation Data'!F2)))</f>
        <v/>
      </c>
      <c r="CZ8" s="290" t="str">
        <f ca="true">+IF(OFFSET('Sanitation Data'!$G$28,0,10*ROW('Sanitation Data'!G2))="","",OFFSET('Sanitation Data'!$G$28,0,10*ROW('Sanitation Data'!G2)))</f>
        <v/>
      </c>
      <c r="DA8" s="290" t="str">
        <f ca="true">+IF(OFFSET('Sanitation Data'!$G$29,0,10*ROW('Sanitation Data'!G2))="","",OFFSET('Sanitation Data'!$G$29,0,10*ROW('Sanitation Data'!G2)))</f>
        <v/>
      </c>
      <c r="DB8" s="290" t="str">
        <f ca="true">+IF(OFFSET('Sanitation Data'!$G$30,0,10*ROW('Sanitation Data'!G2))="","",OFFSET('Sanitation Data'!$G$30,0,10*ROW('Sanitation Data'!G2)))</f>
        <v/>
      </c>
      <c r="DC8" s="290" t="str">
        <f ca="true">+IF(OFFSET('Sanitation Data'!$G$31,0,10*ROW('Sanitation Data'!G2))="","",OFFSET('Sanitation Data'!$G$31,0,10*ROW('Sanitation Data'!G2)))</f>
        <v/>
      </c>
      <c r="DD8" s="290" t="str">
        <f ca="true">+IF(OFFSET('Sanitation Data'!$G$32,0,10*ROW('Sanitation Data'!G2))="","",OFFSET('Sanitation Data'!$G$32,0,10*ROW('Sanitation Data'!G2)))</f>
        <v/>
      </c>
      <c r="DE8" s="290" t="str">
        <f ca="true">+IF(OFFSET('Sanitation Data'!$H$28,0,10*ROW('Sanitation Data'!H2))="","",OFFSET('Sanitation Data'!$H$28,0,10*ROW('Sanitation Data'!H2)))</f>
        <v>No</v>
      </c>
      <c r="DF8" s="290" t="str">
        <f ca="true">+IF(OFFSET('Sanitation Data'!$H$29,0,10*ROW('Sanitation Data'!H2))="","",OFFSET('Sanitation Data'!$H$29,0,10*ROW('Sanitation Data'!H2)))</f>
        <v/>
      </c>
      <c r="DG8" s="290" t="str">
        <f ca="true">+IF(OFFSET('Sanitation Data'!$H$30,0,10*ROW('Sanitation Data'!H2))="","",OFFSET('Sanitation Data'!$H$30,0,10*ROW('Sanitation Data'!H2)))</f>
        <v/>
      </c>
      <c r="DH8" s="290" t="str">
        <f ca="true">+IF(OFFSET('Sanitation Data'!$H$31,0,10*ROW('Sanitation Data'!H2))="","",OFFSET('Sanitation Data'!$H$31,0,10*ROW('Sanitation Data'!H2)))</f>
        <v/>
      </c>
      <c r="DI8" s="290" t="str">
        <f ca="true">+IF(OFFSET('Sanitation Data'!$H$32,0,10*ROW('Sanitation Data'!H2))="","",OFFSET('Sanitation Data'!$H$32,0,10*ROW('Sanitation Data'!H2)))</f>
        <v/>
      </c>
      <c r="DJ8" s="290" t="str">
        <f ca="true">+IF(OFFSET('Sanitation Data'!$I$28,0,10*ROW('Sanitation Data'!I2))="","",OFFSET('Sanitation Data'!$I$28,0,10*ROW('Sanitation Data'!I2)))</f>
        <v>No</v>
      </c>
      <c r="DK8" s="290" t="str">
        <f ca="true">+IF(OFFSET('Sanitation Data'!$I$29,0,10*ROW('Sanitation Data'!I2))="","",OFFSET('Sanitation Data'!$I$29,0,10*ROW('Sanitation Data'!I2)))</f>
        <v/>
      </c>
      <c r="DL8" s="290" t="str">
        <f ca="true">+IF(OFFSET('Sanitation Data'!$I$30,0,10*ROW('Sanitation Data'!I2))="","",OFFSET('Sanitation Data'!$I$30,0,10*ROW('Sanitation Data'!I2)))</f>
        <v/>
      </c>
      <c r="DM8" s="290" t="str">
        <f ca="true">+IF(OFFSET('Sanitation Data'!$I$31,0,10*ROW('Sanitation Data'!I2))="","",OFFSET('Sanitation Data'!$I$31,0,10*ROW('Sanitation Data'!I2)))</f>
        <v/>
      </c>
      <c r="DN8" s="290" t="str">
        <f ca="true">+IF(OFFSET('Sanitation Data'!$I$32,0,10*ROW('Sanitation Data'!I2))="","",OFFSET('Sanitation Data'!$I$32,0,10*ROW('Sanitation Data'!I2)))</f>
        <v/>
      </c>
      <c r="DO8" s="290" t="str">
        <f ca="true">+IF(OFFSET('Hygiene Data'!$D$11,0,10*ROW('Hygiene Data'!D2))="","",OFFSET('Hygiene Data'!$D$11,0,10*ROW('Hygiene Data'!D2)))</f>
        <v/>
      </c>
      <c r="DP8" s="290" t="str">
        <f ca="true">+IF(OFFSET('Hygiene Data'!$D$12,0,10*ROW('Hygiene Data'!D2))="","",OFFSET('Hygiene Data'!$D$12,0,10*ROW('Hygiene Data'!D2)))</f>
        <v/>
      </c>
      <c r="DQ8" s="290" t="str">
        <f ca="true">+IF(OFFSET('Hygiene Data'!$D$13,0,10*ROW('Hygiene Data'!D2))="","",OFFSET('Hygiene Data'!$D$13,0,10*ROW('Hygiene Data'!D2)))</f>
        <v/>
      </c>
      <c r="DR8" s="290" t="str">
        <f ca="true">+IF(OFFSET('Hygiene Data'!$E$11,0,10*ROW('Hygiene Data'!E2))="","",OFFSET('Hygiene Data'!$E$11,0,10*ROW('Hygiene Data'!E2)))</f>
        <v/>
      </c>
      <c r="DS8" s="290" t="str">
        <f ca="true">+IF(OFFSET('Hygiene Data'!$E$12,0,10*ROW('Hygiene Data'!E2))="","",OFFSET('Hygiene Data'!$E$12,0,10*ROW('Hygiene Data'!E2)))</f>
        <v/>
      </c>
      <c r="DT8" s="290" t="str">
        <f ca="true">+IF(OFFSET('Hygiene Data'!$E$13,0,10*ROW('Hygiene Data'!E2))="","",OFFSET('Hygiene Data'!$E$13,0,10*ROW('Hygiene Data'!E2)))</f>
        <v/>
      </c>
      <c r="DU8" s="290" t="str">
        <f ca="true">+IF(OFFSET('Hygiene Data'!$F$11,0,10*ROW('Hygiene Data'!F2))="","",OFFSET('Hygiene Data'!$F$11,0,10*ROW('Hygiene Data'!F2)))</f>
        <v/>
      </c>
      <c r="DV8" s="290" t="str">
        <f ca="true">+IF(OFFSET('Hygiene Data'!$F$12,0,10*ROW('Hygiene Data'!F2))="","",OFFSET('Hygiene Data'!$F$12,0,10*ROW('Hygiene Data'!F2)))</f>
        <v/>
      </c>
      <c r="DW8" s="290" t="str">
        <f ca="true">+IF(OFFSET('Hygiene Data'!$F$13,0,10*ROW('Hygiene Data'!F2))="","",OFFSET('Hygiene Data'!$F$13,0,10*ROW('Hygiene Data'!F2)))</f>
        <v/>
      </c>
      <c r="DX8" s="290" t="str">
        <f ca="true">+IF(OFFSET('Hygiene Data'!$G$11,0,10*ROW('Hygiene Data'!G2))="","",OFFSET('Hygiene Data'!$G$11,0,10*ROW('Hygiene Data'!G2)))</f>
        <v/>
      </c>
      <c r="DY8" s="290" t="str">
        <f ca="true">+IF(OFFSET('Hygiene Data'!$G$12,0,10*ROW('Hygiene Data'!G2))="","",OFFSET('Hygiene Data'!$G$12,0,10*ROW('Hygiene Data'!G2)))</f>
        <v/>
      </c>
      <c r="DZ8" s="290" t="str">
        <f ca="true">+IF(OFFSET('Hygiene Data'!$G$13,0,10*ROW('Hygiene Data'!G2))="","",OFFSET('Hygiene Data'!$G$13,0,10*ROW('Hygiene Data'!G2)))</f>
        <v/>
      </c>
      <c r="EA8" s="290" t="str">
        <f ca="true">+IF(OFFSET('Hygiene Data'!$H$11,0,10*ROW('Hygiene Data'!H2))="","",OFFSET('Hygiene Data'!$H$11,0,10*ROW('Hygiene Data'!H2)))</f>
        <v/>
      </c>
      <c r="EB8" s="290" t="str">
        <f ca="true">+IF(OFFSET('Hygiene Data'!$H$12,0,10*ROW('Hygiene Data'!H2))="","",OFFSET('Hygiene Data'!$H$12,0,10*ROW('Hygiene Data'!H2)))</f>
        <v/>
      </c>
      <c r="EC8" s="290" t="str">
        <f ca="true">+IF(OFFSET('Hygiene Data'!$H$13,0,10*ROW('Hygiene Data'!H2))="","",OFFSET('Hygiene Data'!$H$13,0,10*ROW('Hygiene Data'!H2)))</f>
        <v/>
      </c>
      <c r="ED8" s="290" t="str">
        <f ca="true">+IF(OFFSET('Hygiene Data'!$I$11,0,10*ROW('Hygiene Data'!I2))="","",OFFSET('Hygiene Data'!$I$11,0,10*ROW('Hygiene Data'!I2)))</f>
        <v/>
      </c>
      <c r="EE8" s="290" t="str">
        <f ca="true">+IF(OFFSET('Hygiene Data'!$I$12,0,10*ROW('Hygiene Data'!I2))="","",OFFSET('Hygiene Data'!$I$12,0,10*ROW('Hygiene Data'!I2)))</f>
        <v/>
      </c>
      <c r="EF8" s="290"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NAM_2011_EMIS</v>
      </c>
      <c r="B9" s="36" t="str">
        <f ca="true">+IF(OFFSET('Water Data'!$C$2,0,10*ROW('Water Data'!F3))="","",OFFSET('Water Data'!$C$2,0,10*ROW('Water Data'!F3)))</f>
        <v>EMIS</v>
      </c>
      <c r="C9" s="346">
        <f t="shared" ca="true" si="0"/>
        <v>2011</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93</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91.8</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0"/>
      <c r="BS9" s="290" t="str">
        <f ca="true">+IF(OFFSET('Water Data'!$D$27,0,10*ROW('Water Data'!D3))="","",OFFSET('Water Data'!$D$27,0,10*ROW('Water Data'!D3)))</f>
        <v>Yes</v>
      </c>
      <c r="BT9" s="290" t="str">
        <f ca="true">+IF(OFFSET('Water Data'!$D$28,0,10*ROW('Water Data'!D3))="","",OFFSET('Water Data'!$D$28,0,10*ROW('Water Data'!D3)))</f>
        <v/>
      </c>
      <c r="BU9" s="290" t="str">
        <f ca="true">+IF(OFFSET('Water Data'!$D$29,0,10*ROW('Water Data'!D3))="","",OFFSET('Water Data'!$D$29,0,10*ROW('Water Data'!D3)))</f>
        <v/>
      </c>
      <c r="BV9" s="290" t="str">
        <f ca="true">+IF(OFFSET('Water Data'!$E$27,0,10*ROW('Water Data'!E3))="","",OFFSET('Water Data'!$E$27,0,10*ROW('Water Data'!E3)))</f>
        <v/>
      </c>
      <c r="BW9" s="290" t="str">
        <f ca="true">+IF(OFFSET('Water Data'!$E$28,0,10*ROW('Water Data'!E3))="","",OFFSET('Water Data'!$E$28,0,10*ROW('Water Data'!E3)))</f>
        <v/>
      </c>
      <c r="BX9" s="290" t="str">
        <f ca="true">+IF(OFFSET('Water Data'!$E$29,0,10*ROW('Water Data'!E3))="","",OFFSET('Water Data'!$E$29,0,10*ROW('Water Data'!E3)))</f>
        <v/>
      </c>
      <c r="BY9" s="290" t="str">
        <f ca="true">+IF(OFFSET('Water Data'!$F$27,0,10*ROW('Water Data'!F3))="","",OFFSET('Water Data'!$F$27,0,10*ROW('Water Data'!F3)))</f>
        <v/>
      </c>
      <c r="BZ9" s="290" t="str">
        <f ca="true">+IF(OFFSET('Water Data'!$F$28,0,10*ROW('Water Data'!F3))="","",OFFSET('Water Data'!$F$28,0,10*ROW('Water Data'!F3)))</f>
        <v/>
      </c>
      <c r="CA9" s="290" t="str">
        <f ca="true">+IF(OFFSET('Water Data'!$F$29,0,10*ROW('Water Data'!F3))="","",OFFSET('Water Data'!$F$29,0,10*ROW('Water Data'!F3)))</f>
        <v/>
      </c>
      <c r="CB9" s="290" t="str">
        <f ca="true">+IF(OFFSET('Water Data'!$G$27,0,10*ROW('Water Data'!G3))="","",OFFSET('Water Data'!$G$27,0,10*ROW('Water Data'!G3)))</f>
        <v/>
      </c>
      <c r="CC9" s="290" t="str">
        <f ca="true">+IF(OFFSET('Water Data'!$G$28,0,10*ROW('Water Data'!G3))="","",OFFSET('Water Data'!$G$28,0,10*ROW('Water Data'!G3)))</f>
        <v/>
      </c>
      <c r="CD9" s="290" t="str">
        <f ca="true">+IF(OFFSET('Water Data'!$G$29,0,10*ROW('Water Data'!G3))="","",OFFSET('Water Data'!$G$29,0,10*ROW('Water Data'!G3)))</f>
        <v/>
      </c>
      <c r="CE9" s="290" t="str">
        <f ca="true">+IF(OFFSET('Water Data'!$H$27,0,10*ROW('Water Data'!H3))="","",OFFSET('Water Data'!$H$27,0,10*ROW('Water Data'!H3)))</f>
        <v/>
      </c>
      <c r="CF9" s="290" t="str">
        <f ca="true">+IF(OFFSET('Water Data'!$H$28,0,10*ROW('Water Data'!H3))="","",OFFSET('Water Data'!$H$28,0,10*ROW('Water Data'!H3)))</f>
        <v/>
      </c>
      <c r="CG9" s="290" t="str">
        <f ca="true">+IF(OFFSET('Water Data'!$H$29,0,10*ROW('Water Data'!H3))="","",OFFSET('Water Data'!$H$29,0,10*ROW('Water Data'!H3)))</f>
        <v/>
      </c>
      <c r="CH9" s="290" t="str">
        <f ca="true">+IF(OFFSET('Water Data'!$I$27,0,10*ROW('Water Data'!I3))="","",OFFSET('Water Data'!$I$27,0,10*ROW('Water Data'!I3)))</f>
        <v/>
      </c>
      <c r="CI9" s="290" t="str">
        <f ca="true">+IF(OFFSET('Water Data'!$I$28,0,10*ROW('Water Data'!I3))="","",OFFSET('Water Data'!$I$28,0,10*ROW('Water Data'!I3)))</f>
        <v/>
      </c>
      <c r="CJ9" s="290" t="str">
        <f ca="true">+IF(OFFSET('Water Data'!$I$29,0,10*ROW('Water Data'!I3))="","",OFFSET('Water Data'!$I$29,0,10*ROW('Water Data'!I3)))</f>
        <v/>
      </c>
      <c r="CK9" s="290" t="str">
        <f ca="true">+IF(OFFSET('Sanitation Data'!$D$28,0,10*ROW('Sanitation Data'!D3))="","",OFFSET('Sanitation Data'!$D$28,0,10*ROW('Sanitation Data'!D3)))</f>
        <v>Yes</v>
      </c>
      <c r="CL9" s="290" t="str">
        <f ca="true">+IF(OFFSET('Sanitation Data'!$D$29,0,10*ROW('Sanitation Data'!D3))="","",OFFSET('Sanitation Data'!$D$29,0,10*ROW('Sanitation Data'!D3)))</f>
        <v/>
      </c>
      <c r="CM9" s="290" t="str">
        <f ca="true">+IF(OFFSET('Sanitation Data'!$D$30,0,10*ROW('Sanitation Data'!D3))="","",OFFSET('Sanitation Data'!$D$30,0,10*ROW('Sanitation Data'!D3)))</f>
        <v/>
      </c>
      <c r="CN9" s="290" t="str">
        <f ca="true">+IF(OFFSET('Sanitation Data'!$D$31,0,10*ROW('Sanitation Data'!D3))="","",OFFSET('Sanitation Data'!$D$31,0,10*ROW('Sanitation Data'!D3)))</f>
        <v/>
      </c>
      <c r="CO9" s="290" t="str">
        <f ca="true">+IF(OFFSET('Sanitation Data'!$D$32,0,10*ROW('Sanitation Data'!D3))="","",OFFSET('Sanitation Data'!$D$32,0,10*ROW('Sanitation Data'!D3)))</f>
        <v/>
      </c>
      <c r="CP9" s="290" t="str">
        <f ca="true">+IF(OFFSET('Sanitation Data'!$E$28,0,10*ROW('Sanitation Data'!E3))="","",OFFSET('Sanitation Data'!$E$28,0,10*ROW('Sanitation Data'!E3)))</f>
        <v/>
      </c>
      <c r="CQ9" s="290" t="str">
        <f ca="true">+IF(OFFSET('Sanitation Data'!$E$29,0,10*ROW('Sanitation Data'!E3))="","",OFFSET('Sanitation Data'!$E$29,0,10*ROW('Sanitation Data'!E3)))</f>
        <v/>
      </c>
      <c r="CR9" s="290" t="str">
        <f ca="true">+IF(OFFSET('Sanitation Data'!$E$30,0,10*ROW('Sanitation Data'!E3))="","",OFFSET('Sanitation Data'!$E$30,0,10*ROW('Sanitation Data'!E3)))</f>
        <v/>
      </c>
      <c r="CS9" s="290" t="str">
        <f ca="true">+IF(OFFSET('Sanitation Data'!$E$31,0,10*ROW('Sanitation Data'!E3))="","",OFFSET('Sanitation Data'!$E$31,0,10*ROW('Sanitation Data'!E3)))</f>
        <v/>
      </c>
      <c r="CT9" s="290" t="str">
        <f ca="true">+IF(OFFSET('Sanitation Data'!$E$32,0,10*ROW('Sanitation Data'!E3))="","",OFFSET('Sanitation Data'!$E$32,0,10*ROW('Sanitation Data'!E3)))</f>
        <v/>
      </c>
      <c r="CU9" s="290" t="str">
        <f ca="true">+IF(OFFSET('Sanitation Data'!$F$28,0,10*ROW('Sanitation Data'!F3))="","",OFFSET('Sanitation Data'!$F$28,0,10*ROW('Sanitation Data'!F3)))</f>
        <v/>
      </c>
      <c r="CV9" s="290" t="str">
        <f ca="true">+IF(OFFSET('Sanitation Data'!$F$29,0,10*ROW('Sanitation Data'!F3))="","",OFFSET('Sanitation Data'!$F$29,0,10*ROW('Sanitation Data'!F3)))</f>
        <v/>
      </c>
      <c r="CW9" s="290" t="str">
        <f ca="true">+IF(OFFSET('Sanitation Data'!$F$30,0,10*ROW('Sanitation Data'!F3))="","",OFFSET('Sanitation Data'!$F$30,0,10*ROW('Sanitation Data'!F3)))</f>
        <v/>
      </c>
      <c r="CX9" s="290" t="str">
        <f ca="true">+IF(OFFSET('Sanitation Data'!$F$31,0,10*ROW('Sanitation Data'!F3))="","",OFFSET('Sanitation Data'!$F$31,0,10*ROW('Sanitation Data'!F3)))</f>
        <v/>
      </c>
      <c r="CY9" s="290" t="str">
        <f ca="true">+IF(OFFSET('Sanitation Data'!$F$32,0,10*ROW('Sanitation Data'!F3))="","",OFFSET('Sanitation Data'!$F$32,0,10*ROW('Sanitation Data'!F3)))</f>
        <v/>
      </c>
      <c r="CZ9" s="290" t="str">
        <f ca="true">+IF(OFFSET('Sanitation Data'!$G$28,0,10*ROW('Sanitation Data'!G3))="","",OFFSET('Sanitation Data'!$G$28,0,10*ROW('Sanitation Data'!G3)))</f>
        <v/>
      </c>
      <c r="DA9" s="290" t="str">
        <f ca="true">+IF(OFFSET('Sanitation Data'!$G$29,0,10*ROW('Sanitation Data'!G3))="","",OFFSET('Sanitation Data'!$G$29,0,10*ROW('Sanitation Data'!G3)))</f>
        <v/>
      </c>
      <c r="DB9" s="290" t="str">
        <f ca="true">+IF(OFFSET('Sanitation Data'!$G$30,0,10*ROW('Sanitation Data'!G3))="","",OFFSET('Sanitation Data'!$G$30,0,10*ROW('Sanitation Data'!G3)))</f>
        <v/>
      </c>
      <c r="DC9" s="290" t="str">
        <f ca="true">+IF(OFFSET('Sanitation Data'!$G$31,0,10*ROW('Sanitation Data'!G3))="","",OFFSET('Sanitation Data'!$G$31,0,10*ROW('Sanitation Data'!G3)))</f>
        <v/>
      </c>
      <c r="DD9" s="290" t="str">
        <f ca="true">+IF(OFFSET('Sanitation Data'!$G$32,0,10*ROW('Sanitation Data'!G3))="","",OFFSET('Sanitation Data'!$G$32,0,10*ROW('Sanitation Data'!G3)))</f>
        <v/>
      </c>
      <c r="DE9" s="290" t="str">
        <f ca="true">+IF(OFFSET('Sanitation Data'!$H$28,0,10*ROW('Sanitation Data'!H3))="","",OFFSET('Sanitation Data'!$H$28,0,10*ROW('Sanitation Data'!H3)))</f>
        <v/>
      </c>
      <c r="DF9" s="290" t="str">
        <f ca="true">+IF(OFFSET('Sanitation Data'!$H$29,0,10*ROW('Sanitation Data'!H3))="","",OFFSET('Sanitation Data'!$H$29,0,10*ROW('Sanitation Data'!H3)))</f>
        <v/>
      </c>
      <c r="DG9" s="290" t="str">
        <f ca="true">+IF(OFFSET('Sanitation Data'!$H$30,0,10*ROW('Sanitation Data'!H3))="","",OFFSET('Sanitation Data'!$H$30,0,10*ROW('Sanitation Data'!H3)))</f>
        <v/>
      </c>
      <c r="DH9" s="290" t="str">
        <f ca="true">+IF(OFFSET('Sanitation Data'!$H$31,0,10*ROW('Sanitation Data'!H3))="","",OFFSET('Sanitation Data'!$H$31,0,10*ROW('Sanitation Data'!H3)))</f>
        <v/>
      </c>
      <c r="DI9" s="290" t="str">
        <f ca="true">+IF(OFFSET('Sanitation Data'!$H$32,0,10*ROW('Sanitation Data'!H3))="","",OFFSET('Sanitation Data'!$H$32,0,10*ROW('Sanitation Data'!H3)))</f>
        <v/>
      </c>
      <c r="DJ9" s="290" t="str">
        <f ca="true">+IF(OFFSET('Sanitation Data'!$I$28,0,10*ROW('Sanitation Data'!I3))="","",OFFSET('Sanitation Data'!$I$28,0,10*ROW('Sanitation Data'!I3)))</f>
        <v/>
      </c>
      <c r="DK9" s="290" t="str">
        <f ca="true">+IF(OFFSET('Sanitation Data'!$I$29,0,10*ROW('Sanitation Data'!I3))="","",OFFSET('Sanitation Data'!$I$29,0,10*ROW('Sanitation Data'!I3)))</f>
        <v/>
      </c>
      <c r="DL9" s="290" t="str">
        <f ca="true">+IF(OFFSET('Sanitation Data'!$I$30,0,10*ROW('Sanitation Data'!I3))="","",OFFSET('Sanitation Data'!$I$30,0,10*ROW('Sanitation Data'!I3)))</f>
        <v/>
      </c>
      <c r="DM9" s="290" t="str">
        <f ca="true">+IF(OFFSET('Sanitation Data'!$I$31,0,10*ROW('Sanitation Data'!I3))="","",OFFSET('Sanitation Data'!$I$31,0,10*ROW('Sanitation Data'!I3)))</f>
        <v/>
      </c>
      <c r="DN9" s="290" t="str">
        <f ca="true">+IF(OFFSET('Sanitation Data'!$I$32,0,10*ROW('Sanitation Data'!I3))="","",OFFSET('Sanitation Data'!$I$32,0,10*ROW('Sanitation Data'!I3)))</f>
        <v/>
      </c>
      <c r="DO9" s="290" t="str">
        <f ca="true">+IF(OFFSET('Hygiene Data'!$D$11,0,10*ROW('Hygiene Data'!D3))="","",OFFSET('Hygiene Data'!$D$11,0,10*ROW('Hygiene Data'!D3)))</f>
        <v/>
      </c>
      <c r="DP9" s="290" t="str">
        <f ca="true">+IF(OFFSET('Hygiene Data'!$D$12,0,10*ROW('Hygiene Data'!D3))="","",OFFSET('Hygiene Data'!$D$12,0,10*ROW('Hygiene Data'!D3)))</f>
        <v/>
      </c>
      <c r="DQ9" s="290" t="str">
        <f ca="true">+IF(OFFSET('Hygiene Data'!$D$13,0,10*ROW('Hygiene Data'!D3))="","",OFFSET('Hygiene Data'!$D$13,0,10*ROW('Hygiene Data'!D3)))</f>
        <v/>
      </c>
      <c r="DR9" s="290" t="str">
        <f ca="true">+IF(OFFSET('Hygiene Data'!$E$11,0,10*ROW('Hygiene Data'!E3))="","",OFFSET('Hygiene Data'!$E$11,0,10*ROW('Hygiene Data'!E3)))</f>
        <v/>
      </c>
      <c r="DS9" s="290" t="str">
        <f ca="true">+IF(OFFSET('Hygiene Data'!$E$12,0,10*ROW('Hygiene Data'!E3))="","",OFFSET('Hygiene Data'!$E$12,0,10*ROW('Hygiene Data'!E3)))</f>
        <v/>
      </c>
      <c r="DT9" s="290" t="str">
        <f ca="true">+IF(OFFSET('Hygiene Data'!$E$13,0,10*ROW('Hygiene Data'!E3))="","",OFFSET('Hygiene Data'!$E$13,0,10*ROW('Hygiene Data'!E3)))</f>
        <v/>
      </c>
      <c r="DU9" s="290" t="str">
        <f ca="true">+IF(OFFSET('Hygiene Data'!$F$11,0,10*ROW('Hygiene Data'!F3))="","",OFFSET('Hygiene Data'!$F$11,0,10*ROW('Hygiene Data'!F3)))</f>
        <v/>
      </c>
      <c r="DV9" s="290" t="str">
        <f ca="true">+IF(OFFSET('Hygiene Data'!$F$12,0,10*ROW('Hygiene Data'!F3))="","",OFFSET('Hygiene Data'!$F$12,0,10*ROW('Hygiene Data'!F3)))</f>
        <v/>
      </c>
      <c r="DW9" s="290" t="str">
        <f ca="true">+IF(OFFSET('Hygiene Data'!$F$13,0,10*ROW('Hygiene Data'!F3))="","",OFFSET('Hygiene Data'!$F$13,0,10*ROW('Hygiene Data'!F3)))</f>
        <v/>
      </c>
      <c r="DX9" s="290" t="str">
        <f ca="true">+IF(OFFSET('Hygiene Data'!$G$11,0,10*ROW('Hygiene Data'!G3))="","",OFFSET('Hygiene Data'!$G$11,0,10*ROW('Hygiene Data'!G3)))</f>
        <v/>
      </c>
      <c r="DY9" s="290" t="str">
        <f ca="true">+IF(OFFSET('Hygiene Data'!$G$12,0,10*ROW('Hygiene Data'!G3))="","",OFFSET('Hygiene Data'!$G$12,0,10*ROW('Hygiene Data'!G3)))</f>
        <v/>
      </c>
      <c r="DZ9" s="290" t="str">
        <f ca="true">+IF(OFFSET('Hygiene Data'!$G$13,0,10*ROW('Hygiene Data'!G3))="","",OFFSET('Hygiene Data'!$G$13,0,10*ROW('Hygiene Data'!G3)))</f>
        <v/>
      </c>
      <c r="EA9" s="290" t="str">
        <f ca="true">+IF(OFFSET('Hygiene Data'!$H$11,0,10*ROW('Hygiene Data'!H3))="","",OFFSET('Hygiene Data'!$H$11,0,10*ROW('Hygiene Data'!H3)))</f>
        <v/>
      </c>
      <c r="EB9" s="290" t="str">
        <f ca="true">+IF(OFFSET('Hygiene Data'!$H$12,0,10*ROW('Hygiene Data'!H3))="","",OFFSET('Hygiene Data'!$H$12,0,10*ROW('Hygiene Data'!H3)))</f>
        <v/>
      </c>
      <c r="EC9" s="290" t="str">
        <f ca="true">+IF(OFFSET('Hygiene Data'!$H$13,0,10*ROW('Hygiene Data'!H3))="","",OFFSET('Hygiene Data'!$H$13,0,10*ROW('Hygiene Data'!H3)))</f>
        <v/>
      </c>
      <c r="ED9" s="290" t="str">
        <f ca="true">+IF(OFFSET('Hygiene Data'!$I$11,0,10*ROW('Hygiene Data'!I3))="","",OFFSET('Hygiene Data'!$I$11,0,10*ROW('Hygiene Data'!I3)))</f>
        <v/>
      </c>
      <c r="EE9" s="290" t="str">
        <f ca="true">+IF(OFFSET('Hygiene Data'!$I$12,0,10*ROW('Hygiene Data'!I3))="","",OFFSET('Hygiene Data'!$I$12,0,10*ROW('Hygiene Data'!I3)))</f>
        <v/>
      </c>
      <c r="EF9" s="290"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NAM_2012_UIS</v>
      </c>
      <c r="B10" s="36" t="str">
        <f ca="true">+IF(OFFSET('Water Data'!$C$2,0,10*ROW('Water Data'!F4))="","",OFFSET('Water Data'!$C$2,0,10*ROW('Water Data'!F4)))</f>
        <v>Other</v>
      </c>
      <c r="C10" s="346">
        <f t="shared" ca="true" si="0"/>
        <v>2012</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[81]</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[77]</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str">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[88]</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str">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[89]</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str">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[85]</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str">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[98]</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0"/>
      <c r="BS10" s="290" t="str">
        <f ca="true">+IF(OFFSET('Water Data'!$D$27,0,10*ROW('Water Data'!D4))="","",OFFSET('Water Data'!$D$27,0,10*ROW('Water Data'!D4)))</f>
        <v/>
      </c>
      <c r="BT10" s="290" t="str">
        <f ca="true">+IF(OFFSET('Water Data'!$D$28,0,10*ROW('Water Data'!D4))="","",OFFSET('Water Data'!$D$28,0,10*ROW('Water Data'!D4)))</f>
        <v>No</v>
      </c>
      <c r="BU10" s="290" t="str">
        <f ca="true">+IF(OFFSET('Water Data'!$D$29,0,10*ROW('Water Data'!D4))="","",OFFSET('Water Data'!$D$29,0,10*ROW('Water Data'!D4)))</f>
        <v/>
      </c>
      <c r="BV10" s="290" t="str">
        <f ca="true">+IF(OFFSET('Water Data'!$E$27,0,10*ROW('Water Data'!E4))="","",OFFSET('Water Data'!$E$27,0,10*ROW('Water Data'!E4)))</f>
        <v/>
      </c>
      <c r="BW10" s="290" t="str">
        <f ca="true">+IF(OFFSET('Water Data'!$E$28,0,10*ROW('Water Data'!E4))="","",OFFSET('Water Data'!$E$28,0,10*ROW('Water Data'!E4)))</f>
        <v/>
      </c>
      <c r="BX10" s="290" t="str">
        <f ca="true">+IF(OFFSET('Water Data'!$E$29,0,10*ROW('Water Data'!E4))="","",OFFSET('Water Data'!$E$29,0,10*ROW('Water Data'!E4)))</f>
        <v/>
      </c>
      <c r="BY10" s="290" t="str">
        <f ca="true">+IF(OFFSET('Water Data'!$F$27,0,10*ROW('Water Data'!F4))="","",OFFSET('Water Data'!$F$27,0,10*ROW('Water Data'!F4)))</f>
        <v/>
      </c>
      <c r="BZ10" s="290" t="str">
        <f ca="true">+IF(OFFSET('Water Data'!$F$28,0,10*ROW('Water Data'!F4))="","",OFFSET('Water Data'!$F$28,0,10*ROW('Water Data'!F4)))</f>
        <v/>
      </c>
      <c r="CA10" s="290" t="str">
        <f ca="true">+IF(OFFSET('Water Data'!$F$29,0,10*ROW('Water Data'!F4))="","",OFFSET('Water Data'!$F$29,0,10*ROW('Water Data'!F4)))</f>
        <v/>
      </c>
      <c r="CB10" s="290" t="str">
        <f ca="true">+IF(OFFSET('Water Data'!$G$27,0,10*ROW('Water Data'!G4))="","",OFFSET('Water Data'!$G$27,0,10*ROW('Water Data'!G4)))</f>
        <v/>
      </c>
      <c r="CC10" s="290" t="str">
        <f ca="true">+IF(OFFSET('Water Data'!$G$28,0,10*ROW('Water Data'!G4))="","",OFFSET('Water Data'!$G$28,0,10*ROW('Water Data'!G4)))</f>
        <v/>
      </c>
      <c r="CD10" s="290" t="str">
        <f ca="true">+IF(OFFSET('Water Data'!$G$29,0,10*ROW('Water Data'!G4))="","",OFFSET('Water Data'!$G$29,0,10*ROW('Water Data'!G4)))</f>
        <v/>
      </c>
      <c r="CE10" s="290" t="str">
        <f ca="true">+IF(OFFSET('Water Data'!$H$27,0,10*ROW('Water Data'!H4))="","",OFFSET('Water Data'!$H$27,0,10*ROW('Water Data'!H4)))</f>
        <v/>
      </c>
      <c r="CF10" s="290" t="str">
        <f ca="true">+IF(OFFSET('Water Data'!$H$28,0,10*ROW('Water Data'!H4))="","",OFFSET('Water Data'!$H$28,0,10*ROW('Water Data'!H4)))</f>
        <v>No</v>
      </c>
      <c r="CG10" s="290" t="str">
        <f ca="true">+IF(OFFSET('Water Data'!$H$29,0,10*ROW('Water Data'!H4))="","",OFFSET('Water Data'!$H$29,0,10*ROW('Water Data'!H4)))</f>
        <v/>
      </c>
      <c r="CH10" s="290" t="str">
        <f ca="true">+IF(OFFSET('Water Data'!$I$27,0,10*ROW('Water Data'!I4))="","",OFFSET('Water Data'!$I$27,0,10*ROW('Water Data'!I4)))</f>
        <v/>
      </c>
      <c r="CI10" s="290" t="str">
        <f ca="true">+IF(OFFSET('Water Data'!$I$28,0,10*ROW('Water Data'!I4))="","",OFFSET('Water Data'!$I$28,0,10*ROW('Water Data'!I4)))</f>
        <v>No</v>
      </c>
      <c r="CJ10" s="290" t="str">
        <f ca="true">+IF(OFFSET('Water Data'!$I$29,0,10*ROW('Water Data'!I4))="","",OFFSET('Water Data'!$I$29,0,10*ROW('Water Data'!I4)))</f>
        <v/>
      </c>
      <c r="CK10" s="290" t="str">
        <f ca="true">+IF(OFFSET('Sanitation Data'!$D$28,0,10*ROW('Sanitation Data'!D4))="","",OFFSET('Sanitation Data'!$D$28,0,10*ROW('Sanitation Data'!D4)))</f>
        <v>No</v>
      </c>
      <c r="CL10" s="290" t="str">
        <f ca="true">+IF(OFFSET('Sanitation Data'!$D$29,0,10*ROW('Sanitation Data'!D4))="","",OFFSET('Sanitation Data'!$D$29,0,10*ROW('Sanitation Data'!D4)))</f>
        <v/>
      </c>
      <c r="CM10" s="290" t="str">
        <f ca="true">+IF(OFFSET('Sanitation Data'!$D$30,0,10*ROW('Sanitation Data'!D4))="","",OFFSET('Sanitation Data'!$D$30,0,10*ROW('Sanitation Data'!D4)))</f>
        <v/>
      </c>
      <c r="CN10" s="290" t="str">
        <f ca="true">+IF(OFFSET('Sanitation Data'!$D$31,0,10*ROW('Sanitation Data'!D4))="","",OFFSET('Sanitation Data'!$D$31,0,10*ROW('Sanitation Data'!D4)))</f>
        <v/>
      </c>
      <c r="CO10" s="290" t="str">
        <f ca="true">+IF(OFFSET('Sanitation Data'!$D$32,0,10*ROW('Sanitation Data'!D4))="","",OFFSET('Sanitation Data'!$D$32,0,10*ROW('Sanitation Data'!D4)))</f>
        <v/>
      </c>
      <c r="CP10" s="290" t="str">
        <f ca="true">+IF(OFFSET('Sanitation Data'!$E$28,0,10*ROW('Sanitation Data'!E4))="","",OFFSET('Sanitation Data'!$E$28,0,10*ROW('Sanitation Data'!E4)))</f>
        <v/>
      </c>
      <c r="CQ10" s="290" t="str">
        <f ca="true">+IF(OFFSET('Sanitation Data'!$E$29,0,10*ROW('Sanitation Data'!E4))="","",OFFSET('Sanitation Data'!$E$29,0,10*ROW('Sanitation Data'!E4)))</f>
        <v/>
      </c>
      <c r="CR10" s="290" t="str">
        <f ca="true">+IF(OFFSET('Sanitation Data'!$E$30,0,10*ROW('Sanitation Data'!E4))="","",OFFSET('Sanitation Data'!$E$30,0,10*ROW('Sanitation Data'!E4)))</f>
        <v/>
      </c>
      <c r="CS10" s="290" t="str">
        <f ca="true">+IF(OFFSET('Sanitation Data'!$E$31,0,10*ROW('Sanitation Data'!E4))="","",OFFSET('Sanitation Data'!$E$31,0,10*ROW('Sanitation Data'!E4)))</f>
        <v/>
      </c>
      <c r="CT10" s="290" t="str">
        <f ca="true">+IF(OFFSET('Sanitation Data'!$E$32,0,10*ROW('Sanitation Data'!E4))="","",OFFSET('Sanitation Data'!$E$32,0,10*ROW('Sanitation Data'!E4)))</f>
        <v/>
      </c>
      <c r="CU10" s="290" t="str">
        <f ca="true">+IF(OFFSET('Sanitation Data'!$F$28,0,10*ROW('Sanitation Data'!F4))="","",OFFSET('Sanitation Data'!$F$28,0,10*ROW('Sanitation Data'!F4)))</f>
        <v/>
      </c>
      <c r="CV10" s="290" t="str">
        <f ca="true">+IF(OFFSET('Sanitation Data'!$F$29,0,10*ROW('Sanitation Data'!F4))="","",OFFSET('Sanitation Data'!$F$29,0,10*ROW('Sanitation Data'!F4)))</f>
        <v/>
      </c>
      <c r="CW10" s="290" t="str">
        <f ca="true">+IF(OFFSET('Sanitation Data'!$F$30,0,10*ROW('Sanitation Data'!F4))="","",OFFSET('Sanitation Data'!$F$30,0,10*ROW('Sanitation Data'!F4)))</f>
        <v/>
      </c>
      <c r="CX10" s="290" t="str">
        <f ca="true">+IF(OFFSET('Sanitation Data'!$F$31,0,10*ROW('Sanitation Data'!F4))="","",OFFSET('Sanitation Data'!$F$31,0,10*ROW('Sanitation Data'!F4)))</f>
        <v/>
      </c>
      <c r="CY10" s="290" t="str">
        <f ca="true">+IF(OFFSET('Sanitation Data'!$F$32,0,10*ROW('Sanitation Data'!F4))="","",OFFSET('Sanitation Data'!$F$32,0,10*ROW('Sanitation Data'!F4)))</f>
        <v/>
      </c>
      <c r="CZ10" s="290" t="str">
        <f ca="true">+IF(OFFSET('Sanitation Data'!$G$28,0,10*ROW('Sanitation Data'!G4))="","",OFFSET('Sanitation Data'!$G$28,0,10*ROW('Sanitation Data'!G4)))</f>
        <v/>
      </c>
      <c r="DA10" s="290" t="str">
        <f ca="true">+IF(OFFSET('Sanitation Data'!$G$29,0,10*ROW('Sanitation Data'!G4))="","",OFFSET('Sanitation Data'!$G$29,0,10*ROW('Sanitation Data'!G4)))</f>
        <v/>
      </c>
      <c r="DB10" s="290" t="str">
        <f ca="true">+IF(OFFSET('Sanitation Data'!$G$30,0,10*ROW('Sanitation Data'!G4))="","",OFFSET('Sanitation Data'!$G$30,0,10*ROW('Sanitation Data'!G4)))</f>
        <v/>
      </c>
      <c r="DC10" s="290" t="str">
        <f ca="true">+IF(OFFSET('Sanitation Data'!$G$31,0,10*ROW('Sanitation Data'!G4))="","",OFFSET('Sanitation Data'!$G$31,0,10*ROW('Sanitation Data'!G4)))</f>
        <v/>
      </c>
      <c r="DD10" s="290" t="str">
        <f ca="true">+IF(OFFSET('Sanitation Data'!$G$32,0,10*ROW('Sanitation Data'!G4))="","",OFFSET('Sanitation Data'!$G$32,0,10*ROW('Sanitation Data'!G4)))</f>
        <v/>
      </c>
      <c r="DE10" s="290" t="str">
        <f ca="true">+IF(OFFSET('Sanitation Data'!$H$28,0,10*ROW('Sanitation Data'!H4))="","",OFFSET('Sanitation Data'!$H$28,0,10*ROW('Sanitation Data'!H4)))</f>
        <v>No</v>
      </c>
      <c r="DF10" s="290" t="str">
        <f ca="true">+IF(OFFSET('Sanitation Data'!$H$29,0,10*ROW('Sanitation Data'!H4))="","",OFFSET('Sanitation Data'!$H$29,0,10*ROW('Sanitation Data'!H4)))</f>
        <v/>
      </c>
      <c r="DG10" s="290" t="str">
        <f ca="true">+IF(OFFSET('Sanitation Data'!$H$30,0,10*ROW('Sanitation Data'!H4))="","",OFFSET('Sanitation Data'!$H$30,0,10*ROW('Sanitation Data'!H4)))</f>
        <v/>
      </c>
      <c r="DH10" s="290" t="str">
        <f ca="true">+IF(OFFSET('Sanitation Data'!$H$31,0,10*ROW('Sanitation Data'!H4))="","",OFFSET('Sanitation Data'!$H$31,0,10*ROW('Sanitation Data'!H4)))</f>
        <v/>
      </c>
      <c r="DI10" s="290" t="str">
        <f ca="true">+IF(OFFSET('Sanitation Data'!$H$32,0,10*ROW('Sanitation Data'!H4))="","",OFFSET('Sanitation Data'!$H$32,0,10*ROW('Sanitation Data'!H4)))</f>
        <v/>
      </c>
      <c r="DJ10" s="290" t="str">
        <f ca="true">+IF(OFFSET('Sanitation Data'!$I$28,0,10*ROW('Sanitation Data'!I4))="","",OFFSET('Sanitation Data'!$I$28,0,10*ROW('Sanitation Data'!I4)))</f>
        <v>No</v>
      </c>
      <c r="DK10" s="290" t="str">
        <f ca="true">+IF(OFFSET('Sanitation Data'!$I$29,0,10*ROW('Sanitation Data'!I4))="","",OFFSET('Sanitation Data'!$I$29,0,10*ROW('Sanitation Data'!I4)))</f>
        <v/>
      </c>
      <c r="DL10" s="290" t="str">
        <f ca="true">+IF(OFFSET('Sanitation Data'!$I$30,0,10*ROW('Sanitation Data'!I4))="","",OFFSET('Sanitation Data'!$I$30,0,10*ROW('Sanitation Data'!I4)))</f>
        <v/>
      </c>
      <c r="DM10" s="290" t="str">
        <f ca="true">+IF(OFFSET('Sanitation Data'!$I$31,0,10*ROW('Sanitation Data'!I4))="","",OFFSET('Sanitation Data'!$I$31,0,10*ROW('Sanitation Data'!I4)))</f>
        <v/>
      </c>
      <c r="DN10" s="290" t="str">
        <f ca="true">+IF(OFFSET('Sanitation Data'!$I$32,0,10*ROW('Sanitation Data'!I4))="","",OFFSET('Sanitation Data'!$I$32,0,10*ROW('Sanitation Data'!I4)))</f>
        <v/>
      </c>
      <c r="DO10" s="290" t="str">
        <f ca="true">+IF(OFFSET('Hygiene Data'!$D$11,0,10*ROW('Hygiene Data'!D4))="","",OFFSET('Hygiene Data'!$D$11,0,10*ROW('Hygiene Data'!D4)))</f>
        <v/>
      </c>
      <c r="DP10" s="290" t="str">
        <f ca="true">+IF(OFFSET('Hygiene Data'!$D$12,0,10*ROW('Hygiene Data'!D4))="","",OFFSET('Hygiene Data'!$D$12,0,10*ROW('Hygiene Data'!D4)))</f>
        <v/>
      </c>
      <c r="DQ10" s="290" t="str">
        <f ca="true">+IF(OFFSET('Hygiene Data'!$D$13,0,10*ROW('Hygiene Data'!D4))="","",OFFSET('Hygiene Data'!$D$13,0,10*ROW('Hygiene Data'!D4)))</f>
        <v/>
      </c>
      <c r="DR10" s="290" t="str">
        <f ca="true">+IF(OFFSET('Hygiene Data'!$E$11,0,10*ROW('Hygiene Data'!E4))="","",OFFSET('Hygiene Data'!$E$11,0,10*ROW('Hygiene Data'!E4)))</f>
        <v/>
      </c>
      <c r="DS10" s="290" t="str">
        <f ca="true">+IF(OFFSET('Hygiene Data'!$E$12,0,10*ROW('Hygiene Data'!E4))="","",OFFSET('Hygiene Data'!$E$12,0,10*ROW('Hygiene Data'!E4)))</f>
        <v/>
      </c>
      <c r="DT10" s="290" t="str">
        <f ca="true">+IF(OFFSET('Hygiene Data'!$E$13,0,10*ROW('Hygiene Data'!E4))="","",OFFSET('Hygiene Data'!$E$13,0,10*ROW('Hygiene Data'!E4)))</f>
        <v/>
      </c>
      <c r="DU10" s="290" t="str">
        <f ca="true">+IF(OFFSET('Hygiene Data'!$F$11,0,10*ROW('Hygiene Data'!F4))="","",OFFSET('Hygiene Data'!$F$11,0,10*ROW('Hygiene Data'!F4)))</f>
        <v/>
      </c>
      <c r="DV10" s="290" t="str">
        <f ca="true">+IF(OFFSET('Hygiene Data'!$F$12,0,10*ROW('Hygiene Data'!F4))="","",OFFSET('Hygiene Data'!$F$12,0,10*ROW('Hygiene Data'!F4)))</f>
        <v/>
      </c>
      <c r="DW10" s="290" t="str">
        <f ca="true">+IF(OFFSET('Hygiene Data'!$F$13,0,10*ROW('Hygiene Data'!F4))="","",OFFSET('Hygiene Data'!$F$13,0,10*ROW('Hygiene Data'!F4)))</f>
        <v/>
      </c>
      <c r="DX10" s="290" t="str">
        <f ca="true">+IF(OFFSET('Hygiene Data'!$G$11,0,10*ROW('Hygiene Data'!G4))="","",OFFSET('Hygiene Data'!$G$11,0,10*ROW('Hygiene Data'!G4)))</f>
        <v/>
      </c>
      <c r="DY10" s="290" t="str">
        <f ca="true">+IF(OFFSET('Hygiene Data'!$G$12,0,10*ROW('Hygiene Data'!G4))="","",OFFSET('Hygiene Data'!$G$12,0,10*ROW('Hygiene Data'!G4)))</f>
        <v/>
      </c>
      <c r="DZ10" s="290" t="str">
        <f ca="true">+IF(OFFSET('Hygiene Data'!$G$13,0,10*ROW('Hygiene Data'!G4))="","",OFFSET('Hygiene Data'!$G$13,0,10*ROW('Hygiene Data'!G4)))</f>
        <v/>
      </c>
      <c r="EA10" s="290" t="str">
        <f ca="true">+IF(OFFSET('Hygiene Data'!$H$11,0,10*ROW('Hygiene Data'!H4))="","",OFFSET('Hygiene Data'!$H$11,0,10*ROW('Hygiene Data'!H4)))</f>
        <v/>
      </c>
      <c r="EB10" s="290" t="str">
        <f ca="true">+IF(OFFSET('Hygiene Data'!$H$12,0,10*ROW('Hygiene Data'!H4))="","",OFFSET('Hygiene Data'!$H$12,0,10*ROW('Hygiene Data'!H4)))</f>
        <v/>
      </c>
      <c r="EC10" s="290" t="str">
        <f ca="true">+IF(OFFSET('Hygiene Data'!$H$13,0,10*ROW('Hygiene Data'!H4))="","",OFFSET('Hygiene Data'!$H$13,0,10*ROW('Hygiene Data'!H4)))</f>
        <v/>
      </c>
      <c r="ED10" s="290" t="str">
        <f ca="true">+IF(OFFSET('Hygiene Data'!$I$11,0,10*ROW('Hygiene Data'!I4))="","",OFFSET('Hygiene Data'!$I$11,0,10*ROW('Hygiene Data'!I4)))</f>
        <v/>
      </c>
      <c r="EE10" s="290" t="str">
        <f ca="true">+IF(OFFSET('Hygiene Data'!$I$12,0,10*ROW('Hygiene Data'!I4))="","",OFFSET('Hygiene Data'!$I$12,0,10*ROW('Hygiene Data'!I4)))</f>
        <v/>
      </c>
      <c r="EF10" s="290"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NAM_2012_EMIS</v>
      </c>
      <c r="B11" s="36" t="str">
        <f ca="true">+IF(OFFSET('Water Data'!$C$2,0,10*ROW('Water Data'!F5))="","",OFFSET('Water Data'!$C$2,0,10*ROW('Water Data'!F5)))</f>
        <v>EMIS</v>
      </c>
      <c r="C11" s="346">
        <f t="shared" ca="true" si="0"/>
        <v>2012</v>
      </c>
      <c r="D11" s="96">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97.4</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90.8</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0"/>
      <c r="BS11" s="290" t="str">
        <f ca="true">+IF(OFFSET('Water Data'!$D$27,0,10*ROW('Water Data'!D5))="","",OFFSET('Water Data'!$D$27,0,10*ROW('Water Data'!D5)))</f>
        <v>Yes</v>
      </c>
      <c r="BT11" s="290" t="str">
        <f ca="true">+IF(OFFSET('Water Data'!$D$28,0,10*ROW('Water Data'!D5))="","",OFFSET('Water Data'!$D$28,0,10*ROW('Water Data'!D5)))</f>
        <v/>
      </c>
      <c r="BU11" s="290" t="str">
        <f ca="true">+IF(OFFSET('Water Data'!$D$29,0,10*ROW('Water Data'!D5))="","",OFFSET('Water Data'!$D$29,0,10*ROW('Water Data'!D5)))</f>
        <v/>
      </c>
      <c r="BV11" s="290" t="str">
        <f ca="true">+IF(OFFSET('Water Data'!$E$27,0,10*ROW('Water Data'!E5))="","",OFFSET('Water Data'!$E$27,0,10*ROW('Water Data'!E5)))</f>
        <v/>
      </c>
      <c r="BW11" s="290" t="str">
        <f ca="true">+IF(OFFSET('Water Data'!$E$28,0,10*ROW('Water Data'!E5))="","",OFFSET('Water Data'!$E$28,0,10*ROW('Water Data'!E5)))</f>
        <v/>
      </c>
      <c r="BX11" s="290" t="str">
        <f ca="true">+IF(OFFSET('Water Data'!$E$29,0,10*ROW('Water Data'!E5))="","",OFFSET('Water Data'!$E$29,0,10*ROW('Water Data'!E5)))</f>
        <v/>
      </c>
      <c r="BY11" s="290" t="str">
        <f ca="true">+IF(OFFSET('Water Data'!$F$27,0,10*ROW('Water Data'!F5))="","",OFFSET('Water Data'!$F$27,0,10*ROW('Water Data'!F5)))</f>
        <v/>
      </c>
      <c r="BZ11" s="290" t="str">
        <f ca="true">+IF(OFFSET('Water Data'!$F$28,0,10*ROW('Water Data'!F5))="","",OFFSET('Water Data'!$F$28,0,10*ROW('Water Data'!F5)))</f>
        <v/>
      </c>
      <c r="CA11" s="290" t="str">
        <f ca="true">+IF(OFFSET('Water Data'!$F$29,0,10*ROW('Water Data'!F5))="","",OFFSET('Water Data'!$F$29,0,10*ROW('Water Data'!F5)))</f>
        <v/>
      </c>
      <c r="CB11" s="290" t="str">
        <f ca="true">+IF(OFFSET('Water Data'!$G$27,0,10*ROW('Water Data'!G5))="","",OFFSET('Water Data'!$G$27,0,10*ROW('Water Data'!G5)))</f>
        <v/>
      </c>
      <c r="CC11" s="290" t="str">
        <f ca="true">+IF(OFFSET('Water Data'!$G$28,0,10*ROW('Water Data'!G5))="","",OFFSET('Water Data'!$G$28,0,10*ROW('Water Data'!G5)))</f>
        <v/>
      </c>
      <c r="CD11" s="290" t="str">
        <f ca="true">+IF(OFFSET('Water Data'!$G$29,0,10*ROW('Water Data'!G5))="","",OFFSET('Water Data'!$G$29,0,10*ROW('Water Data'!G5)))</f>
        <v/>
      </c>
      <c r="CE11" s="290" t="str">
        <f ca="true">+IF(OFFSET('Water Data'!$H$27,0,10*ROW('Water Data'!H5))="","",OFFSET('Water Data'!$H$27,0,10*ROW('Water Data'!H5)))</f>
        <v/>
      </c>
      <c r="CF11" s="290" t="str">
        <f ca="true">+IF(OFFSET('Water Data'!$H$28,0,10*ROW('Water Data'!H5))="","",OFFSET('Water Data'!$H$28,0,10*ROW('Water Data'!H5)))</f>
        <v/>
      </c>
      <c r="CG11" s="290" t="str">
        <f ca="true">+IF(OFFSET('Water Data'!$H$29,0,10*ROW('Water Data'!H5))="","",OFFSET('Water Data'!$H$29,0,10*ROW('Water Data'!H5)))</f>
        <v/>
      </c>
      <c r="CH11" s="290" t="str">
        <f ca="true">+IF(OFFSET('Water Data'!$I$27,0,10*ROW('Water Data'!I5))="","",OFFSET('Water Data'!$I$27,0,10*ROW('Water Data'!I5)))</f>
        <v/>
      </c>
      <c r="CI11" s="290" t="str">
        <f ca="true">+IF(OFFSET('Water Data'!$I$28,0,10*ROW('Water Data'!I5))="","",OFFSET('Water Data'!$I$28,0,10*ROW('Water Data'!I5)))</f>
        <v/>
      </c>
      <c r="CJ11" s="290" t="str">
        <f ca="true">+IF(OFFSET('Water Data'!$I$29,0,10*ROW('Water Data'!I5))="","",OFFSET('Water Data'!$I$29,0,10*ROW('Water Data'!I5)))</f>
        <v/>
      </c>
      <c r="CK11" s="290" t="str">
        <f ca="true">+IF(OFFSET('Sanitation Data'!$D$28,0,10*ROW('Sanitation Data'!D5))="","",OFFSET('Sanitation Data'!$D$28,0,10*ROW('Sanitation Data'!D5)))</f>
        <v>Yes</v>
      </c>
      <c r="CL11" s="290" t="str">
        <f ca="true">+IF(OFFSET('Sanitation Data'!$D$29,0,10*ROW('Sanitation Data'!D5))="","",OFFSET('Sanitation Data'!$D$29,0,10*ROW('Sanitation Data'!D5)))</f>
        <v/>
      </c>
      <c r="CM11" s="290" t="str">
        <f ca="true">+IF(OFFSET('Sanitation Data'!$D$30,0,10*ROW('Sanitation Data'!D5))="","",OFFSET('Sanitation Data'!$D$30,0,10*ROW('Sanitation Data'!D5)))</f>
        <v/>
      </c>
      <c r="CN11" s="290" t="str">
        <f ca="true">+IF(OFFSET('Sanitation Data'!$D$31,0,10*ROW('Sanitation Data'!D5))="","",OFFSET('Sanitation Data'!$D$31,0,10*ROW('Sanitation Data'!D5)))</f>
        <v/>
      </c>
      <c r="CO11" s="290" t="str">
        <f ca="true">+IF(OFFSET('Sanitation Data'!$D$32,0,10*ROW('Sanitation Data'!D5))="","",OFFSET('Sanitation Data'!$D$32,0,10*ROW('Sanitation Data'!D5)))</f>
        <v/>
      </c>
      <c r="CP11" s="290" t="str">
        <f ca="true">+IF(OFFSET('Sanitation Data'!$E$28,0,10*ROW('Sanitation Data'!E5))="","",OFFSET('Sanitation Data'!$E$28,0,10*ROW('Sanitation Data'!E5)))</f>
        <v/>
      </c>
      <c r="CQ11" s="290" t="str">
        <f ca="true">+IF(OFFSET('Sanitation Data'!$E$29,0,10*ROW('Sanitation Data'!E5))="","",OFFSET('Sanitation Data'!$E$29,0,10*ROW('Sanitation Data'!E5)))</f>
        <v/>
      </c>
      <c r="CR11" s="290" t="str">
        <f ca="true">+IF(OFFSET('Sanitation Data'!$E$30,0,10*ROW('Sanitation Data'!E5))="","",OFFSET('Sanitation Data'!$E$30,0,10*ROW('Sanitation Data'!E5)))</f>
        <v/>
      </c>
      <c r="CS11" s="290" t="str">
        <f ca="true">+IF(OFFSET('Sanitation Data'!$E$31,0,10*ROW('Sanitation Data'!E5))="","",OFFSET('Sanitation Data'!$E$31,0,10*ROW('Sanitation Data'!E5)))</f>
        <v/>
      </c>
      <c r="CT11" s="290" t="str">
        <f ca="true">+IF(OFFSET('Sanitation Data'!$E$32,0,10*ROW('Sanitation Data'!E5))="","",OFFSET('Sanitation Data'!$E$32,0,10*ROW('Sanitation Data'!E5)))</f>
        <v/>
      </c>
      <c r="CU11" s="290" t="str">
        <f ca="true">+IF(OFFSET('Sanitation Data'!$F$28,0,10*ROW('Sanitation Data'!F5))="","",OFFSET('Sanitation Data'!$F$28,0,10*ROW('Sanitation Data'!F5)))</f>
        <v/>
      </c>
      <c r="CV11" s="290" t="str">
        <f ca="true">+IF(OFFSET('Sanitation Data'!$F$29,0,10*ROW('Sanitation Data'!F5))="","",OFFSET('Sanitation Data'!$F$29,0,10*ROW('Sanitation Data'!F5)))</f>
        <v/>
      </c>
      <c r="CW11" s="290" t="str">
        <f ca="true">+IF(OFFSET('Sanitation Data'!$F$30,0,10*ROW('Sanitation Data'!F5))="","",OFFSET('Sanitation Data'!$F$30,0,10*ROW('Sanitation Data'!F5)))</f>
        <v/>
      </c>
      <c r="CX11" s="290" t="str">
        <f ca="true">+IF(OFFSET('Sanitation Data'!$F$31,0,10*ROW('Sanitation Data'!F5))="","",OFFSET('Sanitation Data'!$F$31,0,10*ROW('Sanitation Data'!F5)))</f>
        <v/>
      </c>
      <c r="CY11" s="290" t="str">
        <f ca="true">+IF(OFFSET('Sanitation Data'!$F$32,0,10*ROW('Sanitation Data'!F5))="","",OFFSET('Sanitation Data'!$F$32,0,10*ROW('Sanitation Data'!F5)))</f>
        <v/>
      </c>
      <c r="CZ11" s="290" t="str">
        <f ca="true">+IF(OFFSET('Sanitation Data'!$G$28,0,10*ROW('Sanitation Data'!G5))="","",OFFSET('Sanitation Data'!$G$28,0,10*ROW('Sanitation Data'!G5)))</f>
        <v/>
      </c>
      <c r="DA11" s="290" t="str">
        <f ca="true">+IF(OFFSET('Sanitation Data'!$G$29,0,10*ROW('Sanitation Data'!G5))="","",OFFSET('Sanitation Data'!$G$29,0,10*ROW('Sanitation Data'!G5)))</f>
        <v/>
      </c>
      <c r="DB11" s="290" t="str">
        <f ca="true">+IF(OFFSET('Sanitation Data'!$G$30,0,10*ROW('Sanitation Data'!G5))="","",OFFSET('Sanitation Data'!$G$30,0,10*ROW('Sanitation Data'!G5)))</f>
        <v/>
      </c>
      <c r="DC11" s="290" t="str">
        <f ca="true">+IF(OFFSET('Sanitation Data'!$G$31,0,10*ROW('Sanitation Data'!G5))="","",OFFSET('Sanitation Data'!$G$31,0,10*ROW('Sanitation Data'!G5)))</f>
        <v/>
      </c>
      <c r="DD11" s="290" t="str">
        <f ca="true">+IF(OFFSET('Sanitation Data'!$G$32,0,10*ROW('Sanitation Data'!G5))="","",OFFSET('Sanitation Data'!$G$32,0,10*ROW('Sanitation Data'!G5)))</f>
        <v/>
      </c>
      <c r="DE11" s="290" t="str">
        <f ca="true">+IF(OFFSET('Sanitation Data'!$H$28,0,10*ROW('Sanitation Data'!H5))="","",OFFSET('Sanitation Data'!$H$28,0,10*ROW('Sanitation Data'!H5)))</f>
        <v/>
      </c>
      <c r="DF11" s="290" t="str">
        <f ca="true">+IF(OFFSET('Sanitation Data'!$H$29,0,10*ROW('Sanitation Data'!H5))="","",OFFSET('Sanitation Data'!$H$29,0,10*ROW('Sanitation Data'!H5)))</f>
        <v/>
      </c>
      <c r="DG11" s="290" t="str">
        <f ca="true">+IF(OFFSET('Sanitation Data'!$H$30,0,10*ROW('Sanitation Data'!H5))="","",OFFSET('Sanitation Data'!$H$30,0,10*ROW('Sanitation Data'!H5)))</f>
        <v/>
      </c>
      <c r="DH11" s="290" t="str">
        <f ca="true">+IF(OFFSET('Sanitation Data'!$H$31,0,10*ROW('Sanitation Data'!H5))="","",OFFSET('Sanitation Data'!$H$31,0,10*ROW('Sanitation Data'!H5)))</f>
        <v/>
      </c>
      <c r="DI11" s="290" t="str">
        <f ca="true">+IF(OFFSET('Sanitation Data'!$H$32,0,10*ROW('Sanitation Data'!H5))="","",OFFSET('Sanitation Data'!$H$32,0,10*ROW('Sanitation Data'!H5)))</f>
        <v/>
      </c>
      <c r="DJ11" s="290" t="str">
        <f ca="true">+IF(OFFSET('Sanitation Data'!$I$28,0,10*ROW('Sanitation Data'!I5))="","",OFFSET('Sanitation Data'!$I$28,0,10*ROW('Sanitation Data'!I5)))</f>
        <v/>
      </c>
      <c r="DK11" s="290" t="str">
        <f ca="true">+IF(OFFSET('Sanitation Data'!$I$29,0,10*ROW('Sanitation Data'!I5))="","",OFFSET('Sanitation Data'!$I$29,0,10*ROW('Sanitation Data'!I5)))</f>
        <v/>
      </c>
      <c r="DL11" s="290" t="str">
        <f ca="true">+IF(OFFSET('Sanitation Data'!$I$30,0,10*ROW('Sanitation Data'!I5))="","",OFFSET('Sanitation Data'!$I$30,0,10*ROW('Sanitation Data'!I5)))</f>
        <v/>
      </c>
      <c r="DM11" s="290" t="str">
        <f ca="true">+IF(OFFSET('Sanitation Data'!$I$31,0,10*ROW('Sanitation Data'!I5))="","",OFFSET('Sanitation Data'!$I$31,0,10*ROW('Sanitation Data'!I5)))</f>
        <v/>
      </c>
      <c r="DN11" s="290" t="str">
        <f ca="true">+IF(OFFSET('Sanitation Data'!$I$32,0,10*ROW('Sanitation Data'!I5))="","",OFFSET('Sanitation Data'!$I$32,0,10*ROW('Sanitation Data'!I5)))</f>
        <v/>
      </c>
      <c r="DO11" s="290" t="str">
        <f ca="true">+IF(OFFSET('Hygiene Data'!$D$11,0,10*ROW('Hygiene Data'!D5))="","",OFFSET('Hygiene Data'!$D$11,0,10*ROW('Hygiene Data'!D5)))</f>
        <v/>
      </c>
      <c r="DP11" s="290" t="str">
        <f ca="true">+IF(OFFSET('Hygiene Data'!$D$12,0,10*ROW('Hygiene Data'!D5))="","",OFFSET('Hygiene Data'!$D$12,0,10*ROW('Hygiene Data'!D5)))</f>
        <v/>
      </c>
      <c r="DQ11" s="290" t="str">
        <f ca="true">+IF(OFFSET('Hygiene Data'!$D$13,0,10*ROW('Hygiene Data'!D5))="","",OFFSET('Hygiene Data'!$D$13,0,10*ROW('Hygiene Data'!D5)))</f>
        <v/>
      </c>
      <c r="DR11" s="290" t="str">
        <f ca="true">+IF(OFFSET('Hygiene Data'!$E$11,0,10*ROW('Hygiene Data'!E5))="","",OFFSET('Hygiene Data'!$E$11,0,10*ROW('Hygiene Data'!E5)))</f>
        <v/>
      </c>
      <c r="DS11" s="290" t="str">
        <f ca="true">+IF(OFFSET('Hygiene Data'!$E$12,0,10*ROW('Hygiene Data'!E5))="","",OFFSET('Hygiene Data'!$E$12,0,10*ROW('Hygiene Data'!E5)))</f>
        <v/>
      </c>
      <c r="DT11" s="290" t="str">
        <f ca="true">+IF(OFFSET('Hygiene Data'!$E$13,0,10*ROW('Hygiene Data'!E5))="","",OFFSET('Hygiene Data'!$E$13,0,10*ROW('Hygiene Data'!E5)))</f>
        <v/>
      </c>
      <c r="DU11" s="290" t="str">
        <f ca="true">+IF(OFFSET('Hygiene Data'!$F$11,0,10*ROW('Hygiene Data'!F5))="","",OFFSET('Hygiene Data'!$F$11,0,10*ROW('Hygiene Data'!F5)))</f>
        <v/>
      </c>
      <c r="DV11" s="290" t="str">
        <f ca="true">+IF(OFFSET('Hygiene Data'!$F$12,0,10*ROW('Hygiene Data'!F5))="","",OFFSET('Hygiene Data'!$F$12,0,10*ROW('Hygiene Data'!F5)))</f>
        <v/>
      </c>
      <c r="DW11" s="290" t="str">
        <f ca="true">+IF(OFFSET('Hygiene Data'!$F$13,0,10*ROW('Hygiene Data'!F5))="","",OFFSET('Hygiene Data'!$F$13,0,10*ROW('Hygiene Data'!F5)))</f>
        <v/>
      </c>
      <c r="DX11" s="290" t="str">
        <f ca="true">+IF(OFFSET('Hygiene Data'!$G$11,0,10*ROW('Hygiene Data'!G5))="","",OFFSET('Hygiene Data'!$G$11,0,10*ROW('Hygiene Data'!G5)))</f>
        <v/>
      </c>
      <c r="DY11" s="290" t="str">
        <f ca="true">+IF(OFFSET('Hygiene Data'!$G$12,0,10*ROW('Hygiene Data'!G5))="","",OFFSET('Hygiene Data'!$G$12,0,10*ROW('Hygiene Data'!G5)))</f>
        <v/>
      </c>
      <c r="DZ11" s="290" t="str">
        <f ca="true">+IF(OFFSET('Hygiene Data'!$G$13,0,10*ROW('Hygiene Data'!G5))="","",OFFSET('Hygiene Data'!$G$13,0,10*ROW('Hygiene Data'!G5)))</f>
        <v/>
      </c>
      <c r="EA11" s="290" t="str">
        <f ca="true">+IF(OFFSET('Hygiene Data'!$H$11,0,10*ROW('Hygiene Data'!H5))="","",OFFSET('Hygiene Data'!$H$11,0,10*ROW('Hygiene Data'!H5)))</f>
        <v/>
      </c>
      <c r="EB11" s="290" t="str">
        <f ca="true">+IF(OFFSET('Hygiene Data'!$H$12,0,10*ROW('Hygiene Data'!H5))="","",OFFSET('Hygiene Data'!$H$12,0,10*ROW('Hygiene Data'!H5)))</f>
        <v/>
      </c>
      <c r="EC11" s="290" t="str">
        <f ca="true">+IF(OFFSET('Hygiene Data'!$H$13,0,10*ROW('Hygiene Data'!H5))="","",OFFSET('Hygiene Data'!$H$13,0,10*ROW('Hygiene Data'!H5)))</f>
        <v/>
      </c>
      <c r="ED11" s="290" t="str">
        <f ca="true">+IF(OFFSET('Hygiene Data'!$I$11,0,10*ROW('Hygiene Data'!I5))="","",OFFSET('Hygiene Data'!$I$11,0,10*ROW('Hygiene Data'!I5)))</f>
        <v/>
      </c>
      <c r="EE11" s="290" t="str">
        <f ca="true">+IF(OFFSET('Hygiene Data'!$I$12,0,10*ROW('Hygiene Data'!I5))="","",OFFSET('Hygiene Data'!$I$12,0,10*ROW('Hygiene Data'!I5)))</f>
        <v/>
      </c>
      <c r="EF11" s="290"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NAM_2013_SACMEQ</v>
      </c>
      <c r="B12" s="36" t="str">
        <f ca="true">+IF(OFFSET('Water Data'!$C$2,0,10*ROW('Water Data'!F6))="","",OFFSET('Water Data'!$C$2,0,10*ROW('Water Data'!F6)))</f>
        <v>Survey</v>
      </c>
      <c r="C12" s="346">
        <f t="shared" ca="true" si="0"/>
        <v>2013</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92.7</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0"/>
      <c r="BS12" s="290" t="str">
        <f ca="true">+IF(OFFSET('Water Data'!$D$27,0,10*ROW('Water Data'!D6))="","",OFFSET('Water Data'!$D$27,0,10*ROW('Water Data'!D6)))</f>
        <v/>
      </c>
      <c r="BT12" s="290" t="str">
        <f ca="true">+IF(OFFSET('Water Data'!$D$28,0,10*ROW('Water Data'!D6))="","",OFFSET('Water Data'!$D$28,0,10*ROW('Water Data'!D6)))</f>
        <v/>
      </c>
      <c r="BU12" s="290" t="str">
        <f ca="true">+IF(OFFSET('Water Data'!$D$29,0,10*ROW('Water Data'!D6))="","",OFFSET('Water Data'!$D$29,0,10*ROW('Water Data'!D6)))</f>
        <v/>
      </c>
      <c r="BV12" s="290" t="str">
        <f ca="true">+IF(OFFSET('Water Data'!$E$27,0,10*ROW('Water Data'!E6))="","",OFFSET('Water Data'!$E$27,0,10*ROW('Water Data'!E6)))</f>
        <v/>
      </c>
      <c r="BW12" s="290" t="str">
        <f ca="true">+IF(OFFSET('Water Data'!$E$28,0,10*ROW('Water Data'!E6))="","",OFFSET('Water Data'!$E$28,0,10*ROW('Water Data'!E6)))</f>
        <v/>
      </c>
      <c r="BX12" s="290" t="str">
        <f ca="true">+IF(OFFSET('Water Data'!$E$29,0,10*ROW('Water Data'!E6))="","",OFFSET('Water Data'!$E$29,0,10*ROW('Water Data'!E6)))</f>
        <v/>
      </c>
      <c r="BY12" s="290" t="str">
        <f ca="true">+IF(OFFSET('Water Data'!$F$27,0,10*ROW('Water Data'!F6))="","",OFFSET('Water Data'!$F$27,0,10*ROW('Water Data'!F6)))</f>
        <v/>
      </c>
      <c r="BZ12" s="290" t="str">
        <f ca="true">+IF(OFFSET('Water Data'!$F$28,0,10*ROW('Water Data'!F6))="","",OFFSET('Water Data'!$F$28,0,10*ROW('Water Data'!F6)))</f>
        <v/>
      </c>
      <c r="CA12" s="290" t="str">
        <f ca="true">+IF(OFFSET('Water Data'!$F$29,0,10*ROW('Water Data'!F6))="","",OFFSET('Water Data'!$F$29,0,10*ROW('Water Data'!F6)))</f>
        <v/>
      </c>
      <c r="CB12" s="290" t="str">
        <f ca="true">+IF(OFFSET('Water Data'!$G$27,0,10*ROW('Water Data'!G6))="","",OFFSET('Water Data'!$G$27,0,10*ROW('Water Data'!G6)))</f>
        <v/>
      </c>
      <c r="CC12" s="290" t="str">
        <f ca="true">+IF(OFFSET('Water Data'!$G$28,0,10*ROW('Water Data'!G6))="","",OFFSET('Water Data'!$G$28,0,10*ROW('Water Data'!G6)))</f>
        <v/>
      </c>
      <c r="CD12" s="290" t="str">
        <f ca="true">+IF(OFFSET('Water Data'!$G$29,0,10*ROW('Water Data'!G6))="","",OFFSET('Water Data'!$G$29,0,10*ROW('Water Data'!G6)))</f>
        <v/>
      </c>
      <c r="CE12" s="290" t="str">
        <f ca="true">+IF(OFFSET('Water Data'!$H$27,0,10*ROW('Water Data'!H6))="","",OFFSET('Water Data'!$H$27,0,10*ROW('Water Data'!H6)))</f>
        <v>Yes</v>
      </c>
      <c r="CF12" s="290" t="str">
        <f ca="true">+IF(OFFSET('Water Data'!$H$28,0,10*ROW('Water Data'!H6))="","",OFFSET('Water Data'!$H$28,0,10*ROW('Water Data'!H6)))</f>
        <v/>
      </c>
      <c r="CG12" s="290" t="str">
        <f ca="true">+IF(OFFSET('Water Data'!$H$29,0,10*ROW('Water Data'!H6))="","",OFFSET('Water Data'!$H$29,0,10*ROW('Water Data'!H6)))</f>
        <v/>
      </c>
      <c r="CH12" s="290" t="str">
        <f ca="true">+IF(OFFSET('Water Data'!$I$27,0,10*ROW('Water Data'!I6))="","",OFFSET('Water Data'!$I$27,0,10*ROW('Water Data'!I6)))</f>
        <v/>
      </c>
      <c r="CI12" s="290" t="str">
        <f ca="true">+IF(OFFSET('Water Data'!$I$28,0,10*ROW('Water Data'!I6))="","",OFFSET('Water Data'!$I$28,0,10*ROW('Water Data'!I6)))</f>
        <v/>
      </c>
      <c r="CJ12" s="290" t="str">
        <f ca="true">+IF(OFFSET('Water Data'!$I$29,0,10*ROW('Water Data'!I6))="","",OFFSET('Water Data'!$I$29,0,10*ROW('Water Data'!I6)))</f>
        <v/>
      </c>
      <c r="CK12" s="290" t="str">
        <f ca="true">+IF(OFFSET('Sanitation Data'!$D$28,0,10*ROW('Sanitation Data'!D6))="","",OFFSET('Sanitation Data'!$D$28,0,10*ROW('Sanitation Data'!D6)))</f>
        <v/>
      </c>
      <c r="CL12" s="290" t="str">
        <f ca="true">+IF(OFFSET('Sanitation Data'!$D$29,0,10*ROW('Sanitation Data'!D6))="","",OFFSET('Sanitation Data'!$D$29,0,10*ROW('Sanitation Data'!D6)))</f>
        <v/>
      </c>
      <c r="CM12" s="290" t="str">
        <f ca="true">+IF(OFFSET('Sanitation Data'!$D$30,0,10*ROW('Sanitation Data'!D6))="","",OFFSET('Sanitation Data'!$D$30,0,10*ROW('Sanitation Data'!D6)))</f>
        <v/>
      </c>
      <c r="CN12" s="290" t="str">
        <f ca="true">+IF(OFFSET('Sanitation Data'!$D$31,0,10*ROW('Sanitation Data'!D6))="","",OFFSET('Sanitation Data'!$D$31,0,10*ROW('Sanitation Data'!D6)))</f>
        <v/>
      </c>
      <c r="CO12" s="290" t="str">
        <f ca="true">+IF(OFFSET('Sanitation Data'!$D$32,0,10*ROW('Sanitation Data'!D6))="","",OFFSET('Sanitation Data'!$D$32,0,10*ROW('Sanitation Data'!D6)))</f>
        <v/>
      </c>
      <c r="CP12" s="290" t="str">
        <f ca="true">+IF(OFFSET('Sanitation Data'!$E$28,0,10*ROW('Sanitation Data'!E6))="","",OFFSET('Sanitation Data'!$E$28,0,10*ROW('Sanitation Data'!E6)))</f>
        <v/>
      </c>
      <c r="CQ12" s="290" t="str">
        <f ca="true">+IF(OFFSET('Sanitation Data'!$E$29,0,10*ROW('Sanitation Data'!E6))="","",OFFSET('Sanitation Data'!$E$29,0,10*ROW('Sanitation Data'!E6)))</f>
        <v/>
      </c>
      <c r="CR12" s="290" t="str">
        <f ca="true">+IF(OFFSET('Sanitation Data'!$E$30,0,10*ROW('Sanitation Data'!E6))="","",OFFSET('Sanitation Data'!$E$30,0,10*ROW('Sanitation Data'!E6)))</f>
        <v/>
      </c>
      <c r="CS12" s="290" t="str">
        <f ca="true">+IF(OFFSET('Sanitation Data'!$E$31,0,10*ROW('Sanitation Data'!E6))="","",OFFSET('Sanitation Data'!$E$31,0,10*ROW('Sanitation Data'!E6)))</f>
        <v/>
      </c>
      <c r="CT12" s="290" t="str">
        <f ca="true">+IF(OFFSET('Sanitation Data'!$E$32,0,10*ROW('Sanitation Data'!E6))="","",OFFSET('Sanitation Data'!$E$32,0,10*ROW('Sanitation Data'!E6)))</f>
        <v/>
      </c>
      <c r="CU12" s="290" t="str">
        <f ca="true">+IF(OFFSET('Sanitation Data'!$F$28,0,10*ROW('Sanitation Data'!F6))="","",OFFSET('Sanitation Data'!$F$28,0,10*ROW('Sanitation Data'!F6)))</f>
        <v/>
      </c>
      <c r="CV12" s="290" t="str">
        <f ca="true">+IF(OFFSET('Sanitation Data'!$F$29,0,10*ROW('Sanitation Data'!F6))="","",OFFSET('Sanitation Data'!$F$29,0,10*ROW('Sanitation Data'!F6)))</f>
        <v/>
      </c>
      <c r="CW12" s="290" t="str">
        <f ca="true">+IF(OFFSET('Sanitation Data'!$F$30,0,10*ROW('Sanitation Data'!F6))="","",OFFSET('Sanitation Data'!$F$30,0,10*ROW('Sanitation Data'!F6)))</f>
        <v/>
      </c>
      <c r="CX12" s="290" t="str">
        <f ca="true">+IF(OFFSET('Sanitation Data'!$F$31,0,10*ROW('Sanitation Data'!F6))="","",OFFSET('Sanitation Data'!$F$31,0,10*ROW('Sanitation Data'!F6)))</f>
        <v/>
      </c>
      <c r="CY12" s="290" t="str">
        <f ca="true">+IF(OFFSET('Sanitation Data'!$F$32,0,10*ROW('Sanitation Data'!F6))="","",OFFSET('Sanitation Data'!$F$32,0,10*ROW('Sanitation Data'!F6)))</f>
        <v/>
      </c>
      <c r="CZ12" s="290" t="str">
        <f ca="true">+IF(OFFSET('Sanitation Data'!$G$28,0,10*ROW('Sanitation Data'!G6))="","",OFFSET('Sanitation Data'!$G$28,0,10*ROW('Sanitation Data'!G6)))</f>
        <v/>
      </c>
      <c r="DA12" s="290" t="str">
        <f ca="true">+IF(OFFSET('Sanitation Data'!$G$29,0,10*ROW('Sanitation Data'!G6))="","",OFFSET('Sanitation Data'!$G$29,0,10*ROW('Sanitation Data'!G6)))</f>
        <v/>
      </c>
      <c r="DB12" s="290" t="str">
        <f ca="true">+IF(OFFSET('Sanitation Data'!$G$30,0,10*ROW('Sanitation Data'!G6))="","",OFFSET('Sanitation Data'!$G$30,0,10*ROW('Sanitation Data'!G6)))</f>
        <v/>
      </c>
      <c r="DC12" s="290" t="str">
        <f ca="true">+IF(OFFSET('Sanitation Data'!$G$31,0,10*ROW('Sanitation Data'!G6))="","",OFFSET('Sanitation Data'!$G$31,0,10*ROW('Sanitation Data'!G6)))</f>
        <v/>
      </c>
      <c r="DD12" s="290" t="str">
        <f ca="true">+IF(OFFSET('Sanitation Data'!$G$32,0,10*ROW('Sanitation Data'!G6))="","",OFFSET('Sanitation Data'!$G$32,0,10*ROW('Sanitation Data'!G6)))</f>
        <v/>
      </c>
      <c r="DE12" s="290" t="str">
        <f ca="true">+IF(OFFSET('Sanitation Data'!$H$28,0,10*ROW('Sanitation Data'!H6))="","",OFFSET('Sanitation Data'!$H$28,0,10*ROW('Sanitation Data'!H6)))</f>
        <v/>
      </c>
      <c r="DF12" s="290" t="str">
        <f ca="true">+IF(OFFSET('Sanitation Data'!$H$29,0,10*ROW('Sanitation Data'!H6))="","",OFFSET('Sanitation Data'!$H$29,0,10*ROW('Sanitation Data'!H6)))</f>
        <v/>
      </c>
      <c r="DG12" s="290" t="str">
        <f ca="true">+IF(OFFSET('Sanitation Data'!$H$30,0,10*ROW('Sanitation Data'!H6))="","",OFFSET('Sanitation Data'!$H$30,0,10*ROW('Sanitation Data'!H6)))</f>
        <v/>
      </c>
      <c r="DH12" s="290" t="str">
        <f ca="true">+IF(OFFSET('Sanitation Data'!$H$31,0,10*ROW('Sanitation Data'!H6))="","",OFFSET('Sanitation Data'!$H$31,0,10*ROW('Sanitation Data'!H6)))</f>
        <v/>
      </c>
      <c r="DI12" s="290" t="str">
        <f ca="true">+IF(OFFSET('Sanitation Data'!$H$32,0,10*ROW('Sanitation Data'!H6))="","",OFFSET('Sanitation Data'!$H$32,0,10*ROW('Sanitation Data'!H6)))</f>
        <v/>
      </c>
      <c r="DJ12" s="290" t="str">
        <f ca="true">+IF(OFFSET('Sanitation Data'!$I$28,0,10*ROW('Sanitation Data'!I6))="","",OFFSET('Sanitation Data'!$I$28,0,10*ROW('Sanitation Data'!I6)))</f>
        <v/>
      </c>
      <c r="DK12" s="290" t="str">
        <f ca="true">+IF(OFFSET('Sanitation Data'!$I$29,0,10*ROW('Sanitation Data'!I6))="","",OFFSET('Sanitation Data'!$I$29,0,10*ROW('Sanitation Data'!I6)))</f>
        <v/>
      </c>
      <c r="DL12" s="290" t="str">
        <f ca="true">+IF(OFFSET('Sanitation Data'!$I$30,0,10*ROW('Sanitation Data'!I6))="","",OFFSET('Sanitation Data'!$I$30,0,10*ROW('Sanitation Data'!I6)))</f>
        <v/>
      </c>
      <c r="DM12" s="290" t="str">
        <f ca="true">+IF(OFFSET('Sanitation Data'!$I$31,0,10*ROW('Sanitation Data'!I6))="","",OFFSET('Sanitation Data'!$I$31,0,10*ROW('Sanitation Data'!I6)))</f>
        <v/>
      </c>
      <c r="DN12" s="290" t="str">
        <f ca="true">+IF(OFFSET('Sanitation Data'!$I$32,0,10*ROW('Sanitation Data'!I6))="","",OFFSET('Sanitation Data'!$I$32,0,10*ROW('Sanitation Data'!I6)))</f>
        <v/>
      </c>
      <c r="DO12" s="290" t="str">
        <f ca="true">+IF(OFFSET('Hygiene Data'!$D$11,0,10*ROW('Hygiene Data'!D6))="","",OFFSET('Hygiene Data'!$D$11,0,10*ROW('Hygiene Data'!D6)))</f>
        <v/>
      </c>
      <c r="DP12" s="290" t="str">
        <f ca="true">+IF(OFFSET('Hygiene Data'!$D$12,0,10*ROW('Hygiene Data'!D6))="","",OFFSET('Hygiene Data'!$D$12,0,10*ROW('Hygiene Data'!D6)))</f>
        <v/>
      </c>
      <c r="DQ12" s="290" t="str">
        <f ca="true">+IF(OFFSET('Hygiene Data'!$D$13,0,10*ROW('Hygiene Data'!D6))="","",OFFSET('Hygiene Data'!$D$13,0,10*ROW('Hygiene Data'!D6)))</f>
        <v/>
      </c>
      <c r="DR12" s="290" t="str">
        <f ca="true">+IF(OFFSET('Hygiene Data'!$E$11,0,10*ROW('Hygiene Data'!E6))="","",OFFSET('Hygiene Data'!$E$11,0,10*ROW('Hygiene Data'!E6)))</f>
        <v/>
      </c>
      <c r="DS12" s="290" t="str">
        <f ca="true">+IF(OFFSET('Hygiene Data'!$E$12,0,10*ROW('Hygiene Data'!E6))="","",OFFSET('Hygiene Data'!$E$12,0,10*ROW('Hygiene Data'!E6)))</f>
        <v/>
      </c>
      <c r="DT12" s="290" t="str">
        <f ca="true">+IF(OFFSET('Hygiene Data'!$E$13,0,10*ROW('Hygiene Data'!E6))="","",OFFSET('Hygiene Data'!$E$13,0,10*ROW('Hygiene Data'!E6)))</f>
        <v/>
      </c>
      <c r="DU12" s="290" t="str">
        <f ca="true">+IF(OFFSET('Hygiene Data'!$F$11,0,10*ROW('Hygiene Data'!F6))="","",OFFSET('Hygiene Data'!$F$11,0,10*ROW('Hygiene Data'!F6)))</f>
        <v/>
      </c>
      <c r="DV12" s="290" t="str">
        <f ca="true">+IF(OFFSET('Hygiene Data'!$F$12,0,10*ROW('Hygiene Data'!F6))="","",OFFSET('Hygiene Data'!$F$12,0,10*ROW('Hygiene Data'!F6)))</f>
        <v/>
      </c>
      <c r="DW12" s="290" t="str">
        <f ca="true">+IF(OFFSET('Hygiene Data'!$F$13,0,10*ROW('Hygiene Data'!F6))="","",OFFSET('Hygiene Data'!$F$13,0,10*ROW('Hygiene Data'!F6)))</f>
        <v/>
      </c>
      <c r="DX12" s="290" t="str">
        <f ca="true">+IF(OFFSET('Hygiene Data'!$G$11,0,10*ROW('Hygiene Data'!G6))="","",OFFSET('Hygiene Data'!$G$11,0,10*ROW('Hygiene Data'!G6)))</f>
        <v/>
      </c>
      <c r="DY12" s="290" t="str">
        <f ca="true">+IF(OFFSET('Hygiene Data'!$G$12,0,10*ROW('Hygiene Data'!G6))="","",OFFSET('Hygiene Data'!$G$12,0,10*ROW('Hygiene Data'!G6)))</f>
        <v/>
      </c>
      <c r="DZ12" s="290" t="str">
        <f ca="true">+IF(OFFSET('Hygiene Data'!$G$13,0,10*ROW('Hygiene Data'!G6))="","",OFFSET('Hygiene Data'!$G$13,0,10*ROW('Hygiene Data'!G6)))</f>
        <v/>
      </c>
      <c r="EA12" s="290" t="str">
        <f ca="true">+IF(OFFSET('Hygiene Data'!$H$11,0,10*ROW('Hygiene Data'!H6))="","",OFFSET('Hygiene Data'!$H$11,0,10*ROW('Hygiene Data'!H6)))</f>
        <v/>
      </c>
      <c r="EB12" s="290" t="str">
        <f ca="true">+IF(OFFSET('Hygiene Data'!$H$12,0,10*ROW('Hygiene Data'!H6))="","",OFFSET('Hygiene Data'!$H$12,0,10*ROW('Hygiene Data'!H6)))</f>
        <v/>
      </c>
      <c r="EC12" s="290" t="str">
        <f ca="true">+IF(OFFSET('Hygiene Data'!$H$13,0,10*ROW('Hygiene Data'!H6))="","",OFFSET('Hygiene Data'!$H$13,0,10*ROW('Hygiene Data'!H6)))</f>
        <v/>
      </c>
      <c r="ED12" s="290" t="str">
        <f ca="true">+IF(OFFSET('Hygiene Data'!$I$11,0,10*ROW('Hygiene Data'!I6))="","",OFFSET('Hygiene Data'!$I$11,0,10*ROW('Hygiene Data'!I6)))</f>
        <v/>
      </c>
      <c r="EE12" s="290" t="str">
        <f ca="true">+IF(OFFSET('Hygiene Data'!$I$12,0,10*ROW('Hygiene Data'!I6))="","",OFFSET('Hygiene Data'!$I$12,0,10*ROW('Hygiene Data'!I6)))</f>
        <v/>
      </c>
      <c r="EF12" s="290"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NAM_2013_CEN</v>
      </c>
      <c r="B13" s="36" t="str">
        <f ca="true">+IF(OFFSET('Water Data'!$C$2,0,10*ROW('Water Data'!F7))="","",OFFSET('Water Data'!$C$2,0,10*ROW('Water Data'!F7)))</f>
        <v>Census</v>
      </c>
      <c r="C13" s="346">
        <f t="shared" ca="true" si="0"/>
        <v>2013</v>
      </c>
      <c r="D13" s="96">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97.138554216867476</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92.695783132530124</v>
      </c>
      <c r="F13" s="96">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77.864457831325296</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87.388724035608305</v>
      </c>
      <c r="W13" s="97">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76.564314282028121</v>
      </c>
      <c r="X13" s="97">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49.001161140497999</v>
      </c>
      <c r="Y13" s="97">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71.970455425106437</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46.061091472068121</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43</v>
      </c>
      <c r="BA13" s="98">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35.60830860534125</v>
      </c>
      <c r="BB13" s="98">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20</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0"/>
      <c r="BS13" s="290" t="str">
        <f ca="true">+IF(OFFSET('Water Data'!$D$27,0,10*ROW('Water Data'!D7))="","",OFFSET('Water Data'!$D$27,0,10*ROW('Water Data'!D7)))</f>
        <v>Yes</v>
      </c>
      <c r="BT13" s="290" t="str">
        <f ca="true">+IF(OFFSET('Water Data'!$D$28,0,10*ROW('Water Data'!D7))="","",OFFSET('Water Data'!$D$28,0,10*ROW('Water Data'!D7)))</f>
        <v>Yes</v>
      </c>
      <c r="BU13" s="290" t="str">
        <f ca="true">+IF(OFFSET('Water Data'!$D$29,0,10*ROW('Water Data'!D7))="","",OFFSET('Water Data'!$D$29,0,10*ROW('Water Data'!D7)))</f>
        <v>Yes</v>
      </c>
      <c r="BV13" s="290" t="str">
        <f ca="true">+IF(OFFSET('Water Data'!$E$27,0,10*ROW('Water Data'!E7))="","",OFFSET('Water Data'!$E$27,0,10*ROW('Water Data'!E7)))</f>
        <v/>
      </c>
      <c r="BW13" s="290" t="str">
        <f ca="true">+IF(OFFSET('Water Data'!$E$28,0,10*ROW('Water Data'!E7))="","",OFFSET('Water Data'!$E$28,0,10*ROW('Water Data'!E7)))</f>
        <v/>
      </c>
      <c r="BX13" s="290" t="str">
        <f ca="true">+IF(OFFSET('Water Data'!$E$29,0,10*ROW('Water Data'!E7))="","",OFFSET('Water Data'!$E$29,0,10*ROW('Water Data'!E7)))</f>
        <v/>
      </c>
      <c r="BY13" s="290" t="str">
        <f ca="true">+IF(OFFSET('Water Data'!$F$27,0,10*ROW('Water Data'!F7))="","",OFFSET('Water Data'!$F$27,0,10*ROW('Water Data'!F7)))</f>
        <v/>
      </c>
      <c r="BZ13" s="290" t="str">
        <f ca="true">+IF(OFFSET('Water Data'!$F$28,0,10*ROW('Water Data'!F7))="","",OFFSET('Water Data'!$F$28,0,10*ROW('Water Data'!F7)))</f>
        <v/>
      </c>
      <c r="CA13" s="290" t="str">
        <f ca="true">+IF(OFFSET('Water Data'!$F$29,0,10*ROW('Water Data'!F7))="","",OFFSET('Water Data'!$F$29,0,10*ROW('Water Data'!F7)))</f>
        <v/>
      </c>
      <c r="CB13" s="290" t="str">
        <f ca="true">+IF(OFFSET('Water Data'!$G$27,0,10*ROW('Water Data'!G7))="","",OFFSET('Water Data'!$G$27,0,10*ROW('Water Data'!G7)))</f>
        <v/>
      </c>
      <c r="CC13" s="290" t="str">
        <f ca="true">+IF(OFFSET('Water Data'!$G$28,0,10*ROW('Water Data'!G7))="","",OFFSET('Water Data'!$G$28,0,10*ROW('Water Data'!G7)))</f>
        <v/>
      </c>
      <c r="CD13" s="290" t="str">
        <f ca="true">+IF(OFFSET('Water Data'!$G$29,0,10*ROW('Water Data'!G7))="","",OFFSET('Water Data'!$G$29,0,10*ROW('Water Data'!G7)))</f>
        <v/>
      </c>
      <c r="CE13" s="290" t="str">
        <f ca="true">+IF(OFFSET('Water Data'!$H$27,0,10*ROW('Water Data'!H7))="","",OFFSET('Water Data'!$H$27,0,10*ROW('Water Data'!H7)))</f>
        <v/>
      </c>
      <c r="CF13" s="290" t="str">
        <f ca="true">+IF(OFFSET('Water Data'!$H$28,0,10*ROW('Water Data'!H7))="","",OFFSET('Water Data'!$H$28,0,10*ROW('Water Data'!H7)))</f>
        <v/>
      </c>
      <c r="CG13" s="290" t="str">
        <f ca="true">+IF(OFFSET('Water Data'!$H$29,0,10*ROW('Water Data'!H7))="","",OFFSET('Water Data'!$H$29,0,10*ROW('Water Data'!H7)))</f>
        <v/>
      </c>
      <c r="CH13" s="290" t="str">
        <f ca="true">+IF(OFFSET('Water Data'!$I$27,0,10*ROW('Water Data'!I7))="","",OFFSET('Water Data'!$I$27,0,10*ROW('Water Data'!I7)))</f>
        <v/>
      </c>
      <c r="CI13" s="290" t="str">
        <f ca="true">+IF(OFFSET('Water Data'!$I$28,0,10*ROW('Water Data'!I7))="","",OFFSET('Water Data'!$I$28,0,10*ROW('Water Data'!I7)))</f>
        <v/>
      </c>
      <c r="CJ13" s="290" t="str">
        <f ca="true">+IF(OFFSET('Water Data'!$I$29,0,10*ROW('Water Data'!I7))="","",OFFSET('Water Data'!$I$29,0,10*ROW('Water Data'!I7)))</f>
        <v/>
      </c>
      <c r="CK13" s="290" t="str">
        <f ca="true">+IF(OFFSET('Sanitation Data'!$D$28,0,10*ROW('Sanitation Data'!D7))="","",OFFSET('Sanitation Data'!$D$28,0,10*ROW('Sanitation Data'!D7)))</f>
        <v>Yes</v>
      </c>
      <c r="CL13" s="290" t="str">
        <f ca="true">+IF(OFFSET('Sanitation Data'!$D$29,0,10*ROW('Sanitation Data'!D7))="","",OFFSET('Sanitation Data'!$D$29,0,10*ROW('Sanitation Data'!D7)))</f>
        <v>Yes</v>
      </c>
      <c r="CM13" s="290" t="str">
        <f ca="true">+IF(OFFSET('Sanitation Data'!$D$30,0,10*ROW('Sanitation Data'!D7))="","",OFFSET('Sanitation Data'!$D$30,0,10*ROW('Sanitation Data'!D7)))</f>
        <v>Yes</v>
      </c>
      <c r="CN13" s="290" t="str">
        <f ca="true">+IF(OFFSET('Sanitation Data'!$D$31,0,10*ROW('Sanitation Data'!D7))="","",OFFSET('Sanitation Data'!$D$31,0,10*ROW('Sanitation Data'!D7)))</f>
        <v>Yes</v>
      </c>
      <c r="CO13" s="290" t="str">
        <f ca="true">+IF(OFFSET('Sanitation Data'!$D$32,0,10*ROW('Sanitation Data'!D7))="","",OFFSET('Sanitation Data'!$D$32,0,10*ROW('Sanitation Data'!D7)))</f>
        <v>Yes</v>
      </c>
      <c r="CP13" s="290" t="str">
        <f ca="true">+IF(OFFSET('Sanitation Data'!$E$28,0,10*ROW('Sanitation Data'!E7))="","",OFFSET('Sanitation Data'!$E$28,0,10*ROW('Sanitation Data'!E7)))</f>
        <v/>
      </c>
      <c r="CQ13" s="290" t="str">
        <f ca="true">+IF(OFFSET('Sanitation Data'!$E$29,0,10*ROW('Sanitation Data'!E7))="","",OFFSET('Sanitation Data'!$E$29,0,10*ROW('Sanitation Data'!E7)))</f>
        <v/>
      </c>
      <c r="CR13" s="290" t="str">
        <f ca="true">+IF(OFFSET('Sanitation Data'!$E$30,0,10*ROW('Sanitation Data'!E7))="","",OFFSET('Sanitation Data'!$E$30,0,10*ROW('Sanitation Data'!E7)))</f>
        <v/>
      </c>
      <c r="CS13" s="290" t="str">
        <f ca="true">+IF(OFFSET('Sanitation Data'!$E$31,0,10*ROW('Sanitation Data'!E7))="","",OFFSET('Sanitation Data'!$E$31,0,10*ROW('Sanitation Data'!E7)))</f>
        <v/>
      </c>
      <c r="CT13" s="290" t="str">
        <f ca="true">+IF(OFFSET('Sanitation Data'!$E$32,0,10*ROW('Sanitation Data'!E7))="","",OFFSET('Sanitation Data'!$E$32,0,10*ROW('Sanitation Data'!E7)))</f>
        <v/>
      </c>
      <c r="CU13" s="290" t="str">
        <f ca="true">+IF(OFFSET('Sanitation Data'!$F$28,0,10*ROW('Sanitation Data'!F7))="","",OFFSET('Sanitation Data'!$F$28,0,10*ROW('Sanitation Data'!F7)))</f>
        <v/>
      </c>
      <c r="CV13" s="290" t="str">
        <f ca="true">+IF(OFFSET('Sanitation Data'!$F$29,0,10*ROW('Sanitation Data'!F7))="","",OFFSET('Sanitation Data'!$F$29,0,10*ROW('Sanitation Data'!F7)))</f>
        <v/>
      </c>
      <c r="CW13" s="290" t="str">
        <f ca="true">+IF(OFFSET('Sanitation Data'!$F$30,0,10*ROW('Sanitation Data'!F7))="","",OFFSET('Sanitation Data'!$F$30,0,10*ROW('Sanitation Data'!F7)))</f>
        <v/>
      </c>
      <c r="CX13" s="290" t="str">
        <f ca="true">+IF(OFFSET('Sanitation Data'!$F$31,0,10*ROW('Sanitation Data'!F7))="","",OFFSET('Sanitation Data'!$F$31,0,10*ROW('Sanitation Data'!F7)))</f>
        <v/>
      </c>
      <c r="CY13" s="290" t="str">
        <f ca="true">+IF(OFFSET('Sanitation Data'!$F$32,0,10*ROW('Sanitation Data'!F7))="","",OFFSET('Sanitation Data'!$F$32,0,10*ROW('Sanitation Data'!F7)))</f>
        <v/>
      </c>
      <c r="CZ13" s="290" t="str">
        <f ca="true">+IF(OFFSET('Sanitation Data'!$G$28,0,10*ROW('Sanitation Data'!G7))="","",OFFSET('Sanitation Data'!$G$28,0,10*ROW('Sanitation Data'!G7)))</f>
        <v/>
      </c>
      <c r="DA13" s="290" t="str">
        <f ca="true">+IF(OFFSET('Sanitation Data'!$G$29,0,10*ROW('Sanitation Data'!G7))="","",OFFSET('Sanitation Data'!$G$29,0,10*ROW('Sanitation Data'!G7)))</f>
        <v/>
      </c>
      <c r="DB13" s="290" t="str">
        <f ca="true">+IF(OFFSET('Sanitation Data'!$G$30,0,10*ROW('Sanitation Data'!G7))="","",OFFSET('Sanitation Data'!$G$30,0,10*ROW('Sanitation Data'!G7)))</f>
        <v/>
      </c>
      <c r="DC13" s="290" t="str">
        <f ca="true">+IF(OFFSET('Sanitation Data'!$G$31,0,10*ROW('Sanitation Data'!G7))="","",OFFSET('Sanitation Data'!$G$31,0,10*ROW('Sanitation Data'!G7)))</f>
        <v/>
      </c>
      <c r="DD13" s="290" t="str">
        <f ca="true">+IF(OFFSET('Sanitation Data'!$G$32,0,10*ROW('Sanitation Data'!G7))="","",OFFSET('Sanitation Data'!$G$32,0,10*ROW('Sanitation Data'!G7)))</f>
        <v/>
      </c>
      <c r="DE13" s="290" t="str">
        <f ca="true">+IF(OFFSET('Sanitation Data'!$H$28,0,10*ROW('Sanitation Data'!H7))="","",OFFSET('Sanitation Data'!$H$28,0,10*ROW('Sanitation Data'!H7)))</f>
        <v/>
      </c>
      <c r="DF13" s="290" t="str">
        <f ca="true">+IF(OFFSET('Sanitation Data'!$H$29,0,10*ROW('Sanitation Data'!H7))="","",OFFSET('Sanitation Data'!$H$29,0,10*ROW('Sanitation Data'!H7)))</f>
        <v/>
      </c>
      <c r="DG13" s="290" t="str">
        <f ca="true">+IF(OFFSET('Sanitation Data'!$H$30,0,10*ROW('Sanitation Data'!H7))="","",OFFSET('Sanitation Data'!$H$30,0,10*ROW('Sanitation Data'!H7)))</f>
        <v/>
      </c>
      <c r="DH13" s="290" t="str">
        <f ca="true">+IF(OFFSET('Sanitation Data'!$H$31,0,10*ROW('Sanitation Data'!H7))="","",OFFSET('Sanitation Data'!$H$31,0,10*ROW('Sanitation Data'!H7)))</f>
        <v/>
      </c>
      <c r="DI13" s="290" t="str">
        <f ca="true">+IF(OFFSET('Sanitation Data'!$H$32,0,10*ROW('Sanitation Data'!H7))="","",OFFSET('Sanitation Data'!$H$32,0,10*ROW('Sanitation Data'!H7)))</f>
        <v/>
      </c>
      <c r="DJ13" s="290" t="str">
        <f ca="true">+IF(OFFSET('Sanitation Data'!$I$28,0,10*ROW('Sanitation Data'!I7))="","",OFFSET('Sanitation Data'!$I$28,0,10*ROW('Sanitation Data'!I7)))</f>
        <v/>
      </c>
      <c r="DK13" s="290" t="str">
        <f ca="true">+IF(OFFSET('Sanitation Data'!$I$29,0,10*ROW('Sanitation Data'!I7))="","",OFFSET('Sanitation Data'!$I$29,0,10*ROW('Sanitation Data'!I7)))</f>
        <v/>
      </c>
      <c r="DL13" s="290" t="str">
        <f ca="true">+IF(OFFSET('Sanitation Data'!$I$30,0,10*ROW('Sanitation Data'!I7))="","",OFFSET('Sanitation Data'!$I$30,0,10*ROW('Sanitation Data'!I7)))</f>
        <v/>
      </c>
      <c r="DM13" s="290" t="str">
        <f ca="true">+IF(OFFSET('Sanitation Data'!$I$31,0,10*ROW('Sanitation Data'!I7))="","",OFFSET('Sanitation Data'!$I$31,0,10*ROW('Sanitation Data'!I7)))</f>
        <v/>
      </c>
      <c r="DN13" s="290" t="str">
        <f ca="true">+IF(OFFSET('Sanitation Data'!$I$32,0,10*ROW('Sanitation Data'!I7))="","",OFFSET('Sanitation Data'!$I$32,0,10*ROW('Sanitation Data'!I7)))</f>
        <v/>
      </c>
      <c r="DO13" s="290" t="str">
        <f ca="true">+IF(OFFSET('Hygiene Data'!$D$11,0,10*ROW('Hygiene Data'!D7))="","",OFFSET('Hygiene Data'!$D$11,0,10*ROW('Hygiene Data'!D7)))</f>
        <v>Yes</v>
      </c>
      <c r="DP13" s="290" t="str">
        <f ca="true">+IF(OFFSET('Hygiene Data'!$D$12,0,10*ROW('Hygiene Data'!D7))="","",OFFSET('Hygiene Data'!$D$12,0,10*ROW('Hygiene Data'!D7)))</f>
        <v>Yes</v>
      </c>
      <c r="DQ13" s="290" t="str">
        <f ca="true">+IF(OFFSET('Hygiene Data'!$D$13,0,10*ROW('Hygiene Data'!D7))="","",OFFSET('Hygiene Data'!$D$13,0,10*ROW('Hygiene Data'!D7)))</f>
        <v>Yes</v>
      </c>
      <c r="DR13" s="290" t="str">
        <f ca="true">+IF(OFFSET('Hygiene Data'!$E$11,0,10*ROW('Hygiene Data'!E7))="","",OFFSET('Hygiene Data'!$E$11,0,10*ROW('Hygiene Data'!E7)))</f>
        <v/>
      </c>
      <c r="DS13" s="290" t="str">
        <f ca="true">+IF(OFFSET('Hygiene Data'!$E$12,0,10*ROW('Hygiene Data'!E7))="","",OFFSET('Hygiene Data'!$E$12,0,10*ROW('Hygiene Data'!E7)))</f>
        <v/>
      </c>
      <c r="DT13" s="290" t="str">
        <f ca="true">+IF(OFFSET('Hygiene Data'!$E$13,0,10*ROW('Hygiene Data'!E7))="","",OFFSET('Hygiene Data'!$E$13,0,10*ROW('Hygiene Data'!E7)))</f>
        <v/>
      </c>
      <c r="DU13" s="290" t="str">
        <f ca="true">+IF(OFFSET('Hygiene Data'!$F$11,0,10*ROW('Hygiene Data'!F7))="","",OFFSET('Hygiene Data'!$F$11,0,10*ROW('Hygiene Data'!F7)))</f>
        <v/>
      </c>
      <c r="DV13" s="290" t="str">
        <f ca="true">+IF(OFFSET('Hygiene Data'!$F$12,0,10*ROW('Hygiene Data'!F7))="","",OFFSET('Hygiene Data'!$F$12,0,10*ROW('Hygiene Data'!F7)))</f>
        <v/>
      </c>
      <c r="DW13" s="290" t="str">
        <f ca="true">+IF(OFFSET('Hygiene Data'!$F$13,0,10*ROW('Hygiene Data'!F7))="","",OFFSET('Hygiene Data'!$F$13,0,10*ROW('Hygiene Data'!F7)))</f>
        <v/>
      </c>
      <c r="DX13" s="290" t="str">
        <f ca="true">+IF(OFFSET('Hygiene Data'!$G$11,0,10*ROW('Hygiene Data'!G7))="","",OFFSET('Hygiene Data'!$G$11,0,10*ROW('Hygiene Data'!G7)))</f>
        <v/>
      </c>
      <c r="DY13" s="290" t="str">
        <f ca="true">+IF(OFFSET('Hygiene Data'!$G$12,0,10*ROW('Hygiene Data'!G7))="","",OFFSET('Hygiene Data'!$G$12,0,10*ROW('Hygiene Data'!G7)))</f>
        <v/>
      </c>
      <c r="DZ13" s="290" t="str">
        <f ca="true">+IF(OFFSET('Hygiene Data'!$G$13,0,10*ROW('Hygiene Data'!G7))="","",OFFSET('Hygiene Data'!$G$13,0,10*ROW('Hygiene Data'!G7)))</f>
        <v/>
      </c>
      <c r="EA13" s="290" t="str">
        <f ca="true">+IF(OFFSET('Hygiene Data'!$H$11,0,10*ROW('Hygiene Data'!H7))="","",OFFSET('Hygiene Data'!$H$11,0,10*ROW('Hygiene Data'!H7)))</f>
        <v/>
      </c>
      <c r="EB13" s="290" t="str">
        <f ca="true">+IF(OFFSET('Hygiene Data'!$H$12,0,10*ROW('Hygiene Data'!H7))="","",OFFSET('Hygiene Data'!$H$12,0,10*ROW('Hygiene Data'!H7)))</f>
        <v/>
      </c>
      <c r="EC13" s="290" t="str">
        <f ca="true">+IF(OFFSET('Hygiene Data'!$H$13,0,10*ROW('Hygiene Data'!H7))="","",OFFSET('Hygiene Data'!$H$13,0,10*ROW('Hygiene Data'!H7)))</f>
        <v/>
      </c>
      <c r="ED13" s="290" t="str">
        <f ca="true">+IF(OFFSET('Hygiene Data'!$I$11,0,10*ROW('Hygiene Data'!I7))="","",OFFSET('Hygiene Data'!$I$11,0,10*ROW('Hygiene Data'!I7)))</f>
        <v/>
      </c>
      <c r="EE13" s="290" t="str">
        <f ca="true">+IF(OFFSET('Hygiene Data'!$I$12,0,10*ROW('Hygiene Data'!I7))="","",OFFSET('Hygiene Data'!$I$12,0,10*ROW('Hygiene Data'!I7)))</f>
        <v/>
      </c>
      <c r="EF13" s="290"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NAM_2013_EMIS</v>
      </c>
      <c r="B14" s="36" t="str">
        <f ca="true">+IF(OFFSET('Water Data'!$C$2,0,10*ROW('Water Data'!F8))="","",OFFSET('Water Data'!$C$2,0,10*ROW('Water Data'!F8)))</f>
        <v>EMIS</v>
      </c>
      <c r="C14" s="346">
        <f t="shared" ca="true" si="0"/>
        <v>2013</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96.8</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90.5</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0"/>
      <c r="BS14" s="290" t="str">
        <f ca="true">+IF(OFFSET('Water Data'!$D$27,0,10*ROW('Water Data'!D8))="","",OFFSET('Water Data'!$D$27,0,10*ROW('Water Data'!D8)))</f>
        <v>Yes</v>
      </c>
      <c r="BT14" s="290" t="str">
        <f ca="true">+IF(OFFSET('Water Data'!$D$28,0,10*ROW('Water Data'!D8))="","",OFFSET('Water Data'!$D$28,0,10*ROW('Water Data'!D8)))</f>
        <v/>
      </c>
      <c r="BU14" s="290" t="str">
        <f ca="true">+IF(OFFSET('Water Data'!$D$29,0,10*ROW('Water Data'!D8))="","",OFFSET('Water Data'!$D$29,0,10*ROW('Water Data'!D8)))</f>
        <v/>
      </c>
      <c r="BV14" s="290" t="str">
        <f ca="true">+IF(OFFSET('Water Data'!$E$27,0,10*ROW('Water Data'!E8))="","",OFFSET('Water Data'!$E$27,0,10*ROW('Water Data'!E8)))</f>
        <v/>
      </c>
      <c r="BW14" s="290" t="str">
        <f ca="true">+IF(OFFSET('Water Data'!$E$28,0,10*ROW('Water Data'!E8))="","",OFFSET('Water Data'!$E$28,0,10*ROW('Water Data'!E8)))</f>
        <v/>
      </c>
      <c r="BX14" s="290" t="str">
        <f ca="true">+IF(OFFSET('Water Data'!$E$29,0,10*ROW('Water Data'!E8))="","",OFFSET('Water Data'!$E$29,0,10*ROW('Water Data'!E8)))</f>
        <v/>
      </c>
      <c r="BY14" s="290" t="str">
        <f ca="true">+IF(OFFSET('Water Data'!$F$27,0,10*ROW('Water Data'!F8))="","",OFFSET('Water Data'!$F$27,0,10*ROW('Water Data'!F8)))</f>
        <v/>
      </c>
      <c r="BZ14" s="290" t="str">
        <f ca="true">+IF(OFFSET('Water Data'!$F$28,0,10*ROW('Water Data'!F8))="","",OFFSET('Water Data'!$F$28,0,10*ROW('Water Data'!F8)))</f>
        <v/>
      </c>
      <c r="CA14" s="290" t="str">
        <f ca="true">+IF(OFFSET('Water Data'!$F$29,0,10*ROW('Water Data'!F8))="","",OFFSET('Water Data'!$F$29,0,10*ROW('Water Data'!F8)))</f>
        <v/>
      </c>
      <c r="CB14" s="290" t="str">
        <f ca="true">+IF(OFFSET('Water Data'!$G$27,0,10*ROW('Water Data'!G8))="","",OFFSET('Water Data'!$G$27,0,10*ROW('Water Data'!G8)))</f>
        <v/>
      </c>
      <c r="CC14" s="290" t="str">
        <f ca="true">+IF(OFFSET('Water Data'!$G$28,0,10*ROW('Water Data'!G8))="","",OFFSET('Water Data'!$G$28,0,10*ROW('Water Data'!G8)))</f>
        <v/>
      </c>
      <c r="CD14" s="290" t="str">
        <f ca="true">+IF(OFFSET('Water Data'!$G$29,0,10*ROW('Water Data'!G8))="","",OFFSET('Water Data'!$G$29,0,10*ROW('Water Data'!G8)))</f>
        <v/>
      </c>
      <c r="CE14" s="290" t="str">
        <f ca="true">+IF(OFFSET('Water Data'!$H$27,0,10*ROW('Water Data'!H8))="","",OFFSET('Water Data'!$H$27,0,10*ROW('Water Data'!H8)))</f>
        <v/>
      </c>
      <c r="CF14" s="290" t="str">
        <f ca="true">+IF(OFFSET('Water Data'!$H$28,0,10*ROW('Water Data'!H8))="","",OFFSET('Water Data'!$H$28,0,10*ROW('Water Data'!H8)))</f>
        <v/>
      </c>
      <c r="CG14" s="290" t="str">
        <f ca="true">+IF(OFFSET('Water Data'!$H$29,0,10*ROW('Water Data'!H8))="","",OFFSET('Water Data'!$H$29,0,10*ROW('Water Data'!H8)))</f>
        <v/>
      </c>
      <c r="CH14" s="290" t="str">
        <f ca="true">+IF(OFFSET('Water Data'!$I$27,0,10*ROW('Water Data'!I8))="","",OFFSET('Water Data'!$I$27,0,10*ROW('Water Data'!I8)))</f>
        <v/>
      </c>
      <c r="CI14" s="290" t="str">
        <f ca="true">+IF(OFFSET('Water Data'!$I$28,0,10*ROW('Water Data'!I8))="","",OFFSET('Water Data'!$I$28,0,10*ROW('Water Data'!I8)))</f>
        <v/>
      </c>
      <c r="CJ14" s="290" t="str">
        <f ca="true">+IF(OFFSET('Water Data'!$I$29,0,10*ROW('Water Data'!I8))="","",OFFSET('Water Data'!$I$29,0,10*ROW('Water Data'!I8)))</f>
        <v/>
      </c>
      <c r="CK14" s="290" t="str">
        <f ca="true">+IF(OFFSET('Sanitation Data'!$D$28,0,10*ROW('Sanitation Data'!D8))="","",OFFSET('Sanitation Data'!$D$28,0,10*ROW('Sanitation Data'!D8)))</f>
        <v>Yes</v>
      </c>
      <c r="CL14" s="290" t="str">
        <f ca="true">+IF(OFFSET('Sanitation Data'!$D$29,0,10*ROW('Sanitation Data'!D8))="","",OFFSET('Sanitation Data'!$D$29,0,10*ROW('Sanitation Data'!D8)))</f>
        <v/>
      </c>
      <c r="CM14" s="290" t="str">
        <f ca="true">+IF(OFFSET('Sanitation Data'!$D$30,0,10*ROW('Sanitation Data'!D8))="","",OFFSET('Sanitation Data'!$D$30,0,10*ROW('Sanitation Data'!D8)))</f>
        <v/>
      </c>
      <c r="CN14" s="290" t="str">
        <f ca="true">+IF(OFFSET('Sanitation Data'!$D$31,0,10*ROW('Sanitation Data'!D8))="","",OFFSET('Sanitation Data'!$D$31,0,10*ROW('Sanitation Data'!D8)))</f>
        <v/>
      </c>
      <c r="CO14" s="290" t="str">
        <f ca="true">+IF(OFFSET('Sanitation Data'!$D$32,0,10*ROW('Sanitation Data'!D8))="","",OFFSET('Sanitation Data'!$D$32,0,10*ROW('Sanitation Data'!D8)))</f>
        <v/>
      </c>
      <c r="CP14" s="290" t="str">
        <f ca="true">+IF(OFFSET('Sanitation Data'!$E$28,0,10*ROW('Sanitation Data'!E8))="","",OFFSET('Sanitation Data'!$E$28,0,10*ROW('Sanitation Data'!E8)))</f>
        <v/>
      </c>
      <c r="CQ14" s="290" t="str">
        <f ca="true">+IF(OFFSET('Sanitation Data'!$E$29,0,10*ROW('Sanitation Data'!E8))="","",OFFSET('Sanitation Data'!$E$29,0,10*ROW('Sanitation Data'!E8)))</f>
        <v/>
      </c>
      <c r="CR14" s="290" t="str">
        <f ca="true">+IF(OFFSET('Sanitation Data'!$E$30,0,10*ROW('Sanitation Data'!E8))="","",OFFSET('Sanitation Data'!$E$30,0,10*ROW('Sanitation Data'!E8)))</f>
        <v/>
      </c>
      <c r="CS14" s="290" t="str">
        <f ca="true">+IF(OFFSET('Sanitation Data'!$E$31,0,10*ROW('Sanitation Data'!E8))="","",OFFSET('Sanitation Data'!$E$31,0,10*ROW('Sanitation Data'!E8)))</f>
        <v/>
      </c>
      <c r="CT14" s="290" t="str">
        <f ca="true">+IF(OFFSET('Sanitation Data'!$E$32,0,10*ROW('Sanitation Data'!E8))="","",OFFSET('Sanitation Data'!$E$32,0,10*ROW('Sanitation Data'!E8)))</f>
        <v/>
      </c>
      <c r="CU14" s="290" t="str">
        <f ca="true">+IF(OFFSET('Sanitation Data'!$F$28,0,10*ROW('Sanitation Data'!F8))="","",OFFSET('Sanitation Data'!$F$28,0,10*ROW('Sanitation Data'!F8)))</f>
        <v/>
      </c>
      <c r="CV14" s="290" t="str">
        <f ca="true">+IF(OFFSET('Sanitation Data'!$F$29,0,10*ROW('Sanitation Data'!F8))="","",OFFSET('Sanitation Data'!$F$29,0,10*ROW('Sanitation Data'!F8)))</f>
        <v/>
      </c>
      <c r="CW14" s="290" t="str">
        <f ca="true">+IF(OFFSET('Sanitation Data'!$F$30,0,10*ROW('Sanitation Data'!F8))="","",OFFSET('Sanitation Data'!$F$30,0,10*ROW('Sanitation Data'!F8)))</f>
        <v/>
      </c>
      <c r="CX14" s="290" t="str">
        <f ca="true">+IF(OFFSET('Sanitation Data'!$F$31,0,10*ROW('Sanitation Data'!F8))="","",OFFSET('Sanitation Data'!$F$31,0,10*ROW('Sanitation Data'!F8)))</f>
        <v/>
      </c>
      <c r="CY14" s="290" t="str">
        <f ca="true">+IF(OFFSET('Sanitation Data'!$F$32,0,10*ROW('Sanitation Data'!F8))="","",OFFSET('Sanitation Data'!$F$32,0,10*ROW('Sanitation Data'!F8)))</f>
        <v/>
      </c>
      <c r="CZ14" s="290" t="str">
        <f ca="true">+IF(OFFSET('Sanitation Data'!$G$28,0,10*ROW('Sanitation Data'!G8))="","",OFFSET('Sanitation Data'!$G$28,0,10*ROW('Sanitation Data'!G8)))</f>
        <v/>
      </c>
      <c r="DA14" s="290" t="str">
        <f ca="true">+IF(OFFSET('Sanitation Data'!$G$29,0,10*ROW('Sanitation Data'!G8))="","",OFFSET('Sanitation Data'!$G$29,0,10*ROW('Sanitation Data'!G8)))</f>
        <v/>
      </c>
      <c r="DB14" s="290" t="str">
        <f ca="true">+IF(OFFSET('Sanitation Data'!$G$30,0,10*ROW('Sanitation Data'!G8))="","",OFFSET('Sanitation Data'!$G$30,0,10*ROW('Sanitation Data'!G8)))</f>
        <v/>
      </c>
      <c r="DC14" s="290" t="str">
        <f ca="true">+IF(OFFSET('Sanitation Data'!$G$31,0,10*ROW('Sanitation Data'!G8))="","",OFFSET('Sanitation Data'!$G$31,0,10*ROW('Sanitation Data'!G8)))</f>
        <v/>
      </c>
      <c r="DD14" s="290" t="str">
        <f ca="true">+IF(OFFSET('Sanitation Data'!$G$32,0,10*ROW('Sanitation Data'!G8))="","",OFFSET('Sanitation Data'!$G$32,0,10*ROW('Sanitation Data'!G8)))</f>
        <v/>
      </c>
      <c r="DE14" s="290" t="str">
        <f ca="true">+IF(OFFSET('Sanitation Data'!$H$28,0,10*ROW('Sanitation Data'!H8))="","",OFFSET('Sanitation Data'!$H$28,0,10*ROW('Sanitation Data'!H8)))</f>
        <v/>
      </c>
      <c r="DF14" s="290" t="str">
        <f ca="true">+IF(OFFSET('Sanitation Data'!$H$29,0,10*ROW('Sanitation Data'!H8))="","",OFFSET('Sanitation Data'!$H$29,0,10*ROW('Sanitation Data'!H8)))</f>
        <v/>
      </c>
      <c r="DG14" s="290" t="str">
        <f ca="true">+IF(OFFSET('Sanitation Data'!$H$30,0,10*ROW('Sanitation Data'!H8))="","",OFFSET('Sanitation Data'!$H$30,0,10*ROW('Sanitation Data'!H8)))</f>
        <v/>
      </c>
      <c r="DH14" s="290" t="str">
        <f ca="true">+IF(OFFSET('Sanitation Data'!$H$31,0,10*ROW('Sanitation Data'!H8))="","",OFFSET('Sanitation Data'!$H$31,0,10*ROW('Sanitation Data'!H8)))</f>
        <v/>
      </c>
      <c r="DI14" s="290" t="str">
        <f ca="true">+IF(OFFSET('Sanitation Data'!$H$32,0,10*ROW('Sanitation Data'!H8))="","",OFFSET('Sanitation Data'!$H$32,0,10*ROW('Sanitation Data'!H8)))</f>
        <v/>
      </c>
      <c r="DJ14" s="290" t="str">
        <f ca="true">+IF(OFFSET('Sanitation Data'!$I$28,0,10*ROW('Sanitation Data'!I8))="","",OFFSET('Sanitation Data'!$I$28,0,10*ROW('Sanitation Data'!I8)))</f>
        <v/>
      </c>
      <c r="DK14" s="290" t="str">
        <f ca="true">+IF(OFFSET('Sanitation Data'!$I$29,0,10*ROW('Sanitation Data'!I8))="","",OFFSET('Sanitation Data'!$I$29,0,10*ROW('Sanitation Data'!I8)))</f>
        <v/>
      </c>
      <c r="DL14" s="290" t="str">
        <f ca="true">+IF(OFFSET('Sanitation Data'!$I$30,0,10*ROW('Sanitation Data'!I8))="","",OFFSET('Sanitation Data'!$I$30,0,10*ROW('Sanitation Data'!I8)))</f>
        <v/>
      </c>
      <c r="DM14" s="290" t="str">
        <f ca="true">+IF(OFFSET('Sanitation Data'!$I$31,0,10*ROW('Sanitation Data'!I8))="","",OFFSET('Sanitation Data'!$I$31,0,10*ROW('Sanitation Data'!I8)))</f>
        <v/>
      </c>
      <c r="DN14" s="290" t="str">
        <f ca="true">+IF(OFFSET('Sanitation Data'!$I$32,0,10*ROW('Sanitation Data'!I8))="","",OFFSET('Sanitation Data'!$I$32,0,10*ROW('Sanitation Data'!I8)))</f>
        <v/>
      </c>
      <c r="DO14" s="290" t="str">
        <f ca="true">+IF(OFFSET('Hygiene Data'!$D$11,0,10*ROW('Hygiene Data'!D8))="","",OFFSET('Hygiene Data'!$D$11,0,10*ROW('Hygiene Data'!D8)))</f>
        <v/>
      </c>
      <c r="DP14" s="290" t="str">
        <f ca="true">+IF(OFFSET('Hygiene Data'!$D$12,0,10*ROW('Hygiene Data'!D8))="","",OFFSET('Hygiene Data'!$D$12,0,10*ROW('Hygiene Data'!D8)))</f>
        <v/>
      </c>
      <c r="DQ14" s="290" t="str">
        <f ca="true">+IF(OFFSET('Hygiene Data'!$D$13,0,10*ROW('Hygiene Data'!D8))="","",OFFSET('Hygiene Data'!$D$13,0,10*ROW('Hygiene Data'!D8)))</f>
        <v/>
      </c>
      <c r="DR14" s="290" t="str">
        <f ca="true">+IF(OFFSET('Hygiene Data'!$E$11,0,10*ROW('Hygiene Data'!E8))="","",OFFSET('Hygiene Data'!$E$11,0,10*ROW('Hygiene Data'!E8)))</f>
        <v/>
      </c>
      <c r="DS14" s="290" t="str">
        <f ca="true">+IF(OFFSET('Hygiene Data'!$E$12,0,10*ROW('Hygiene Data'!E8))="","",OFFSET('Hygiene Data'!$E$12,0,10*ROW('Hygiene Data'!E8)))</f>
        <v/>
      </c>
      <c r="DT14" s="290" t="str">
        <f ca="true">+IF(OFFSET('Hygiene Data'!$E$13,0,10*ROW('Hygiene Data'!E8))="","",OFFSET('Hygiene Data'!$E$13,0,10*ROW('Hygiene Data'!E8)))</f>
        <v/>
      </c>
      <c r="DU14" s="290" t="str">
        <f ca="true">+IF(OFFSET('Hygiene Data'!$F$11,0,10*ROW('Hygiene Data'!F8))="","",OFFSET('Hygiene Data'!$F$11,0,10*ROW('Hygiene Data'!F8)))</f>
        <v/>
      </c>
      <c r="DV14" s="290" t="str">
        <f ca="true">+IF(OFFSET('Hygiene Data'!$F$12,0,10*ROW('Hygiene Data'!F8))="","",OFFSET('Hygiene Data'!$F$12,0,10*ROW('Hygiene Data'!F8)))</f>
        <v/>
      </c>
      <c r="DW14" s="290" t="str">
        <f ca="true">+IF(OFFSET('Hygiene Data'!$F$13,0,10*ROW('Hygiene Data'!F8))="","",OFFSET('Hygiene Data'!$F$13,0,10*ROW('Hygiene Data'!F8)))</f>
        <v/>
      </c>
      <c r="DX14" s="290" t="str">
        <f ca="true">+IF(OFFSET('Hygiene Data'!$G$11,0,10*ROW('Hygiene Data'!G8))="","",OFFSET('Hygiene Data'!$G$11,0,10*ROW('Hygiene Data'!G8)))</f>
        <v/>
      </c>
      <c r="DY14" s="290" t="str">
        <f ca="true">+IF(OFFSET('Hygiene Data'!$G$12,0,10*ROW('Hygiene Data'!G8))="","",OFFSET('Hygiene Data'!$G$12,0,10*ROW('Hygiene Data'!G8)))</f>
        <v/>
      </c>
      <c r="DZ14" s="290" t="str">
        <f ca="true">+IF(OFFSET('Hygiene Data'!$G$13,0,10*ROW('Hygiene Data'!G8))="","",OFFSET('Hygiene Data'!$G$13,0,10*ROW('Hygiene Data'!G8)))</f>
        <v/>
      </c>
      <c r="EA14" s="290" t="str">
        <f ca="true">+IF(OFFSET('Hygiene Data'!$H$11,0,10*ROW('Hygiene Data'!H8))="","",OFFSET('Hygiene Data'!$H$11,0,10*ROW('Hygiene Data'!H8)))</f>
        <v/>
      </c>
      <c r="EB14" s="290" t="str">
        <f ca="true">+IF(OFFSET('Hygiene Data'!$H$12,0,10*ROW('Hygiene Data'!H8))="","",OFFSET('Hygiene Data'!$H$12,0,10*ROW('Hygiene Data'!H8)))</f>
        <v/>
      </c>
      <c r="EC14" s="290" t="str">
        <f ca="true">+IF(OFFSET('Hygiene Data'!$H$13,0,10*ROW('Hygiene Data'!H8))="","",OFFSET('Hygiene Data'!$H$13,0,10*ROW('Hygiene Data'!H8)))</f>
        <v/>
      </c>
      <c r="ED14" s="290" t="str">
        <f ca="true">+IF(OFFSET('Hygiene Data'!$I$11,0,10*ROW('Hygiene Data'!I8))="","",OFFSET('Hygiene Data'!$I$11,0,10*ROW('Hygiene Data'!I8)))</f>
        <v/>
      </c>
      <c r="EE14" s="290" t="str">
        <f ca="true">+IF(OFFSET('Hygiene Data'!$I$12,0,10*ROW('Hygiene Data'!I8))="","",OFFSET('Hygiene Data'!$I$12,0,10*ROW('Hygiene Data'!I8)))</f>
        <v/>
      </c>
      <c r="EF14" s="290"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NAM_2014_EMIS</v>
      </c>
      <c r="B15" s="36" t="str">
        <f ca="true">+IF(OFFSET('Water Data'!$C$2,0,10*ROW('Water Data'!F9))="","",OFFSET('Water Data'!$C$2,0,10*ROW('Water Data'!F9)))</f>
        <v>EMIS</v>
      </c>
      <c r="C15" s="346">
        <f t="shared" ca="true" si="0"/>
        <v>2014</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81.3</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79.5</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0"/>
      <c r="BS15" s="290" t="str">
        <f ca="true">+IF(OFFSET('Water Data'!$D$27,0,10*ROW('Water Data'!D9))="","",OFFSET('Water Data'!$D$27,0,10*ROW('Water Data'!D9)))</f>
        <v>Yes</v>
      </c>
      <c r="BT15" s="290" t="str">
        <f ca="true">+IF(OFFSET('Water Data'!$D$28,0,10*ROW('Water Data'!D9))="","",OFFSET('Water Data'!$D$28,0,10*ROW('Water Data'!D9)))</f>
        <v/>
      </c>
      <c r="BU15" s="290" t="str">
        <f ca="true">+IF(OFFSET('Water Data'!$D$29,0,10*ROW('Water Data'!D9))="","",OFFSET('Water Data'!$D$29,0,10*ROW('Water Data'!D9)))</f>
        <v/>
      </c>
      <c r="BV15" s="290" t="str">
        <f ca="true">+IF(OFFSET('Water Data'!$E$27,0,10*ROW('Water Data'!E9))="","",OFFSET('Water Data'!$E$27,0,10*ROW('Water Data'!E9)))</f>
        <v/>
      </c>
      <c r="BW15" s="290" t="str">
        <f ca="true">+IF(OFFSET('Water Data'!$E$28,0,10*ROW('Water Data'!E9))="","",OFFSET('Water Data'!$E$28,0,10*ROW('Water Data'!E9)))</f>
        <v/>
      </c>
      <c r="BX15" s="290" t="str">
        <f ca="true">+IF(OFFSET('Water Data'!$E$29,0,10*ROW('Water Data'!E9))="","",OFFSET('Water Data'!$E$29,0,10*ROW('Water Data'!E9)))</f>
        <v/>
      </c>
      <c r="BY15" s="290" t="str">
        <f ca="true">+IF(OFFSET('Water Data'!$F$27,0,10*ROW('Water Data'!F9))="","",OFFSET('Water Data'!$F$27,0,10*ROW('Water Data'!F9)))</f>
        <v/>
      </c>
      <c r="BZ15" s="290" t="str">
        <f ca="true">+IF(OFFSET('Water Data'!$F$28,0,10*ROW('Water Data'!F9))="","",OFFSET('Water Data'!$F$28,0,10*ROW('Water Data'!F9)))</f>
        <v/>
      </c>
      <c r="CA15" s="290" t="str">
        <f ca="true">+IF(OFFSET('Water Data'!$F$29,0,10*ROW('Water Data'!F9))="","",OFFSET('Water Data'!$F$29,0,10*ROW('Water Data'!F9)))</f>
        <v/>
      </c>
      <c r="CB15" s="290" t="str">
        <f ca="true">+IF(OFFSET('Water Data'!$G$27,0,10*ROW('Water Data'!G9))="","",OFFSET('Water Data'!$G$27,0,10*ROW('Water Data'!G9)))</f>
        <v/>
      </c>
      <c r="CC15" s="290" t="str">
        <f ca="true">+IF(OFFSET('Water Data'!$G$28,0,10*ROW('Water Data'!G9))="","",OFFSET('Water Data'!$G$28,0,10*ROW('Water Data'!G9)))</f>
        <v/>
      </c>
      <c r="CD15" s="290" t="str">
        <f ca="true">+IF(OFFSET('Water Data'!$G$29,0,10*ROW('Water Data'!G9))="","",OFFSET('Water Data'!$G$29,0,10*ROW('Water Data'!G9)))</f>
        <v/>
      </c>
      <c r="CE15" s="290" t="str">
        <f ca="true">+IF(OFFSET('Water Data'!$H$27,0,10*ROW('Water Data'!H9))="","",OFFSET('Water Data'!$H$27,0,10*ROW('Water Data'!H9)))</f>
        <v/>
      </c>
      <c r="CF15" s="290" t="str">
        <f ca="true">+IF(OFFSET('Water Data'!$H$28,0,10*ROW('Water Data'!H9))="","",OFFSET('Water Data'!$H$28,0,10*ROW('Water Data'!H9)))</f>
        <v/>
      </c>
      <c r="CG15" s="290" t="str">
        <f ca="true">+IF(OFFSET('Water Data'!$H$29,0,10*ROW('Water Data'!H9))="","",OFFSET('Water Data'!$H$29,0,10*ROW('Water Data'!H9)))</f>
        <v/>
      </c>
      <c r="CH15" s="290" t="str">
        <f ca="true">+IF(OFFSET('Water Data'!$I$27,0,10*ROW('Water Data'!I9))="","",OFFSET('Water Data'!$I$27,0,10*ROW('Water Data'!I9)))</f>
        <v/>
      </c>
      <c r="CI15" s="290" t="str">
        <f ca="true">+IF(OFFSET('Water Data'!$I$28,0,10*ROW('Water Data'!I9))="","",OFFSET('Water Data'!$I$28,0,10*ROW('Water Data'!I9)))</f>
        <v/>
      </c>
      <c r="CJ15" s="290" t="str">
        <f ca="true">+IF(OFFSET('Water Data'!$I$29,0,10*ROW('Water Data'!I9))="","",OFFSET('Water Data'!$I$29,0,10*ROW('Water Data'!I9)))</f>
        <v/>
      </c>
      <c r="CK15" s="290" t="str">
        <f ca="true">+IF(OFFSET('Sanitation Data'!$D$28,0,10*ROW('Sanitation Data'!D9))="","",OFFSET('Sanitation Data'!$D$28,0,10*ROW('Sanitation Data'!D9)))</f>
        <v>Yes</v>
      </c>
      <c r="CL15" s="290" t="str">
        <f ca="true">+IF(OFFSET('Sanitation Data'!$D$29,0,10*ROW('Sanitation Data'!D9))="","",OFFSET('Sanitation Data'!$D$29,0,10*ROW('Sanitation Data'!D9)))</f>
        <v/>
      </c>
      <c r="CM15" s="290" t="str">
        <f ca="true">+IF(OFFSET('Sanitation Data'!$D$30,0,10*ROW('Sanitation Data'!D9))="","",OFFSET('Sanitation Data'!$D$30,0,10*ROW('Sanitation Data'!D9)))</f>
        <v/>
      </c>
      <c r="CN15" s="290" t="str">
        <f ca="true">+IF(OFFSET('Sanitation Data'!$D$31,0,10*ROW('Sanitation Data'!D9))="","",OFFSET('Sanitation Data'!$D$31,0,10*ROW('Sanitation Data'!D9)))</f>
        <v/>
      </c>
      <c r="CO15" s="290" t="str">
        <f ca="true">+IF(OFFSET('Sanitation Data'!$D$32,0,10*ROW('Sanitation Data'!D9))="","",OFFSET('Sanitation Data'!$D$32,0,10*ROW('Sanitation Data'!D9)))</f>
        <v/>
      </c>
      <c r="CP15" s="290" t="str">
        <f ca="true">+IF(OFFSET('Sanitation Data'!$E$28,0,10*ROW('Sanitation Data'!E9))="","",OFFSET('Sanitation Data'!$E$28,0,10*ROW('Sanitation Data'!E9)))</f>
        <v/>
      </c>
      <c r="CQ15" s="290" t="str">
        <f ca="true">+IF(OFFSET('Sanitation Data'!$E$29,0,10*ROW('Sanitation Data'!E9))="","",OFFSET('Sanitation Data'!$E$29,0,10*ROW('Sanitation Data'!E9)))</f>
        <v/>
      </c>
      <c r="CR15" s="290" t="str">
        <f ca="true">+IF(OFFSET('Sanitation Data'!$E$30,0,10*ROW('Sanitation Data'!E9))="","",OFFSET('Sanitation Data'!$E$30,0,10*ROW('Sanitation Data'!E9)))</f>
        <v/>
      </c>
      <c r="CS15" s="290" t="str">
        <f ca="true">+IF(OFFSET('Sanitation Data'!$E$31,0,10*ROW('Sanitation Data'!E9))="","",OFFSET('Sanitation Data'!$E$31,0,10*ROW('Sanitation Data'!E9)))</f>
        <v/>
      </c>
      <c r="CT15" s="290" t="str">
        <f ca="true">+IF(OFFSET('Sanitation Data'!$E$32,0,10*ROW('Sanitation Data'!E9))="","",OFFSET('Sanitation Data'!$E$32,0,10*ROW('Sanitation Data'!E9)))</f>
        <v/>
      </c>
      <c r="CU15" s="290" t="str">
        <f ca="true">+IF(OFFSET('Sanitation Data'!$F$28,0,10*ROW('Sanitation Data'!F9))="","",OFFSET('Sanitation Data'!$F$28,0,10*ROW('Sanitation Data'!F9)))</f>
        <v/>
      </c>
      <c r="CV15" s="290" t="str">
        <f ca="true">+IF(OFFSET('Sanitation Data'!$F$29,0,10*ROW('Sanitation Data'!F9))="","",OFFSET('Sanitation Data'!$F$29,0,10*ROW('Sanitation Data'!F9)))</f>
        <v/>
      </c>
      <c r="CW15" s="290" t="str">
        <f ca="true">+IF(OFFSET('Sanitation Data'!$F$30,0,10*ROW('Sanitation Data'!F9))="","",OFFSET('Sanitation Data'!$F$30,0,10*ROW('Sanitation Data'!F9)))</f>
        <v/>
      </c>
      <c r="CX15" s="290" t="str">
        <f ca="true">+IF(OFFSET('Sanitation Data'!$F$31,0,10*ROW('Sanitation Data'!F9))="","",OFFSET('Sanitation Data'!$F$31,0,10*ROW('Sanitation Data'!F9)))</f>
        <v/>
      </c>
      <c r="CY15" s="290" t="str">
        <f ca="true">+IF(OFFSET('Sanitation Data'!$F$32,0,10*ROW('Sanitation Data'!F9))="","",OFFSET('Sanitation Data'!$F$32,0,10*ROW('Sanitation Data'!F9)))</f>
        <v/>
      </c>
      <c r="CZ15" s="290" t="str">
        <f ca="true">+IF(OFFSET('Sanitation Data'!$G$28,0,10*ROW('Sanitation Data'!G9))="","",OFFSET('Sanitation Data'!$G$28,0,10*ROW('Sanitation Data'!G9)))</f>
        <v/>
      </c>
      <c r="DA15" s="290" t="str">
        <f ca="true">+IF(OFFSET('Sanitation Data'!$G$29,0,10*ROW('Sanitation Data'!G9))="","",OFFSET('Sanitation Data'!$G$29,0,10*ROW('Sanitation Data'!G9)))</f>
        <v/>
      </c>
      <c r="DB15" s="290" t="str">
        <f ca="true">+IF(OFFSET('Sanitation Data'!$G$30,0,10*ROW('Sanitation Data'!G9))="","",OFFSET('Sanitation Data'!$G$30,0,10*ROW('Sanitation Data'!G9)))</f>
        <v/>
      </c>
      <c r="DC15" s="290" t="str">
        <f ca="true">+IF(OFFSET('Sanitation Data'!$G$31,0,10*ROW('Sanitation Data'!G9))="","",OFFSET('Sanitation Data'!$G$31,0,10*ROW('Sanitation Data'!G9)))</f>
        <v/>
      </c>
      <c r="DD15" s="290" t="str">
        <f ca="true">+IF(OFFSET('Sanitation Data'!$G$32,0,10*ROW('Sanitation Data'!G9))="","",OFFSET('Sanitation Data'!$G$32,0,10*ROW('Sanitation Data'!G9)))</f>
        <v/>
      </c>
      <c r="DE15" s="290" t="str">
        <f ca="true">+IF(OFFSET('Sanitation Data'!$H$28,0,10*ROW('Sanitation Data'!H9))="","",OFFSET('Sanitation Data'!$H$28,0,10*ROW('Sanitation Data'!H9)))</f>
        <v/>
      </c>
      <c r="DF15" s="290" t="str">
        <f ca="true">+IF(OFFSET('Sanitation Data'!$H$29,0,10*ROW('Sanitation Data'!H9))="","",OFFSET('Sanitation Data'!$H$29,0,10*ROW('Sanitation Data'!H9)))</f>
        <v/>
      </c>
      <c r="DG15" s="290" t="str">
        <f ca="true">+IF(OFFSET('Sanitation Data'!$H$30,0,10*ROW('Sanitation Data'!H9))="","",OFFSET('Sanitation Data'!$H$30,0,10*ROW('Sanitation Data'!H9)))</f>
        <v/>
      </c>
      <c r="DH15" s="290" t="str">
        <f ca="true">+IF(OFFSET('Sanitation Data'!$H$31,0,10*ROW('Sanitation Data'!H9))="","",OFFSET('Sanitation Data'!$H$31,0,10*ROW('Sanitation Data'!H9)))</f>
        <v/>
      </c>
      <c r="DI15" s="290" t="str">
        <f ca="true">+IF(OFFSET('Sanitation Data'!$H$32,0,10*ROW('Sanitation Data'!H9))="","",OFFSET('Sanitation Data'!$H$32,0,10*ROW('Sanitation Data'!H9)))</f>
        <v/>
      </c>
      <c r="DJ15" s="290" t="str">
        <f ca="true">+IF(OFFSET('Sanitation Data'!$I$28,0,10*ROW('Sanitation Data'!I9))="","",OFFSET('Sanitation Data'!$I$28,0,10*ROW('Sanitation Data'!I9)))</f>
        <v/>
      </c>
      <c r="DK15" s="290" t="str">
        <f ca="true">+IF(OFFSET('Sanitation Data'!$I$29,0,10*ROW('Sanitation Data'!I9))="","",OFFSET('Sanitation Data'!$I$29,0,10*ROW('Sanitation Data'!I9)))</f>
        <v/>
      </c>
      <c r="DL15" s="290" t="str">
        <f ca="true">+IF(OFFSET('Sanitation Data'!$I$30,0,10*ROW('Sanitation Data'!I9))="","",OFFSET('Sanitation Data'!$I$30,0,10*ROW('Sanitation Data'!I9)))</f>
        <v/>
      </c>
      <c r="DM15" s="290" t="str">
        <f ca="true">+IF(OFFSET('Sanitation Data'!$I$31,0,10*ROW('Sanitation Data'!I9))="","",OFFSET('Sanitation Data'!$I$31,0,10*ROW('Sanitation Data'!I9)))</f>
        <v/>
      </c>
      <c r="DN15" s="290" t="str">
        <f ca="true">+IF(OFFSET('Sanitation Data'!$I$32,0,10*ROW('Sanitation Data'!I9))="","",OFFSET('Sanitation Data'!$I$32,0,10*ROW('Sanitation Data'!I9)))</f>
        <v/>
      </c>
      <c r="DO15" s="290" t="str">
        <f ca="true">+IF(OFFSET('Hygiene Data'!$D$11,0,10*ROW('Hygiene Data'!D9))="","",OFFSET('Hygiene Data'!$D$11,0,10*ROW('Hygiene Data'!D9)))</f>
        <v/>
      </c>
      <c r="DP15" s="290" t="str">
        <f ca="true">+IF(OFFSET('Hygiene Data'!$D$12,0,10*ROW('Hygiene Data'!D9))="","",OFFSET('Hygiene Data'!$D$12,0,10*ROW('Hygiene Data'!D9)))</f>
        <v/>
      </c>
      <c r="DQ15" s="290" t="str">
        <f ca="true">+IF(OFFSET('Hygiene Data'!$D$13,0,10*ROW('Hygiene Data'!D9))="","",OFFSET('Hygiene Data'!$D$13,0,10*ROW('Hygiene Data'!D9)))</f>
        <v/>
      </c>
      <c r="DR15" s="290" t="str">
        <f ca="true">+IF(OFFSET('Hygiene Data'!$E$11,0,10*ROW('Hygiene Data'!E9))="","",OFFSET('Hygiene Data'!$E$11,0,10*ROW('Hygiene Data'!E9)))</f>
        <v/>
      </c>
      <c r="DS15" s="290" t="str">
        <f ca="true">+IF(OFFSET('Hygiene Data'!$E$12,0,10*ROW('Hygiene Data'!E9))="","",OFFSET('Hygiene Data'!$E$12,0,10*ROW('Hygiene Data'!E9)))</f>
        <v/>
      </c>
      <c r="DT15" s="290" t="str">
        <f ca="true">+IF(OFFSET('Hygiene Data'!$E$13,0,10*ROW('Hygiene Data'!E9))="","",OFFSET('Hygiene Data'!$E$13,0,10*ROW('Hygiene Data'!E9)))</f>
        <v/>
      </c>
      <c r="DU15" s="290" t="str">
        <f ca="true">+IF(OFFSET('Hygiene Data'!$F$11,0,10*ROW('Hygiene Data'!F9))="","",OFFSET('Hygiene Data'!$F$11,0,10*ROW('Hygiene Data'!F9)))</f>
        <v/>
      </c>
      <c r="DV15" s="290" t="str">
        <f ca="true">+IF(OFFSET('Hygiene Data'!$F$12,0,10*ROW('Hygiene Data'!F9))="","",OFFSET('Hygiene Data'!$F$12,0,10*ROW('Hygiene Data'!F9)))</f>
        <v/>
      </c>
      <c r="DW15" s="290" t="str">
        <f ca="true">+IF(OFFSET('Hygiene Data'!$F$13,0,10*ROW('Hygiene Data'!F9))="","",OFFSET('Hygiene Data'!$F$13,0,10*ROW('Hygiene Data'!F9)))</f>
        <v/>
      </c>
      <c r="DX15" s="290" t="str">
        <f ca="true">+IF(OFFSET('Hygiene Data'!$G$11,0,10*ROW('Hygiene Data'!G9))="","",OFFSET('Hygiene Data'!$G$11,0,10*ROW('Hygiene Data'!G9)))</f>
        <v/>
      </c>
      <c r="DY15" s="290" t="str">
        <f ca="true">+IF(OFFSET('Hygiene Data'!$G$12,0,10*ROW('Hygiene Data'!G9))="","",OFFSET('Hygiene Data'!$G$12,0,10*ROW('Hygiene Data'!G9)))</f>
        <v/>
      </c>
      <c r="DZ15" s="290" t="str">
        <f ca="true">+IF(OFFSET('Hygiene Data'!$G$13,0,10*ROW('Hygiene Data'!G9))="","",OFFSET('Hygiene Data'!$G$13,0,10*ROW('Hygiene Data'!G9)))</f>
        <v/>
      </c>
      <c r="EA15" s="290" t="str">
        <f ca="true">+IF(OFFSET('Hygiene Data'!$H$11,0,10*ROW('Hygiene Data'!H9))="","",OFFSET('Hygiene Data'!$H$11,0,10*ROW('Hygiene Data'!H9)))</f>
        <v/>
      </c>
      <c r="EB15" s="290" t="str">
        <f ca="true">+IF(OFFSET('Hygiene Data'!$H$12,0,10*ROW('Hygiene Data'!H9))="","",OFFSET('Hygiene Data'!$H$12,0,10*ROW('Hygiene Data'!H9)))</f>
        <v/>
      </c>
      <c r="EC15" s="290" t="str">
        <f ca="true">+IF(OFFSET('Hygiene Data'!$H$13,0,10*ROW('Hygiene Data'!H9))="","",OFFSET('Hygiene Data'!$H$13,0,10*ROW('Hygiene Data'!H9)))</f>
        <v/>
      </c>
      <c r="ED15" s="290" t="str">
        <f ca="true">+IF(OFFSET('Hygiene Data'!$I$11,0,10*ROW('Hygiene Data'!I9))="","",OFFSET('Hygiene Data'!$I$11,0,10*ROW('Hygiene Data'!I9)))</f>
        <v/>
      </c>
      <c r="EE15" s="290" t="str">
        <f ca="true">+IF(OFFSET('Hygiene Data'!$I$12,0,10*ROW('Hygiene Data'!I9))="","",OFFSET('Hygiene Data'!$I$12,0,10*ROW('Hygiene Data'!I9)))</f>
        <v/>
      </c>
      <c r="EF15" s="290"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NAM_2015_EMIS</v>
      </c>
      <c r="B16" s="36" t="str">
        <f ca="true">+IF(OFFSET('Water Data'!$C$2,0,10*ROW('Water Data'!F10))="","",OFFSET('Water Data'!$C$2,0,10*ROW('Water Data'!F10)))</f>
        <v>EMIS</v>
      </c>
      <c r="C16" s="346">
        <f t="shared" ca="true" si="0"/>
        <v>2015</v>
      </c>
      <c r="D16" s="96">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86.6</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82.4</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0"/>
      <c r="BS16" s="290" t="str">
        <f ca="true">+IF(OFFSET('Water Data'!$D$27,0,10*ROW('Water Data'!D10))="","",OFFSET('Water Data'!$D$27,0,10*ROW('Water Data'!D10)))</f>
        <v>Yes</v>
      </c>
      <c r="BT16" s="290" t="str">
        <f ca="true">+IF(OFFSET('Water Data'!$D$28,0,10*ROW('Water Data'!D10))="","",OFFSET('Water Data'!$D$28,0,10*ROW('Water Data'!D10)))</f>
        <v/>
      </c>
      <c r="BU16" s="290" t="str">
        <f ca="true">+IF(OFFSET('Water Data'!$D$29,0,10*ROW('Water Data'!D10))="","",OFFSET('Water Data'!$D$29,0,10*ROW('Water Data'!D10)))</f>
        <v/>
      </c>
      <c r="BV16" s="290" t="str">
        <f ca="true">+IF(OFFSET('Water Data'!$E$27,0,10*ROW('Water Data'!E10))="","",OFFSET('Water Data'!$E$27,0,10*ROW('Water Data'!E10)))</f>
        <v/>
      </c>
      <c r="BW16" s="290" t="str">
        <f ca="true">+IF(OFFSET('Water Data'!$E$28,0,10*ROW('Water Data'!E10))="","",OFFSET('Water Data'!$E$28,0,10*ROW('Water Data'!E10)))</f>
        <v/>
      </c>
      <c r="BX16" s="290" t="str">
        <f ca="true">+IF(OFFSET('Water Data'!$E$29,0,10*ROW('Water Data'!E10))="","",OFFSET('Water Data'!$E$29,0,10*ROW('Water Data'!E10)))</f>
        <v/>
      </c>
      <c r="BY16" s="290" t="str">
        <f ca="true">+IF(OFFSET('Water Data'!$F$27,0,10*ROW('Water Data'!F10))="","",OFFSET('Water Data'!$F$27,0,10*ROW('Water Data'!F10)))</f>
        <v/>
      </c>
      <c r="BZ16" s="290" t="str">
        <f ca="true">+IF(OFFSET('Water Data'!$F$28,0,10*ROW('Water Data'!F10))="","",OFFSET('Water Data'!$F$28,0,10*ROW('Water Data'!F10)))</f>
        <v/>
      </c>
      <c r="CA16" s="290" t="str">
        <f ca="true">+IF(OFFSET('Water Data'!$F$29,0,10*ROW('Water Data'!F10))="","",OFFSET('Water Data'!$F$29,0,10*ROW('Water Data'!F10)))</f>
        <v/>
      </c>
      <c r="CB16" s="290" t="str">
        <f ca="true">+IF(OFFSET('Water Data'!$G$27,0,10*ROW('Water Data'!G10))="","",OFFSET('Water Data'!$G$27,0,10*ROW('Water Data'!G10)))</f>
        <v/>
      </c>
      <c r="CC16" s="290" t="str">
        <f ca="true">+IF(OFFSET('Water Data'!$G$28,0,10*ROW('Water Data'!G10))="","",OFFSET('Water Data'!$G$28,0,10*ROW('Water Data'!G10)))</f>
        <v/>
      </c>
      <c r="CD16" s="290" t="str">
        <f ca="true">+IF(OFFSET('Water Data'!$G$29,0,10*ROW('Water Data'!G10))="","",OFFSET('Water Data'!$G$29,0,10*ROW('Water Data'!G10)))</f>
        <v/>
      </c>
      <c r="CE16" s="290" t="str">
        <f ca="true">+IF(OFFSET('Water Data'!$H$27,0,10*ROW('Water Data'!H10))="","",OFFSET('Water Data'!$H$27,0,10*ROW('Water Data'!H10)))</f>
        <v/>
      </c>
      <c r="CF16" s="290" t="str">
        <f ca="true">+IF(OFFSET('Water Data'!$H$28,0,10*ROW('Water Data'!H10))="","",OFFSET('Water Data'!$H$28,0,10*ROW('Water Data'!H10)))</f>
        <v/>
      </c>
      <c r="CG16" s="290" t="str">
        <f ca="true">+IF(OFFSET('Water Data'!$H$29,0,10*ROW('Water Data'!H10))="","",OFFSET('Water Data'!$H$29,0,10*ROW('Water Data'!H10)))</f>
        <v/>
      </c>
      <c r="CH16" s="290" t="str">
        <f ca="true">+IF(OFFSET('Water Data'!$I$27,0,10*ROW('Water Data'!I10))="","",OFFSET('Water Data'!$I$27,0,10*ROW('Water Data'!I10)))</f>
        <v/>
      </c>
      <c r="CI16" s="290" t="str">
        <f ca="true">+IF(OFFSET('Water Data'!$I$28,0,10*ROW('Water Data'!I10))="","",OFFSET('Water Data'!$I$28,0,10*ROW('Water Data'!I10)))</f>
        <v/>
      </c>
      <c r="CJ16" s="290" t="str">
        <f ca="true">+IF(OFFSET('Water Data'!$I$29,0,10*ROW('Water Data'!I10))="","",OFFSET('Water Data'!$I$29,0,10*ROW('Water Data'!I10)))</f>
        <v/>
      </c>
      <c r="CK16" s="290" t="str">
        <f ca="true">+IF(OFFSET('Sanitation Data'!$D$28,0,10*ROW('Sanitation Data'!D10))="","",OFFSET('Sanitation Data'!$D$28,0,10*ROW('Sanitation Data'!D10)))</f>
        <v>Yes</v>
      </c>
      <c r="CL16" s="290" t="str">
        <f ca="true">+IF(OFFSET('Sanitation Data'!$D$29,0,10*ROW('Sanitation Data'!D10))="","",OFFSET('Sanitation Data'!$D$29,0,10*ROW('Sanitation Data'!D10)))</f>
        <v/>
      </c>
      <c r="CM16" s="290" t="str">
        <f ca="true">+IF(OFFSET('Sanitation Data'!$D$30,0,10*ROW('Sanitation Data'!D10))="","",OFFSET('Sanitation Data'!$D$30,0,10*ROW('Sanitation Data'!D10)))</f>
        <v/>
      </c>
      <c r="CN16" s="290" t="str">
        <f ca="true">+IF(OFFSET('Sanitation Data'!$D$31,0,10*ROW('Sanitation Data'!D10))="","",OFFSET('Sanitation Data'!$D$31,0,10*ROW('Sanitation Data'!D10)))</f>
        <v/>
      </c>
      <c r="CO16" s="290" t="str">
        <f ca="true">+IF(OFFSET('Sanitation Data'!$D$32,0,10*ROW('Sanitation Data'!D10))="","",OFFSET('Sanitation Data'!$D$32,0,10*ROW('Sanitation Data'!D10)))</f>
        <v/>
      </c>
      <c r="CP16" s="290" t="str">
        <f ca="true">+IF(OFFSET('Sanitation Data'!$E$28,0,10*ROW('Sanitation Data'!E10))="","",OFFSET('Sanitation Data'!$E$28,0,10*ROW('Sanitation Data'!E10)))</f>
        <v/>
      </c>
      <c r="CQ16" s="290" t="str">
        <f ca="true">+IF(OFFSET('Sanitation Data'!$E$29,0,10*ROW('Sanitation Data'!E10))="","",OFFSET('Sanitation Data'!$E$29,0,10*ROW('Sanitation Data'!E10)))</f>
        <v/>
      </c>
      <c r="CR16" s="290" t="str">
        <f ca="true">+IF(OFFSET('Sanitation Data'!$E$30,0,10*ROW('Sanitation Data'!E10))="","",OFFSET('Sanitation Data'!$E$30,0,10*ROW('Sanitation Data'!E10)))</f>
        <v/>
      </c>
      <c r="CS16" s="290" t="str">
        <f ca="true">+IF(OFFSET('Sanitation Data'!$E$31,0,10*ROW('Sanitation Data'!E10))="","",OFFSET('Sanitation Data'!$E$31,0,10*ROW('Sanitation Data'!E10)))</f>
        <v/>
      </c>
      <c r="CT16" s="290" t="str">
        <f ca="true">+IF(OFFSET('Sanitation Data'!$E$32,0,10*ROW('Sanitation Data'!E10))="","",OFFSET('Sanitation Data'!$E$32,0,10*ROW('Sanitation Data'!E10)))</f>
        <v/>
      </c>
      <c r="CU16" s="290" t="str">
        <f ca="true">+IF(OFFSET('Sanitation Data'!$F$28,0,10*ROW('Sanitation Data'!F10))="","",OFFSET('Sanitation Data'!$F$28,0,10*ROW('Sanitation Data'!F10)))</f>
        <v/>
      </c>
      <c r="CV16" s="290" t="str">
        <f ca="true">+IF(OFFSET('Sanitation Data'!$F$29,0,10*ROW('Sanitation Data'!F10))="","",OFFSET('Sanitation Data'!$F$29,0,10*ROW('Sanitation Data'!F10)))</f>
        <v/>
      </c>
      <c r="CW16" s="290" t="str">
        <f ca="true">+IF(OFFSET('Sanitation Data'!$F$30,0,10*ROW('Sanitation Data'!F10))="","",OFFSET('Sanitation Data'!$F$30,0,10*ROW('Sanitation Data'!F10)))</f>
        <v/>
      </c>
      <c r="CX16" s="290" t="str">
        <f ca="true">+IF(OFFSET('Sanitation Data'!$F$31,0,10*ROW('Sanitation Data'!F10))="","",OFFSET('Sanitation Data'!$F$31,0,10*ROW('Sanitation Data'!F10)))</f>
        <v/>
      </c>
      <c r="CY16" s="290" t="str">
        <f ca="true">+IF(OFFSET('Sanitation Data'!$F$32,0,10*ROW('Sanitation Data'!F10))="","",OFFSET('Sanitation Data'!$F$32,0,10*ROW('Sanitation Data'!F10)))</f>
        <v/>
      </c>
      <c r="CZ16" s="290" t="str">
        <f ca="true">+IF(OFFSET('Sanitation Data'!$G$28,0,10*ROW('Sanitation Data'!G10))="","",OFFSET('Sanitation Data'!$G$28,0,10*ROW('Sanitation Data'!G10)))</f>
        <v/>
      </c>
      <c r="DA16" s="290" t="str">
        <f ca="true">+IF(OFFSET('Sanitation Data'!$G$29,0,10*ROW('Sanitation Data'!G10))="","",OFFSET('Sanitation Data'!$G$29,0,10*ROW('Sanitation Data'!G10)))</f>
        <v/>
      </c>
      <c r="DB16" s="290" t="str">
        <f ca="true">+IF(OFFSET('Sanitation Data'!$G$30,0,10*ROW('Sanitation Data'!G10))="","",OFFSET('Sanitation Data'!$G$30,0,10*ROW('Sanitation Data'!G10)))</f>
        <v/>
      </c>
      <c r="DC16" s="290" t="str">
        <f ca="true">+IF(OFFSET('Sanitation Data'!$G$31,0,10*ROW('Sanitation Data'!G10))="","",OFFSET('Sanitation Data'!$G$31,0,10*ROW('Sanitation Data'!G10)))</f>
        <v/>
      </c>
      <c r="DD16" s="290" t="str">
        <f ca="true">+IF(OFFSET('Sanitation Data'!$G$32,0,10*ROW('Sanitation Data'!G10))="","",OFFSET('Sanitation Data'!$G$32,0,10*ROW('Sanitation Data'!G10)))</f>
        <v/>
      </c>
      <c r="DE16" s="290" t="str">
        <f ca="true">+IF(OFFSET('Sanitation Data'!$H$28,0,10*ROW('Sanitation Data'!H10))="","",OFFSET('Sanitation Data'!$H$28,0,10*ROW('Sanitation Data'!H10)))</f>
        <v/>
      </c>
      <c r="DF16" s="290" t="str">
        <f ca="true">+IF(OFFSET('Sanitation Data'!$H$29,0,10*ROW('Sanitation Data'!H10))="","",OFFSET('Sanitation Data'!$H$29,0,10*ROW('Sanitation Data'!H10)))</f>
        <v/>
      </c>
      <c r="DG16" s="290" t="str">
        <f ca="true">+IF(OFFSET('Sanitation Data'!$H$30,0,10*ROW('Sanitation Data'!H10))="","",OFFSET('Sanitation Data'!$H$30,0,10*ROW('Sanitation Data'!H10)))</f>
        <v/>
      </c>
      <c r="DH16" s="290" t="str">
        <f ca="true">+IF(OFFSET('Sanitation Data'!$H$31,0,10*ROW('Sanitation Data'!H10))="","",OFFSET('Sanitation Data'!$H$31,0,10*ROW('Sanitation Data'!H10)))</f>
        <v/>
      </c>
      <c r="DI16" s="290" t="str">
        <f ca="true">+IF(OFFSET('Sanitation Data'!$H$32,0,10*ROW('Sanitation Data'!H10))="","",OFFSET('Sanitation Data'!$H$32,0,10*ROW('Sanitation Data'!H10)))</f>
        <v/>
      </c>
      <c r="DJ16" s="290" t="str">
        <f ca="true">+IF(OFFSET('Sanitation Data'!$I$28,0,10*ROW('Sanitation Data'!I10))="","",OFFSET('Sanitation Data'!$I$28,0,10*ROW('Sanitation Data'!I10)))</f>
        <v/>
      </c>
      <c r="DK16" s="290" t="str">
        <f ca="true">+IF(OFFSET('Sanitation Data'!$I$29,0,10*ROW('Sanitation Data'!I10))="","",OFFSET('Sanitation Data'!$I$29,0,10*ROW('Sanitation Data'!I10)))</f>
        <v/>
      </c>
      <c r="DL16" s="290" t="str">
        <f ca="true">+IF(OFFSET('Sanitation Data'!$I$30,0,10*ROW('Sanitation Data'!I10))="","",OFFSET('Sanitation Data'!$I$30,0,10*ROW('Sanitation Data'!I10)))</f>
        <v/>
      </c>
      <c r="DM16" s="290" t="str">
        <f ca="true">+IF(OFFSET('Sanitation Data'!$I$31,0,10*ROW('Sanitation Data'!I10))="","",OFFSET('Sanitation Data'!$I$31,0,10*ROW('Sanitation Data'!I10)))</f>
        <v/>
      </c>
      <c r="DN16" s="290" t="str">
        <f ca="true">+IF(OFFSET('Sanitation Data'!$I$32,0,10*ROW('Sanitation Data'!I10))="","",OFFSET('Sanitation Data'!$I$32,0,10*ROW('Sanitation Data'!I10)))</f>
        <v/>
      </c>
      <c r="DO16" s="290" t="str">
        <f ca="true">+IF(OFFSET('Hygiene Data'!$D$11,0,10*ROW('Hygiene Data'!D10))="","",OFFSET('Hygiene Data'!$D$11,0,10*ROW('Hygiene Data'!D10)))</f>
        <v/>
      </c>
      <c r="DP16" s="290" t="str">
        <f ca="true">+IF(OFFSET('Hygiene Data'!$D$12,0,10*ROW('Hygiene Data'!D10))="","",OFFSET('Hygiene Data'!$D$12,0,10*ROW('Hygiene Data'!D10)))</f>
        <v/>
      </c>
      <c r="DQ16" s="290" t="str">
        <f ca="true">+IF(OFFSET('Hygiene Data'!$D$13,0,10*ROW('Hygiene Data'!D10))="","",OFFSET('Hygiene Data'!$D$13,0,10*ROW('Hygiene Data'!D10)))</f>
        <v/>
      </c>
      <c r="DR16" s="290" t="str">
        <f ca="true">+IF(OFFSET('Hygiene Data'!$E$11,0,10*ROW('Hygiene Data'!E10))="","",OFFSET('Hygiene Data'!$E$11,0,10*ROW('Hygiene Data'!E10)))</f>
        <v/>
      </c>
      <c r="DS16" s="290" t="str">
        <f ca="true">+IF(OFFSET('Hygiene Data'!$E$12,0,10*ROW('Hygiene Data'!E10))="","",OFFSET('Hygiene Data'!$E$12,0,10*ROW('Hygiene Data'!E10)))</f>
        <v/>
      </c>
      <c r="DT16" s="290" t="str">
        <f ca="true">+IF(OFFSET('Hygiene Data'!$E$13,0,10*ROW('Hygiene Data'!E10))="","",OFFSET('Hygiene Data'!$E$13,0,10*ROW('Hygiene Data'!E10)))</f>
        <v/>
      </c>
      <c r="DU16" s="290" t="str">
        <f ca="true">+IF(OFFSET('Hygiene Data'!$F$11,0,10*ROW('Hygiene Data'!F10))="","",OFFSET('Hygiene Data'!$F$11,0,10*ROW('Hygiene Data'!F10)))</f>
        <v/>
      </c>
      <c r="DV16" s="290" t="str">
        <f ca="true">+IF(OFFSET('Hygiene Data'!$F$12,0,10*ROW('Hygiene Data'!F10))="","",OFFSET('Hygiene Data'!$F$12,0,10*ROW('Hygiene Data'!F10)))</f>
        <v/>
      </c>
      <c r="DW16" s="290" t="str">
        <f ca="true">+IF(OFFSET('Hygiene Data'!$F$13,0,10*ROW('Hygiene Data'!F10))="","",OFFSET('Hygiene Data'!$F$13,0,10*ROW('Hygiene Data'!F10)))</f>
        <v/>
      </c>
      <c r="DX16" s="290" t="str">
        <f ca="true">+IF(OFFSET('Hygiene Data'!$G$11,0,10*ROW('Hygiene Data'!G10))="","",OFFSET('Hygiene Data'!$G$11,0,10*ROW('Hygiene Data'!G10)))</f>
        <v/>
      </c>
      <c r="DY16" s="290" t="str">
        <f ca="true">+IF(OFFSET('Hygiene Data'!$G$12,0,10*ROW('Hygiene Data'!G10))="","",OFFSET('Hygiene Data'!$G$12,0,10*ROW('Hygiene Data'!G10)))</f>
        <v/>
      </c>
      <c r="DZ16" s="290" t="str">
        <f ca="true">+IF(OFFSET('Hygiene Data'!$G$13,0,10*ROW('Hygiene Data'!G10))="","",OFFSET('Hygiene Data'!$G$13,0,10*ROW('Hygiene Data'!G10)))</f>
        <v/>
      </c>
      <c r="EA16" s="290" t="str">
        <f ca="true">+IF(OFFSET('Hygiene Data'!$H$11,0,10*ROW('Hygiene Data'!H10))="","",OFFSET('Hygiene Data'!$H$11,0,10*ROW('Hygiene Data'!H10)))</f>
        <v/>
      </c>
      <c r="EB16" s="290" t="str">
        <f ca="true">+IF(OFFSET('Hygiene Data'!$H$12,0,10*ROW('Hygiene Data'!H10))="","",OFFSET('Hygiene Data'!$H$12,0,10*ROW('Hygiene Data'!H10)))</f>
        <v/>
      </c>
      <c r="EC16" s="290" t="str">
        <f ca="true">+IF(OFFSET('Hygiene Data'!$H$13,0,10*ROW('Hygiene Data'!H10))="","",OFFSET('Hygiene Data'!$H$13,0,10*ROW('Hygiene Data'!H10)))</f>
        <v/>
      </c>
      <c r="ED16" s="290" t="str">
        <f ca="true">+IF(OFFSET('Hygiene Data'!$I$11,0,10*ROW('Hygiene Data'!I10))="","",OFFSET('Hygiene Data'!$I$11,0,10*ROW('Hygiene Data'!I10)))</f>
        <v/>
      </c>
      <c r="EE16" s="290" t="str">
        <f ca="true">+IF(OFFSET('Hygiene Data'!$I$12,0,10*ROW('Hygiene Data'!I10))="","",OFFSET('Hygiene Data'!$I$12,0,10*ROW('Hygiene Data'!I10)))</f>
        <v/>
      </c>
      <c r="EF16" s="290"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NAM_2016_EMIS</v>
      </c>
      <c r="B17" s="36" t="str">
        <f ca="true">+IF(OFFSET('Water Data'!$C$2,0,10*ROW('Water Data'!F11))="","",OFFSET('Water Data'!$C$2,0,10*ROW('Water Data'!F11)))</f>
        <v>EMIS</v>
      </c>
      <c r="C17" s="346">
        <f t="shared" ca="true" si="0"/>
        <v>2016</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86.8</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83.5</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0"/>
      <c r="BS17" s="290" t="str">
        <f ca="true">+IF(OFFSET('Water Data'!$D$27,0,10*ROW('Water Data'!D11))="","",OFFSET('Water Data'!$D$27,0,10*ROW('Water Data'!D11)))</f>
        <v>Yes</v>
      </c>
      <c r="BT17" s="290" t="str">
        <f ca="true">+IF(OFFSET('Water Data'!$D$28,0,10*ROW('Water Data'!D11))="","",OFFSET('Water Data'!$D$28,0,10*ROW('Water Data'!D11)))</f>
        <v/>
      </c>
      <c r="BU17" s="290" t="str">
        <f ca="true">+IF(OFFSET('Water Data'!$D$29,0,10*ROW('Water Data'!D11))="","",OFFSET('Water Data'!$D$29,0,10*ROW('Water Data'!D11)))</f>
        <v/>
      </c>
      <c r="BV17" s="290" t="str">
        <f ca="true">+IF(OFFSET('Water Data'!$E$27,0,10*ROW('Water Data'!E11))="","",OFFSET('Water Data'!$E$27,0,10*ROW('Water Data'!E11)))</f>
        <v/>
      </c>
      <c r="BW17" s="290" t="str">
        <f ca="true">+IF(OFFSET('Water Data'!$E$28,0,10*ROW('Water Data'!E11))="","",OFFSET('Water Data'!$E$28,0,10*ROW('Water Data'!E11)))</f>
        <v/>
      </c>
      <c r="BX17" s="290" t="str">
        <f ca="true">+IF(OFFSET('Water Data'!$E$29,0,10*ROW('Water Data'!E11))="","",OFFSET('Water Data'!$E$29,0,10*ROW('Water Data'!E11)))</f>
        <v/>
      </c>
      <c r="BY17" s="290" t="str">
        <f ca="true">+IF(OFFSET('Water Data'!$F$27,0,10*ROW('Water Data'!F11))="","",OFFSET('Water Data'!$F$27,0,10*ROW('Water Data'!F11)))</f>
        <v/>
      </c>
      <c r="BZ17" s="290" t="str">
        <f ca="true">+IF(OFFSET('Water Data'!$F$28,0,10*ROW('Water Data'!F11))="","",OFFSET('Water Data'!$F$28,0,10*ROW('Water Data'!F11)))</f>
        <v/>
      </c>
      <c r="CA17" s="290" t="str">
        <f ca="true">+IF(OFFSET('Water Data'!$F$29,0,10*ROW('Water Data'!F11))="","",OFFSET('Water Data'!$F$29,0,10*ROW('Water Data'!F11)))</f>
        <v/>
      </c>
      <c r="CB17" s="290" t="str">
        <f ca="true">+IF(OFFSET('Water Data'!$G$27,0,10*ROW('Water Data'!G11))="","",OFFSET('Water Data'!$G$27,0,10*ROW('Water Data'!G11)))</f>
        <v/>
      </c>
      <c r="CC17" s="290" t="str">
        <f ca="true">+IF(OFFSET('Water Data'!$G$28,0,10*ROW('Water Data'!G11))="","",OFFSET('Water Data'!$G$28,0,10*ROW('Water Data'!G11)))</f>
        <v/>
      </c>
      <c r="CD17" s="290" t="str">
        <f ca="true">+IF(OFFSET('Water Data'!$G$29,0,10*ROW('Water Data'!G11))="","",OFFSET('Water Data'!$G$29,0,10*ROW('Water Data'!G11)))</f>
        <v/>
      </c>
      <c r="CE17" s="290" t="str">
        <f ca="true">+IF(OFFSET('Water Data'!$H$27,0,10*ROW('Water Data'!H11))="","",OFFSET('Water Data'!$H$27,0,10*ROW('Water Data'!H11)))</f>
        <v/>
      </c>
      <c r="CF17" s="290" t="str">
        <f ca="true">+IF(OFFSET('Water Data'!$H$28,0,10*ROW('Water Data'!H11))="","",OFFSET('Water Data'!$H$28,0,10*ROW('Water Data'!H11)))</f>
        <v/>
      </c>
      <c r="CG17" s="290" t="str">
        <f ca="true">+IF(OFFSET('Water Data'!$H$29,0,10*ROW('Water Data'!H11))="","",OFFSET('Water Data'!$H$29,0,10*ROW('Water Data'!H11)))</f>
        <v/>
      </c>
      <c r="CH17" s="290" t="str">
        <f ca="true">+IF(OFFSET('Water Data'!$I$27,0,10*ROW('Water Data'!I11))="","",OFFSET('Water Data'!$I$27,0,10*ROW('Water Data'!I11)))</f>
        <v/>
      </c>
      <c r="CI17" s="290" t="str">
        <f ca="true">+IF(OFFSET('Water Data'!$I$28,0,10*ROW('Water Data'!I11))="","",OFFSET('Water Data'!$I$28,0,10*ROW('Water Data'!I11)))</f>
        <v/>
      </c>
      <c r="CJ17" s="290" t="str">
        <f ca="true">+IF(OFFSET('Water Data'!$I$29,0,10*ROW('Water Data'!I11))="","",OFFSET('Water Data'!$I$29,0,10*ROW('Water Data'!I11)))</f>
        <v/>
      </c>
      <c r="CK17" s="290" t="str">
        <f ca="true">+IF(OFFSET('Sanitation Data'!$D$28,0,10*ROW('Sanitation Data'!D11))="","",OFFSET('Sanitation Data'!$D$28,0,10*ROW('Sanitation Data'!D11)))</f>
        <v>Yes</v>
      </c>
      <c r="CL17" s="290" t="str">
        <f ca="true">+IF(OFFSET('Sanitation Data'!$D$29,0,10*ROW('Sanitation Data'!D11))="","",OFFSET('Sanitation Data'!$D$29,0,10*ROW('Sanitation Data'!D11)))</f>
        <v/>
      </c>
      <c r="CM17" s="290" t="str">
        <f ca="true">+IF(OFFSET('Sanitation Data'!$D$30,0,10*ROW('Sanitation Data'!D11))="","",OFFSET('Sanitation Data'!$D$30,0,10*ROW('Sanitation Data'!D11)))</f>
        <v/>
      </c>
      <c r="CN17" s="290" t="str">
        <f ca="true">+IF(OFFSET('Sanitation Data'!$D$31,0,10*ROW('Sanitation Data'!D11))="","",OFFSET('Sanitation Data'!$D$31,0,10*ROW('Sanitation Data'!D11)))</f>
        <v/>
      </c>
      <c r="CO17" s="290" t="str">
        <f ca="true">+IF(OFFSET('Sanitation Data'!$D$32,0,10*ROW('Sanitation Data'!D11))="","",OFFSET('Sanitation Data'!$D$32,0,10*ROW('Sanitation Data'!D11)))</f>
        <v/>
      </c>
      <c r="CP17" s="290" t="str">
        <f ca="true">+IF(OFFSET('Sanitation Data'!$E$28,0,10*ROW('Sanitation Data'!E11))="","",OFFSET('Sanitation Data'!$E$28,0,10*ROW('Sanitation Data'!E11)))</f>
        <v/>
      </c>
      <c r="CQ17" s="290" t="str">
        <f ca="true">+IF(OFFSET('Sanitation Data'!$E$29,0,10*ROW('Sanitation Data'!E11))="","",OFFSET('Sanitation Data'!$E$29,0,10*ROW('Sanitation Data'!E11)))</f>
        <v/>
      </c>
      <c r="CR17" s="290" t="str">
        <f ca="true">+IF(OFFSET('Sanitation Data'!$E$30,0,10*ROW('Sanitation Data'!E11))="","",OFFSET('Sanitation Data'!$E$30,0,10*ROW('Sanitation Data'!E11)))</f>
        <v/>
      </c>
      <c r="CS17" s="290" t="str">
        <f ca="true">+IF(OFFSET('Sanitation Data'!$E$31,0,10*ROW('Sanitation Data'!E11))="","",OFFSET('Sanitation Data'!$E$31,0,10*ROW('Sanitation Data'!E11)))</f>
        <v/>
      </c>
      <c r="CT17" s="290" t="str">
        <f ca="true">+IF(OFFSET('Sanitation Data'!$E$32,0,10*ROW('Sanitation Data'!E11))="","",OFFSET('Sanitation Data'!$E$32,0,10*ROW('Sanitation Data'!E11)))</f>
        <v/>
      </c>
      <c r="CU17" s="290" t="str">
        <f ca="true">+IF(OFFSET('Sanitation Data'!$F$28,0,10*ROW('Sanitation Data'!F11))="","",OFFSET('Sanitation Data'!$F$28,0,10*ROW('Sanitation Data'!F11)))</f>
        <v/>
      </c>
      <c r="CV17" s="290" t="str">
        <f ca="true">+IF(OFFSET('Sanitation Data'!$F$29,0,10*ROW('Sanitation Data'!F11))="","",OFFSET('Sanitation Data'!$F$29,0,10*ROW('Sanitation Data'!F11)))</f>
        <v/>
      </c>
      <c r="CW17" s="290" t="str">
        <f ca="true">+IF(OFFSET('Sanitation Data'!$F$30,0,10*ROW('Sanitation Data'!F11))="","",OFFSET('Sanitation Data'!$F$30,0,10*ROW('Sanitation Data'!F11)))</f>
        <v/>
      </c>
      <c r="CX17" s="290" t="str">
        <f ca="true">+IF(OFFSET('Sanitation Data'!$F$31,0,10*ROW('Sanitation Data'!F11))="","",OFFSET('Sanitation Data'!$F$31,0,10*ROW('Sanitation Data'!F11)))</f>
        <v/>
      </c>
      <c r="CY17" s="290" t="str">
        <f ca="true">+IF(OFFSET('Sanitation Data'!$F$32,0,10*ROW('Sanitation Data'!F11))="","",OFFSET('Sanitation Data'!$F$32,0,10*ROW('Sanitation Data'!F11)))</f>
        <v/>
      </c>
      <c r="CZ17" s="290" t="str">
        <f ca="true">+IF(OFFSET('Sanitation Data'!$G$28,0,10*ROW('Sanitation Data'!G11))="","",OFFSET('Sanitation Data'!$G$28,0,10*ROW('Sanitation Data'!G11)))</f>
        <v/>
      </c>
      <c r="DA17" s="290" t="str">
        <f ca="true">+IF(OFFSET('Sanitation Data'!$G$29,0,10*ROW('Sanitation Data'!G11))="","",OFFSET('Sanitation Data'!$G$29,0,10*ROW('Sanitation Data'!G11)))</f>
        <v/>
      </c>
      <c r="DB17" s="290" t="str">
        <f ca="true">+IF(OFFSET('Sanitation Data'!$G$30,0,10*ROW('Sanitation Data'!G11))="","",OFFSET('Sanitation Data'!$G$30,0,10*ROW('Sanitation Data'!G11)))</f>
        <v/>
      </c>
      <c r="DC17" s="290" t="str">
        <f ca="true">+IF(OFFSET('Sanitation Data'!$G$31,0,10*ROW('Sanitation Data'!G11))="","",OFFSET('Sanitation Data'!$G$31,0,10*ROW('Sanitation Data'!G11)))</f>
        <v/>
      </c>
      <c r="DD17" s="290" t="str">
        <f ca="true">+IF(OFFSET('Sanitation Data'!$G$32,0,10*ROW('Sanitation Data'!G11))="","",OFFSET('Sanitation Data'!$G$32,0,10*ROW('Sanitation Data'!G11)))</f>
        <v/>
      </c>
      <c r="DE17" s="290" t="str">
        <f ca="true">+IF(OFFSET('Sanitation Data'!$H$28,0,10*ROW('Sanitation Data'!H11))="","",OFFSET('Sanitation Data'!$H$28,0,10*ROW('Sanitation Data'!H11)))</f>
        <v/>
      </c>
      <c r="DF17" s="290" t="str">
        <f ca="true">+IF(OFFSET('Sanitation Data'!$H$29,0,10*ROW('Sanitation Data'!H11))="","",OFFSET('Sanitation Data'!$H$29,0,10*ROW('Sanitation Data'!H11)))</f>
        <v/>
      </c>
      <c r="DG17" s="290" t="str">
        <f ca="true">+IF(OFFSET('Sanitation Data'!$H$30,0,10*ROW('Sanitation Data'!H11))="","",OFFSET('Sanitation Data'!$H$30,0,10*ROW('Sanitation Data'!H11)))</f>
        <v/>
      </c>
      <c r="DH17" s="290" t="str">
        <f ca="true">+IF(OFFSET('Sanitation Data'!$H$31,0,10*ROW('Sanitation Data'!H11))="","",OFFSET('Sanitation Data'!$H$31,0,10*ROW('Sanitation Data'!H11)))</f>
        <v/>
      </c>
      <c r="DI17" s="290" t="str">
        <f ca="true">+IF(OFFSET('Sanitation Data'!$H$32,0,10*ROW('Sanitation Data'!H11))="","",OFFSET('Sanitation Data'!$H$32,0,10*ROW('Sanitation Data'!H11)))</f>
        <v/>
      </c>
      <c r="DJ17" s="290" t="str">
        <f ca="true">+IF(OFFSET('Sanitation Data'!$I$28,0,10*ROW('Sanitation Data'!I11))="","",OFFSET('Sanitation Data'!$I$28,0,10*ROW('Sanitation Data'!I11)))</f>
        <v/>
      </c>
      <c r="DK17" s="290" t="str">
        <f ca="true">+IF(OFFSET('Sanitation Data'!$I$29,0,10*ROW('Sanitation Data'!I11))="","",OFFSET('Sanitation Data'!$I$29,0,10*ROW('Sanitation Data'!I11)))</f>
        <v/>
      </c>
      <c r="DL17" s="290" t="str">
        <f ca="true">+IF(OFFSET('Sanitation Data'!$I$30,0,10*ROW('Sanitation Data'!I11))="","",OFFSET('Sanitation Data'!$I$30,0,10*ROW('Sanitation Data'!I11)))</f>
        <v/>
      </c>
      <c r="DM17" s="290" t="str">
        <f ca="true">+IF(OFFSET('Sanitation Data'!$I$31,0,10*ROW('Sanitation Data'!I11))="","",OFFSET('Sanitation Data'!$I$31,0,10*ROW('Sanitation Data'!I11)))</f>
        <v/>
      </c>
      <c r="DN17" s="290" t="str">
        <f ca="true">+IF(OFFSET('Sanitation Data'!$I$32,0,10*ROW('Sanitation Data'!I11))="","",OFFSET('Sanitation Data'!$I$32,0,10*ROW('Sanitation Data'!I11)))</f>
        <v/>
      </c>
      <c r="DO17" s="290" t="str">
        <f ca="true">+IF(OFFSET('Hygiene Data'!$D$11,0,10*ROW('Hygiene Data'!D11))="","",OFFSET('Hygiene Data'!$D$11,0,10*ROW('Hygiene Data'!D11)))</f>
        <v/>
      </c>
      <c r="DP17" s="290" t="str">
        <f ca="true">+IF(OFFSET('Hygiene Data'!$D$12,0,10*ROW('Hygiene Data'!D11))="","",OFFSET('Hygiene Data'!$D$12,0,10*ROW('Hygiene Data'!D11)))</f>
        <v/>
      </c>
      <c r="DQ17" s="290" t="str">
        <f ca="true">+IF(OFFSET('Hygiene Data'!$D$13,0,10*ROW('Hygiene Data'!D11))="","",OFFSET('Hygiene Data'!$D$13,0,10*ROW('Hygiene Data'!D11)))</f>
        <v/>
      </c>
      <c r="DR17" s="290" t="str">
        <f ca="true">+IF(OFFSET('Hygiene Data'!$E$11,0,10*ROW('Hygiene Data'!E11))="","",OFFSET('Hygiene Data'!$E$11,0,10*ROW('Hygiene Data'!E11)))</f>
        <v/>
      </c>
      <c r="DS17" s="290" t="str">
        <f ca="true">+IF(OFFSET('Hygiene Data'!$E$12,0,10*ROW('Hygiene Data'!E11))="","",OFFSET('Hygiene Data'!$E$12,0,10*ROW('Hygiene Data'!E11)))</f>
        <v/>
      </c>
      <c r="DT17" s="290" t="str">
        <f ca="true">+IF(OFFSET('Hygiene Data'!$E$13,0,10*ROW('Hygiene Data'!E11))="","",OFFSET('Hygiene Data'!$E$13,0,10*ROW('Hygiene Data'!E11)))</f>
        <v/>
      </c>
      <c r="DU17" s="290" t="str">
        <f ca="true">+IF(OFFSET('Hygiene Data'!$F$11,0,10*ROW('Hygiene Data'!F11))="","",OFFSET('Hygiene Data'!$F$11,0,10*ROW('Hygiene Data'!F11)))</f>
        <v/>
      </c>
      <c r="DV17" s="290" t="str">
        <f ca="true">+IF(OFFSET('Hygiene Data'!$F$12,0,10*ROW('Hygiene Data'!F11))="","",OFFSET('Hygiene Data'!$F$12,0,10*ROW('Hygiene Data'!F11)))</f>
        <v/>
      </c>
      <c r="DW17" s="290" t="str">
        <f ca="true">+IF(OFFSET('Hygiene Data'!$F$13,0,10*ROW('Hygiene Data'!F11))="","",OFFSET('Hygiene Data'!$F$13,0,10*ROW('Hygiene Data'!F11)))</f>
        <v/>
      </c>
      <c r="DX17" s="290" t="str">
        <f ca="true">+IF(OFFSET('Hygiene Data'!$G$11,0,10*ROW('Hygiene Data'!G11))="","",OFFSET('Hygiene Data'!$G$11,0,10*ROW('Hygiene Data'!G11)))</f>
        <v/>
      </c>
      <c r="DY17" s="290" t="str">
        <f ca="true">+IF(OFFSET('Hygiene Data'!$G$12,0,10*ROW('Hygiene Data'!G11))="","",OFFSET('Hygiene Data'!$G$12,0,10*ROW('Hygiene Data'!G11)))</f>
        <v/>
      </c>
      <c r="DZ17" s="290" t="str">
        <f ca="true">+IF(OFFSET('Hygiene Data'!$G$13,0,10*ROW('Hygiene Data'!G11))="","",OFFSET('Hygiene Data'!$G$13,0,10*ROW('Hygiene Data'!G11)))</f>
        <v/>
      </c>
      <c r="EA17" s="290" t="str">
        <f ca="true">+IF(OFFSET('Hygiene Data'!$H$11,0,10*ROW('Hygiene Data'!H11))="","",OFFSET('Hygiene Data'!$H$11,0,10*ROW('Hygiene Data'!H11)))</f>
        <v/>
      </c>
      <c r="EB17" s="290" t="str">
        <f ca="true">+IF(OFFSET('Hygiene Data'!$H$12,0,10*ROW('Hygiene Data'!H11))="","",OFFSET('Hygiene Data'!$H$12,0,10*ROW('Hygiene Data'!H11)))</f>
        <v/>
      </c>
      <c r="EC17" s="290" t="str">
        <f ca="true">+IF(OFFSET('Hygiene Data'!$H$13,0,10*ROW('Hygiene Data'!H11))="","",OFFSET('Hygiene Data'!$H$13,0,10*ROW('Hygiene Data'!H11)))</f>
        <v/>
      </c>
      <c r="ED17" s="290" t="str">
        <f ca="true">+IF(OFFSET('Hygiene Data'!$I$11,0,10*ROW('Hygiene Data'!I11))="","",OFFSET('Hygiene Data'!$I$11,0,10*ROW('Hygiene Data'!I11)))</f>
        <v/>
      </c>
      <c r="EE17" s="290" t="str">
        <f ca="true">+IF(OFFSET('Hygiene Data'!$I$12,0,10*ROW('Hygiene Data'!I11))="","",OFFSET('Hygiene Data'!$I$12,0,10*ROW('Hygiene Data'!I11)))</f>
        <v/>
      </c>
      <c r="EF17" s="290"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NAM_2017_EMIS</v>
      </c>
      <c r="B18" s="36" t="str">
        <f ca="true">+IF(OFFSET('Water Data'!$C$2,0,10*ROW('Water Data'!F12))="","",OFFSET('Water Data'!$C$2,0,10*ROW('Water Data'!F12)))</f>
        <v>EMIS</v>
      </c>
      <c r="C18" s="346">
        <f t="shared" ca="true" si="0"/>
        <v>2017</v>
      </c>
      <c r="D18" s="96">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88.6</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86.7</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0"/>
      <c r="BS18" s="290" t="str">
        <f ca="true">+IF(OFFSET('Water Data'!$D$27,0,10*ROW('Water Data'!D12))="","",OFFSET('Water Data'!$D$27,0,10*ROW('Water Data'!D12)))</f>
        <v>Yes</v>
      </c>
      <c r="BT18" s="290" t="str">
        <f ca="true">+IF(OFFSET('Water Data'!$D$28,0,10*ROW('Water Data'!D12))="","",OFFSET('Water Data'!$D$28,0,10*ROW('Water Data'!D12)))</f>
        <v/>
      </c>
      <c r="BU18" s="290" t="str">
        <f ca="true">+IF(OFFSET('Water Data'!$D$29,0,10*ROW('Water Data'!D12))="","",OFFSET('Water Data'!$D$29,0,10*ROW('Water Data'!D12)))</f>
        <v/>
      </c>
      <c r="BV18" s="290" t="str">
        <f ca="true">+IF(OFFSET('Water Data'!$E$27,0,10*ROW('Water Data'!E12))="","",OFFSET('Water Data'!$E$27,0,10*ROW('Water Data'!E12)))</f>
        <v/>
      </c>
      <c r="BW18" s="290" t="str">
        <f ca="true">+IF(OFFSET('Water Data'!$E$28,0,10*ROW('Water Data'!E12))="","",OFFSET('Water Data'!$E$28,0,10*ROW('Water Data'!E12)))</f>
        <v/>
      </c>
      <c r="BX18" s="290" t="str">
        <f ca="true">+IF(OFFSET('Water Data'!$E$29,0,10*ROW('Water Data'!E12))="","",OFFSET('Water Data'!$E$29,0,10*ROW('Water Data'!E12)))</f>
        <v/>
      </c>
      <c r="BY18" s="290" t="str">
        <f ca="true">+IF(OFFSET('Water Data'!$F$27,0,10*ROW('Water Data'!F12))="","",OFFSET('Water Data'!$F$27,0,10*ROW('Water Data'!F12)))</f>
        <v/>
      </c>
      <c r="BZ18" s="290" t="str">
        <f ca="true">+IF(OFFSET('Water Data'!$F$28,0,10*ROW('Water Data'!F12))="","",OFFSET('Water Data'!$F$28,0,10*ROW('Water Data'!F12)))</f>
        <v/>
      </c>
      <c r="CA18" s="290" t="str">
        <f ca="true">+IF(OFFSET('Water Data'!$F$29,0,10*ROW('Water Data'!F12))="","",OFFSET('Water Data'!$F$29,0,10*ROW('Water Data'!F12)))</f>
        <v/>
      </c>
      <c r="CB18" s="290" t="str">
        <f ca="true">+IF(OFFSET('Water Data'!$G$27,0,10*ROW('Water Data'!G12))="","",OFFSET('Water Data'!$G$27,0,10*ROW('Water Data'!G12)))</f>
        <v/>
      </c>
      <c r="CC18" s="290" t="str">
        <f ca="true">+IF(OFFSET('Water Data'!$G$28,0,10*ROW('Water Data'!G12))="","",OFFSET('Water Data'!$G$28,0,10*ROW('Water Data'!G12)))</f>
        <v/>
      </c>
      <c r="CD18" s="290" t="str">
        <f ca="true">+IF(OFFSET('Water Data'!$G$29,0,10*ROW('Water Data'!G12))="","",OFFSET('Water Data'!$G$29,0,10*ROW('Water Data'!G12)))</f>
        <v/>
      </c>
      <c r="CE18" s="290" t="str">
        <f ca="true">+IF(OFFSET('Water Data'!$H$27,0,10*ROW('Water Data'!H12))="","",OFFSET('Water Data'!$H$27,0,10*ROW('Water Data'!H12)))</f>
        <v/>
      </c>
      <c r="CF18" s="290" t="str">
        <f ca="true">+IF(OFFSET('Water Data'!$H$28,0,10*ROW('Water Data'!H12))="","",OFFSET('Water Data'!$H$28,0,10*ROW('Water Data'!H12)))</f>
        <v/>
      </c>
      <c r="CG18" s="290" t="str">
        <f ca="true">+IF(OFFSET('Water Data'!$H$29,0,10*ROW('Water Data'!H12))="","",OFFSET('Water Data'!$H$29,0,10*ROW('Water Data'!H12)))</f>
        <v/>
      </c>
      <c r="CH18" s="290" t="str">
        <f ca="true">+IF(OFFSET('Water Data'!$I$27,0,10*ROW('Water Data'!I12))="","",OFFSET('Water Data'!$I$27,0,10*ROW('Water Data'!I12)))</f>
        <v/>
      </c>
      <c r="CI18" s="290" t="str">
        <f ca="true">+IF(OFFSET('Water Data'!$I$28,0,10*ROW('Water Data'!I12))="","",OFFSET('Water Data'!$I$28,0,10*ROW('Water Data'!I12)))</f>
        <v/>
      </c>
      <c r="CJ18" s="290" t="str">
        <f ca="true">+IF(OFFSET('Water Data'!$I$29,0,10*ROW('Water Data'!I12))="","",OFFSET('Water Data'!$I$29,0,10*ROW('Water Data'!I12)))</f>
        <v/>
      </c>
      <c r="CK18" s="290" t="str">
        <f ca="true">+IF(OFFSET('Sanitation Data'!$D$28,0,10*ROW('Sanitation Data'!D12))="","",OFFSET('Sanitation Data'!$D$28,0,10*ROW('Sanitation Data'!D12)))</f>
        <v>Yes</v>
      </c>
      <c r="CL18" s="290" t="str">
        <f ca="true">+IF(OFFSET('Sanitation Data'!$D$29,0,10*ROW('Sanitation Data'!D12))="","",OFFSET('Sanitation Data'!$D$29,0,10*ROW('Sanitation Data'!D12)))</f>
        <v/>
      </c>
      <c r="CM18" s="290" t="str">
        <f ca="true">+IF(OFFSET('Sanitation Data'!$D$30,0,10*ROW('Sanitation Data'!D12))="","",OFFSET('Sanitation Data'!$D$30,0,10*ROW('Sanitation Data'!D12)))</f>
        <v/>
      </c>
      <c r="CN18" s="290" t="str">
        <f ca="true">+IF(OFFSET('Sanitation Data'!$D$31,0,10*ROW('Sanitation Data'!D12))="","",OFFSET('Sanitation Data'!$D$31,0,10*ROW('Sanitation Data'!D12)))</f>
        <v/>
      </c>
      <c r="CO18" s="290" t="str">
        <f ca="true">+IF(OFFSET('Sanitation Data'!$D$32,0,10*ROW('Sanitation Data'!D12))="","",OFFSET('Sanitation Data'!$D$32,0,10*ROW('Sanitation Data'!D12)))</f>
        <v/>
      </c>
      <c r="CP18" s="290" t="str">
        <f ca="true">+IF(OFFSET('Sanitation Data'!$E$28,0,10*ROW('Sanitation Data'!E12))="","",OFFSET('Sanitation Data'!$E$28,0,10*ROW('Sanitation Data'!E12)))</f>
        <v/>
      </c>
      <c r="CQ18" s="290" t="str">
        <f ca="true">+IF(OFFSET('Sanitation Data'!$E$29,0,10*ROW('Sanitation Data'!E12))="","",OFFSET('Sanitation Data'!$E$29,0,10*ROW('Sanitation Data'!E12)))</f>
        <v/>
      </c>
      <c r="CR18" s="290" t="str">
        <f ca="true">+IF(OFFSET('Sanitation Data'!$E$30,0,10*ROW('Sanitation Data'!E12))="","",OFFSET('Sanitation Data'!$E$30,0,10*ROW('Sanitation Data'!E12)))</f>
        <v/>
      </c>
      <c r="CS18" s="290" t="str">
        <f ca="true">+IF(OFFSET('Sanitation Data'!$E$31,0,10*ROW('Sanitation Data'!E12))="","",OFFSET('Sanitation Data'!$E$31,0,10*ROW('Sanitation Data'!E12)))</f>
        <v/>
      </c>
      <c r="CT18" s="290" t="str">
        <f ca="true">+IF(OFFSET('Sanitation Data'!$E$32,0,10*ROW('Sanitation Data'!E12))="","",OFFSET('Sanitation Data'!$E$32,0,10*ROW('Sanitation Data'!E12)))</f>
        <v/>
      </c>
      <c r="CU18" s="290" t="str">
        <f ca="true">+IF(OFFSET('Sanitation Data'!$F$28,0,10*ROW('Sanitation Data'!F12))="","",OFFSET('Sanitation Data'!$F$28,0,10*ROW('Sanitation Data'!F12)))</f>
        <v/>
      </c>
      <c r="CV18" s="290" t="str">
        <f ca="true">+IF(OFFSET('Sanitation Data'!$F$29,0,10*ROW('Sanitation Data'!F12))="","",OFFSET('Sanitation Data'!$F$29,0,10*ROW('Sanitation Data'!F12)))</f>
        <v/>
      </c>
      <c r="CW18" s="290" t="str">
        <f ca="true">+IF(OFFSET('Sanitation Data'!$F$30,0,10*ROW('Sanitation Data'!F12))="","",OFFSET('Sanitation Data'!$F$30,0,10*ROW('Sanitation Data'!F12)))</f>
        <v/>
      </c>
      <c r="CX18" s="290" t="str">
        <f ca="true">+IF(OFFSET('Sanitation Data'!$F$31,0,10*ROW('Sanitation Data'!F12))="","",OFFSET('Sanitation Data'!$F$31,0,10*ROW('Sanitation Data'!F12)))</f>
        <v/>
      </c>
      <c r="CY18" s="290" t="str">
        <f ca="true">+IF(OFFSET('Sanitation Data'!$F$32,0,10*ROW('Sanitation Data'!F12))="","",OFFSET('Sanitation Data'!$F$32,0,10*ROW('Sanitation Data'!F12)))</f>
        <v/>
      </c>
      <c r="CZ18" s="290" t="str">
        <f ca="true">+IF(OFFSET('Sanitation Data'!$G$28,0,10*ROW('Sanitation Data'!G12))="","",OFFSET('Sanitation Data'!$G$28,0,10*ROW('Sanitation Data'!G12)))</f>
        <v/>
      </c>
      <c r="DA18" s="290" t="str">
        <f ca="true">+IF(OFFSET('Sanitation Data'!$G$29,0,10*ROW('Sanitation Data'!G12))="","",OFFSET('Sanitation Data'!$G$29,0,10*ROW('Sanitation Data'!G12)))</f>
        <v/>
      </c>
      <c r="DB18" s="290" t="str">
        <f ca="true">+IF(OFFSET('Sanitation Data'!$G$30,0,10*ROW('Sanitation Data'!G12))="","",OFFSET('Sanitation Data'!$G$30,0,10*ROW('Sanitation Data'!G12)))</f>
        <v/>
      </c>
      <c r="DC18" s="290" t="str">
        <f ca="true">+IF(OFFSET('Sanitation Data'!$G$31,0,10*ROW('Sanitation Data'!G12))="","",OFFSET('Sanitation Data'!$G$31,0,10*ROW('Sanitation Data'!G12)))</f>
        <v/>
      </c>
      <c r="DD18" s="290" t="str">
        <f ca="true">+IF(OFFSET('Sanitation Data'!$G$32,0,10*ROW('Sanitation Data'!G12))="","",OFFSET('Sanitation Data'!$G$32,0,10*ROW('Sanitation Data'!G12)))</f>
        <v/>
      </c>
      <c r="DE18" s="290" t="str">
        <f ca="true">+IF(OFFSET('Sanitation Data'!$H$28,0,10*ROW('Sanitation Data'!H12))="","",OFFSET('Sanitation Data'!$H$28,0,10*ROW('Sanitation Data'!H12)))</f>
        <v/>
      </c>
      <c r="DF18" s="290" t="str">
        <f ca="true">+IF(OFFSET('Sanitation Data'!$H$29,0,10*ROW('Sanitation Data'!H12))="","",OFFSET('Sanitation Data'!$H$29,0,10*ROW('Sanitation Data'!H12)))</f>
        <v/>
      </c>
      <c r="DG18" s="290" t="str">
        <f ca="true">+IF(OFFSET('Sanitation Data'!$H$30,0,10*ROW('Sanitation Data'!H12))="","",OFFSET('Sanitation Data'!$H$30,0,10*ROW('Sanitation Data'!H12)))</f>
        <v/>
      </c>
      <c r="DH18" s="290" t="str">
        <f ca="true">+IF(OFFSET('Sanitation Data'!$H$31,0,10*ROW('Sanitation Data'!H12))="","",OFFSET('Sanitation Data'!$H$31,0,10*ROW('Sanitation Data'!H12)))</f>
        <v/>
      </c>
      <c r="DI18" s="290" t="str">
        <f ca="true">+IF(OFFSET('Sanitation Data'!$H$32,0,10*ROW('Sanitation Data'!H12))="","",OFFSET('Sanitation Data'!$H$32,0,10*ROW('Sanitation Data'!H12)))</f>
        <v/>
      </c>
      <c r="DJ18" s="290" t="str">
        <f ca="true">+IF(OFFSET('Sanitation Data'!$I$28,0,10*ROW('Sanitation Data'!I12))="","",OFFSET('Sanitation Data'!$I$28,0,10*ROW('Sanitation Data'!I12)))</f>
        <v/>
      </c>
      <c r="DK18" s="290" t="str">
        <f ca="true">+IF(OFFSET('Sanitation Data'!$I$29,0,10*ROW('Sanitation Data'!I12))="","",OFFSET('Sanitation Data'!$I$29,0,10*ROW('Sanitation Data'!I12)))</f>
        <v/>
      </c>
      <c r="DL18" s="290" t="str">
        <f ca="true">+IF(OFFSET('Sanitation Data'!$I$30,0,10*ROW('Sanitation Data'!I12))="","",OFFSET('Sanitation Data'!$I$30,0,10*ROW('Sanitation Data'!I12)))</f>
        <v/>
      </c>
      <c r="DM18" s="290" t="str">
        <f ca="true">+IF(OFFSET('Sanitation Data'!$I$31,0,10*ROW('Sanitation Data'!I12))="","",OFFSET('Sanitation Data'!$I$31,0,10*ROW('Sanitation Data'!I12)))</f>
        <v/>
      </c>
      <c r="DN18" s="290" t="str">
        <f ca="true">+IF(OFFSET('Sanitation Data'!$I$32,0,10*ROW('Sanitation Data'!I12))="","",OFFSET('Sanitation Data'!$I$32,0,10*ROW('Sanitation Data'!I12)))</f>
        <v/>
      </c>
      <c r="DO18" s="290" t="str">
        <f ca="true">+IF(OFFSET('Hygiene Data'!$D$11,0,10*ROW('Hygiene Data'!D12))="","",OFFSET('Hygiene Data'!$D$11,0,10*ROW('Hygiene Data'!D12)))</f>
        <v/>
      </c>
      <c r="DP18" s="290" t="str">
        <f ca="true">+IF(OFFSET('Hygiene Data'!$D$12,0,10*ROW('Hygiene Data'!D12))="","",OFFSET('Hygiene Data'!$D$12,0,10*ROW('Hygiene Data'!D12)))</f>
        <v/>
      </c>
      <c r="DQ18" s="290" t="str">
        <f ca="true">+IF(OFFSET('Hygiene Data'!$D$13,0,10*ROW('Hygiene Data'!D12))="","",OFFSET('Hygiene Data'!$D$13,0,10*ROW('Hygiene Data'!D12)))</f>
        <v/>
      </c>
      <c r="DR18" s="290" t="str">
        <f ca="true">+IF(OFFSET('Hygiene Data'!$E$11,0,10*ROW('Hygiene Data'!E12))="","",OFFSET('Hygiene Data'!$E$11,0,10*ROW('Hygiene Data'!E12)))</f>
        <v/>
      </c>
      <c r="DS18" s="290" t="str">
        <f ca="true">+IF(OFFSET('Hygiene Data'!$E$12,0,10*ROW('Hygiene Data'!E12))="","",OFFSET('Hygiene Data'!$E$12,0,10*ROW('Hygiene Data'!E12)))</f>
        <v/>
      </c>
      <c r="DT18" s="290" t="str">
        <f ca="true">+IF(OFFSET('Hygiene Data'!$E$13,0,10*ROW('Hygiene Data'!E12))="","",OFFSET('Hygiene Data'!$E$13,0,10*ROW('Hygiene Data'!E12)))</f>
        <v/>
      </c>
      <c r="DU18" s="290" t="str">
        <f ca="true">+IF(OFFSET('Hygiene Data'!$F$11,0,10*ROW('Hygiene Data'!F12))="","",OFFSET('Hygiene Data'!$F$11,0,10*ROW('Hygiene Data'!F12)))</f>
        <v/>
      </c>
      <c r="DV18" s="290" t="str">
        <f ca="true">+IF(OFFSET('Hygiene Data'!$F$12,0,10*ROW('Hygiene Data'!F12))="","",OFFSET('Hygiene Data'!$F$12,0,10*ROW('Hygiene Data'!F12)))</f>
        <v/>
      </c>
      <c r="DW18" s="290" t="str">
        <f ca="true">+IF(OFFSET('Hygiene Data'!$F$13,0,10*ROW('Hygiene Data'!F12))="","",OFFSET('Hygiene Data'!$F$13,0,10*ROW('Hygiene Data'!F12)))</f>
        <v/>
      </c>
      <c r="DX18" s="290" t="str">
        <f ca="true">+IF(OFFSET('Hygiene Data'!$G$11,0,10*ROW('Hygiene Data'!G12))="","",OFFSET('Hygiene Data'!$G$11,0,10*ROW('Hygiene Data'!G12)))</f>
        <v/>
      </c>
      <c r="DY18" s="290" t="str">
        <f ca="true">+IF(OFFSET('Hygiene Data'!$G$12,0,10*ROW('Hygiene Data'!G12))="","",OFFSET('Hygiene Data'!$G$12,0,10*ROW('Hygiene Data'!G12)))</f>
        <v/>
      </c>
      <c r="DZ18" s="290" t="str">
        <f ca="true">+IF(OFFSET('Hygiene Data'!$G$13,0,10*ROW('Hygiene Data'!G12))="","",OFFSET('Hygiene Data'!$G$13,0,10*ROW('Hygiene Data'!G12)))</f>
        <v/>
      </c>
      <c r="EA18" s="290" t="str">
        <f ca="true">+IF(OFFSET('Hygiene Data'!$H$11,0,10*ROW('Hygiene Data'!H12))="","",OFFSET('Hygiene Data'!$H$11,0,10*ROW('Hygiene Data'!H12)))</f>
        <v/>
      </c>
      <c r="EB18" s="290" t="str">
        <f ca="true">+IF(OFFSET('Hygiene Data'!$H$12,0,10*ROW('Hygiene Data'!H12))="","",OFFSET('Hygiene Data'!$H$12,0,10*ROW('Hygiene Data'!H12)))</f>
        <v/>
      </c>
      <c r="EC18" s="290" t="str">
        <f ca="true">+IF(OFFSET('Hygiene Data'!$H$13,0,10*ROW('Hygiene Data'!H12))="","",OFFSET('Hygiene Data'!$H$13,0,10*ROW('Hygiene Data'!H12)))</f>
        <v/>
      </c>
      <c r="ED18" s="290" t="str">
        <f ca="true">+IF(OFFSET('Hygiene Data'!$I$11,0,10*ROW('Hygiene Data'!I12))="","",OFFSET('Hygiene Data'!$I$11,0,10*ROW('Hygiene Data'!I12)))</f>
        <v/>
      </c>
      <c r="EE18" s="290" t="str">
        <f ca="true">+IF(OFFSET('Hygiene Data'!$I$12,0,10*ROW('Hygiene Data'!I12))="","",OFFSET('Hygiene Data'!$I$12,0,10*ROW('Hygiene Data'!I12)))</f>
        <v/>
      </c>
      <c r="EF18" s="290"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NAM_2018_EMIS</v>
      </c>
      <c r="B19" s="36" t="str">
        <f ca="true">+IF(OFFSET('Water Data'!$C$2,0,10*ROW('Water Data'!F13))="","",OFFSET('Water Data'!$C$2,0,10*ROW('Water Data'!F13)))</f>
        <v>EMIS</v>
      </c>
      <c r="C19" s="346">
        <f t="shared" ca="true" si="0"/>
        <v>2018</v>
      </c>
      <c r="D19" s="96">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89.389920424403186</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87.2</v>
      </c>
      <c r="W19" s="97">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75.650000000000006</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0"/>
      <c r="BS19" s="290" t="str">
        <f ca="true">+IF(OFFSET('Water Data'!$D$27,0,10*ROW('Water Data'!D13))="","",OFFSET('Water Data'!$D$27,0,10*ROW('Water Data'!D13)))</f>
        <v>Yes</v>
      </c>
      <c r="BT19" s="290" t="str">
        <f ca="true">+IF(OFFSET('Water Data'!$D$28,0,10*ROW('Water Data'!D13))="","",OFFSET('Water Data'!$D$28,0,10*ROW('Water Data'!D13)))</f>
        <v/>
      </c>
      <c r="BU19" s="290" t="str">
        <f ca="true">+IF(OFFSET('Water Data'!$D$29,0,10*ROW('Water Data'!D13))="","",OFFSET('Water Data'!$D$29,0,10*ROW('Water Data'!D13)))</f>
        <v/>
      </c>
      <c r="BV19" s="290" t="str">
        <f ca="true">+IF(OFFSET('Water Data'!$E$27,0,10*ROW('Water Data'!E13))="","",OFFSET('Water Data'!$E$27,0,10*ROW('Water Data'!E13)))</f>
        <v/>
      </c>
      <c r="BW19" s="290" t="str">
        <f ca="true">+IF(OFFSET('Water Data'!$E$28,0,10*ROW('Water Data'!E13))="","",OFFSET('Water Data'!$E$28,0,10*ROW('Water Data'!E13)))</f>
        <v/>
      </c>
      <c r="BX19" s="290" t="str">
        <f ca="true">+IF(OFFSET('Water Data'!$E$29,0,10*ROW('Water Data'!E13))="","",OFFSET('Water Data'!$E$29,0,10*ROW('Water Data'!E13)))</f>
        <v/>
      </c>
      <c r="BY19" s="290" t="str">
        <f ca="true">+IF(OFFSET('Water Data'!$F$27,0,10*ROW('Water Data'!F13))="","",OFFSET('Water Data'!$F$27,0,10*ROW('Water Data'!F13)))</f>
        <v/>
      </c>
      <c r="BZ19" s="290" t="str">
        <f ca="true">+IF(OFFSET('Water Data'!$F$28,0,10*ROW('Water Data'!F13))="","",OFFSET('Water Data'!$F$28,0,10*ROW('Water Data'!F13)))</f>
        <v/>
      </c>
      <c r="CA19" s="290" t="str">
        <f ca="true">+IF(OFFSET('Water Data'!$F$29,0,10*ROW('Water Data'!F13))="","",OFFSET('Water Data'!$F$29,0,10*ROW('Water Data'!F13)))</f>
        <v/>
      </c>
      <c r="CB19" s="290" t="str">
        <f ca="true">+IF(OFFSET('Water Data'!$G$27,0,10*ROW('Water Data'!G13))="","",OFFSET('Water Data'!$G$27,0,10*ROW('Water Data'!G13)))</f>
        <v/>
      </c>
      <c r="CC19" s="290" t="str">
        <f ca="true">+IF(OFFSET('Water Data'!$G$28,0,10*ROW('Water Data'!G13))="","",OFFSET('Water Data'!$G$28,0,10*ROW('Water Data'!G13)))</f>
        <v/>
      </c>
      <c r="CD19" s="290" t="str">
        <f ca="true">+IF(OFFSET('Water Data'!$G$29,0,10*ROW('Water Data'!G13))="","",OFFSET('Water Data'!$G$29,0,10*ROW('Water Data'!G13)))</f>
        <v/>
      </c>
      <c r="CE19" s="290" t="str">
        <f ca="true">+IF(OFFSET('Water Data'!$H$27,0,10*ROW('Water Data'!H13))="","",OFFSET('Water Data'!$H$27,0,10*ROW('Water Data'!H13)))</f>
        <v/>
      </c>
      <c r="CF19" s="290" t="str">
        <f ca="true">+IF(OFFSET('Water Data'!$H$28,0,10*ROW('Water Data'!H13))="","",OFFSET('Water Data'!$H$28,0,10*ROW('Water Data'!H13)))</f>
        <v/>
      </c>
      <c r="CG19" s="290" t="str">
        <f ca="true">+IF(OFFSET('Water Data'!$H$29,0,10*ROW('Water Data'!H13))="","",OFFSET('Water Data'!$H$29,0,10*ROW('Water Data'!H13)))</f>
        <v/>
      </c>
      <c r="CH19" s="290" t="str">
        <f ca="true">+IF(OFFSET('Water Data'!$I$27,0,10*ROW('Water Data'!I13))="","",OFFSET('Water Data'!$I$27,0,10*ROW('Water Data'!I13)))</f>
        <v/>
      </c>
      <c r="CI19" s="290" t="str">
        <f ca="true">+IF(OFFSET('Water Data'!$I$28,0,10*ROW('Water Data'!I13))="","",OFFSET('Water Data'!$I$28,0,10*ROW('Water Data'!I13)))</f>
        <v/>
      </c>
      <c r="CJ19" s="290" t="str">
        <f ca="true">+IF(OFFSET('Water Data'!$I$29,0,10*ROW('Water Data'!I13))="","",OFFSET('Water Data'!$I$29,0,10*ROW('Water Data'!I13)))</f>
        <v/>
      </c>
      <c r="CK19" s="290" t="str">
        <f ca="true">+IF(OFFSET('Sanitation Data'!$D$28,0,10*ROW('Sanitation Data'!D13))="","",OFFSET('Sanitation Data'!$D$28,0,10*ROW('Sanitation Data'!D13)))</f>
        <v>Yes</v>
      </c>
      <c r="CL19" s="290" t="str">
        <f ca="true">+IF(OFFSET('Sanitation Data'!$D$29,0,10*ROW('Sanitation Data'!D13))="","",OFFSET('Sanitation Data'!$D$29,0,10*ROW('Sanitation Data'!D13)))</f>
        <v>Yes</v>
      </c>
      <c r="CM19" s="290" t="str">
        <f ca="true">+IF(OFFSET('Sanitation Data'!$D$30,0,10*ROW('Sanitation Data'!D13))="","",OFFSET('Sanitation Data'!$D$30,0,10*ROW('Sanitation Data'!D13)))</f>
        <v/>
      </c>
      <c r="CN19" s="290" t="str">
        <f ca="true">+IF(OFFSET('Sanitation Data'!$D$31,0,10*ROW('Sanitation Data'!D13))="","",OFFSET('Sanitation Data'!$D$31,0,10*ROW('Sanitation Data'!D13)))</f>
        <v/>
      </c>
      <c r="CO19" s="290" t="str">
        <f ca="true">+IF(OFFSET('Sanitation Data'!$D$32,0,10*ROW('Sanitation Data'!D13))="","",OFFSET('Sanitation Data'!$D$32,0,10*ROW('Sanitation Data'!D13)))</f>
        <v/>
      </c>
      <c r="CP19" s="290" t="str">
        <f ca="true">+IF(OFFSET('Sanitation Data'!$E$28,0,10*ROW('Sanitation Data'!E13))="","",OFFSET('Sanitation Data'!$E$28,0,10*ROW('Sanitation Data'!E13)))</f>
        <v/>
      </c>
      <c r="CQ19" s="290" t="str">
        <f ca="true">+IF(OFFSET('Sanitation Data'!$E$29,0,10*ROW('Sanitation Data'!E13))="","",OFFSET('Sanitation Data'!$E$29,0,10*ROW('Sanitation Data'!E13)))</f>
        <v/>
      </c>
      <c r="CR19" s="290" t="str">
        <f ca="true">+IF(OFFSET('Sanitation Data'!$E$30,0,10*ROW('Sanitation Data'!E13))="","",OFFSET('Sanitation Data'!$E$30,0,10*ROW('Sanitation Data'!E13)))</f>
        <v/>
      </c>
      <c r="CS19" s="290" t="str">
        <f ca="true">+IF(OFFSET('Sanitation Data'!$E$31,0,10*ROW('Sanitation Data'!E13))="","",OFFSET('Sanitation Data'!$E$31,0,10*ROW('Sanitation Data'!E13)))</f>
        <v/>
      </c>
      <c r="CT19" s="290" t="str">
        <f ca="true">+IF(OFFSET('Sanitation Data'!$E$32,0,10*ROW('Sanitation Data'!E13))="","",OFFSET('Sanitation Data'!$E$32,0,10*ROW('Sanitation Data'!E13)))</f>
        <v/>
      </c>
      <c r="CU19" s="290" t="str">
        <f ca="true">+IF(OFFSET('Sanitation Data'!$F$28,0,10*ROW('Sanitation Data'!F13))="","",OFFSET('Sanitation Data'!$F$28,0,10*ROW('Sanitation Data'!F13)))</f>
        <v/>
      </c>
      <c r="CV19" s="290" t="str">
        <f ca="true">+IF(OFFSET('Sanitation Data'!$F$29,0,10*ROW('Sanitation Data'!F13))="","",OFFSET('Sanitation Data'!$F$29,0,10*ROW('Sanitation Data'!F13)))</f>
        <v/>
      </c>
      <c r="CW19" s="290" t="str">
        <f ca="true">+IF(OFFSET('Sanitation Data'!$F$30,0,10*ROW('Sanitation Data'!F13))="","",OFFSET('Sanitation Data'!$F$30,0,10*ROW('Sanitation Data'!F13)))</f>
        <v/>
      </c>
      <c r="CX19" s="290" t="str">
        <f ca="true">+IF(OFFSET('Sanitation Data'!$F$31,0,10*ROW('Sanitation Data'!F13))="","",OFFSET('Sanitation Data'!$F$31,0,10*ROW('Sanitation Data'!F13)))</f>
        <v/>
      </c>
      <c r="CY19" s="290" t="str">
        <f ca="true">+IF(OFFSET('Sanitation Data'!$F$32,0,10*ROW('Sanitation Data'!F13))="","",OFFSET('Sanitation Data'!$F$32,0,10*ROW('Sanitation Data'!F13)))</f>
        <v/>
      </c>
      <c r="CZ19" s="290" t="str">
        <f ca="true">+IF(OFFSET('Sanitation Data'!$G$28,0,10*ROW('Sanitation Data'!G13))="","",OFFSET('Sanitation Data'!$G$28,0,10*ROW('Sanitation Data'!G13)))</f>
        <v/>
      </c>
      <c r="DA19" s="290" t="str">
        <f ca="true">+IF(OFFSET('Sanitation Data'!$G$29,0,10*ROW('Sanitation Data'!G13))="","",OFFSET('Sanitation Data'!$G$29,0,10*ROW('Sanitation Data'!G13)))</f>
        <v/>
      </c>
      <c r="DB19" s="290" t="str">
        <f ca="true">+IF(OFFSET('Sanitation Data'!$G$30,0,10*ROW('Sanitation Data'!G13))="","",OFFSET('Sanitation Data'!$G$30,0,10*ROW('Sanitation Data'!G13)))</f>
        <v/>
      </c>
      <c r="DC19" s="290" t="str">
        <f ca="true">+IF(OFFSET('Sanitation Data'!$G$31,0,10*ROW('Sanitation Data'!G13))="","",OFFSET('Sanitation Data'!$G$31,0,10*ROW('Sanitation Data'!G13)))</f>
        <v/>
      </c>
      <c r="DD19" s="290" t="str">
        <f ca="true">+IF(OFFSET('Sanitation Data'!$G$32,0,10*ROW('Sanitation Data'!G13))="","",OFFSET('Sanitation Data'!$G$32,0,10*ROW('Sanitation Data'!G13)))</f>
        <v/>
      </c>
      <c r="DE19" s="290" t="str">
        <f ca="true">+IF(OFFSET('Sanitation Data'!$H$28,0,10*ROW('Sanitation Data'!H13))="","",OFFSET('Sanitation Data'!$H$28,0,10*ROW('Sanitation Data'!H13)))</f>
        <v/>
      </c>
      <c r="DF19" s="290" t="str">
        <f ca="true">+IF(OFFSET('Sanitation Data'!$H$29,0,10*ROW('Sanitation Data'!H13))="","",OFFSET('Sanitation Data'!$H$29,0,10*ROW('Sanitation Data'!H13)))</f>
        <v/>
      </c>
      <c r="DG19" s="290" t="str">
        <f ca="true">+IF(OFFSET('Sanitation Data'!$H$30,0,10*ROW('Sanitation Data'!H13))="","",OFFSET('Sanitation Data'!$H$30,0,10*ROW('Sanitation Data'!H13)))</f>
        <v/>
      </c>
      <c r="DH19" s="290" t="str">
        <f ca="true">+IF(OFFSET('Sanitation Data'!$H$31,0,10*ROW('Sanitation Data'!H13))="","",OFFSET('Sanitation Data'!$H$31,0,10*ROW('Sanitation Data'!H13)))</f>
        <v/>
      </c>
      <c r="DI19" s="290" t="str">
        <f ca="true">+IF(OFFSET('Sanitation Data'!$H$32,0,10*ROW('Sanitation Data'!H13))="","",OFFSET('Sanitation Data'!$H$32,0,10*ROW('Sanitation Data'!H13)))</f>
        <v/>
      </c>
      <c r="DJ19" s="290" t="str">
        <f ca="true">+IF(OFFSET('Sanitation Data'!$I$28,0,10*ROW('Sanitation Data'!I13))="","",OFFSET('Sanitation Data'!$I$28,0,10*ROW('Sanitation Data'!I13)))</f>
        <v/>
      </c>
      <c r="DK19" s="290" t="str">
        <f ca="true">+IF(OFFSET('Sanitation Data'!$I$29,0,10*ROW('Sanitation Data'!I13))="","",OFFSET('Sanitation Data'!$I$29,0,10*ROW('Sanitation Data'!I13)))</f>
        <v/>
      </c>
      <c r="DL19" s="290" t="str">
        <f ca="true">+IF(OFFSET('Sanitation Data'!$I$30,0,10*ROW('Sanitation Data'!I13))="","",OFFSET('Sanitation Data'!$I$30,0,10*ROW('Sanitation Data'!I13)))</f>
        <v/>
      </c>
      <c r="DM19" s="290" t="str">
        <f ca="true">+IF(OFFSET('Sanitation Data'!$I$31,0,10*ROW('Sanitation Data'!I13))="","",OFFSET('Sanitation Data'!$I$31,0,10*ROW('Sanitation Data'!I13)))</f>
        <v/>
      </c>
      <c r="DN19" s="290" t="str">
        <f ca="true">+IF(OFFSET('Sanitation Data'!$I$32,0,10*ROW('Sanitation Data'!I13))="","",OFFSET('Sanitation Data'!$I$32,0,10*ROW('Sanitation Data'!I13)))</f>
        <v/>
      </c>
      <c r="DO19" s="290" t="str">
        <f ca="true">+IF(OFFSET('Hygiene Data'!$D$11,0,10*ROW('Hygiene Data'!D13))="","",OFFSET('Hygiene Data'!$D$11,0,10*ROW('Hygiene Data'!D13)))</f>
        <v/>
      </c>
      <c r="DP19" s="290" t="str">
        <f ca="true">+IF(OFFSET('Hygiene Data'!$D$12,0,10*ROW('Hygiene Data'!D13))="","",OFFSET('Hygiene Data'!$D$12,0,10*ROW('Hygiene Data'!D13)))</f>
        <v/>
      </c>
      <c r="DQ19" s="290" t="str">
        <f ca="true">+IF(OFFSET('Hygiene Data'!$D$13,0,10*ROW('Hygiene Data'!D13))="","",OFFSET('Hygiene Data'!$D$13,0,10*ROW('Hygiene Data'!D13)))</f>
        <v/>
      </c>
      <c r="DR19" s="290" t="str">
        <f ca="true">+IF(OFFSET('Hygiene Data'!$E$11,0,10*ROW('Hygiene Data'!E13))="","",OFFSET('Hygiene Data'!$E$11,0,10*ROW('Hygiene Data'!E13)))</f>
        <v/>
      </c>
      <c r="DS19" s="290" t="str">
        <f ca="true">+IF(OFFSET('Hygiene Data'!$E$12,0,10*ROW('Hygiene Data'!E13))="","",OFFSET('Hygiene Data'!$E$12,0,10*ROW('Hygiene Data'!E13)))</f>
        <v/>
      </c>
      <c r="DT19" s="290" t="str">
        <f ca="true">+IF(OFFSET('Hygiene Data'!$E$13,0,10*ROW('Hygiene Data'!E13))="","",OFFSET('Hygiene Data'!$E$13,0,10*ROW('Hygiene Data'!E13)))</f>
        <v/>
      </c>
      <c r="DU19" s="290" t="str">
        <f ca="true">+IF(OFFSET('Hygiene Data'!$F$11,0,10*ROW('Hygiene Data'!F13))="","",OFFSET('Hygiene Data'!$F$11,0,10*ROW('Hygiene Data'!F13)))</f>
        <v/>
      </c>
      <c r="DV19" s="290" t="str">
        <f ca="true">+IF(OFFSET('Hygiene Data'!$F$12,0,10*ROW('Hygiene Data'!F13))="","",OFFSET('Hygiene Data'!$F$12,0,10*ROW('Hygiene Data'!F13)))</f>
        <v/>
      </c>
      <c r="DW19" s="290" t="str">
        <f ca="true">+IF(OFFSET('Hygiene Data'!$F$13,0,10*ROW('Hygiene Data'!F13))="","",OFFSET('Hygiene Data'!$F$13,0,10*ROW('Hygiene Data'!F13)))</f>
        <v/>
      </c>
      <c r="DX19" s="290" t="str">
        <f ca="true">+IF(OFFSET('Hygiene Data'!$G$11,0,10*ROW('Hygiene Data'!G13))="","",OFFSET('Hygiene Data'!$G$11,0,10*ROW('Hygiene Data'!G13)))</f>
        <v/>
      </c>
      <c r="DY19" s="290" t="str">
        <f ca="true">+IF(OFFSET('Hygiene Data'!$G$12,0,10*ROW('Hygiene Data'!G13))="","",OFFSET('Hygiene Data'!$G$12,0,10*ROW('Hygiene Data'!G13)))</f>
        <v/>
      </c>
      <c r="DZ19" s="290" t="str">
        <f ca="true">+IF(OFFSET('Hygiene Data'!$G$13,0,10*ROW('Hygiene Data'!G13))="","",OFFSET('Hygiene Data'!$G$13,0,10*ROW('Hygiene Data'!G13)))</f>
        <v/>
      </c>
      <c r="EA19" s="290" t="str">
        <f ca="true">+IF(OFFSET('Hygiene Data'!$H$11,0,10*ROW('Hygiene Data'!H13))="","",OFFSET('Hygiene Data'!$H$11,0,10*ROW('Hygiene Data'!H13)))</f>
        <v/>
      </c>
      <c r="EB19" s="290" t="str">
        <f ca="true">+IF(OFFSET('Hygiene Data'!$H$12,0,10*ROW('Hygiene Data'!H13))="","",OFFSET('Hygiene Data'!$H$12,0,10*ROW('Hygiene Data'!H13)))</f>
        <v/>
      </c>
      <c r="EC19" s="290" t="str">
        <f ca="true">+IF(OFFSET('Hygiene Data'!$H$13,0,10*ROW('Hygiene Data'!H13))="","",OFFSET('Hygiene Data'!$H$13,0,10*ROW('Hygiene Data'!H13)))</f>
        <v/>
      </c>
      <c r="ED19" s="290" t="str">
        <f ca="true">+IF(OFFSET('Hygiene Data'!$I$11,0,10*ROW('Hygiene Data'!I13))="","",OFFSET('Hygiene Data'!$I$11,0,10*ROW('Hygiene Data'!I13)))</f>
        <v/>
      </c>
      <c r="EE19" s="290" t="str">
        <f ca="true">+IF(OFFSET('Hygiene Data'!$I$12,0,10*ROW('Hygiene Data'!I13))="","",OFFSET('Hygiene Data'!$I$12,0,10*ROW('Hygiene Data'!I13)))</f>
        <v/>
      </c>
      <c r="EF19" s="290"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NAM_2019_EMIS</v>
      </c>
      <c r="B20" s="36" t="str">
        <f ca="true">+IF(OFFSET('Water Data'!$C$2,0,10*ROW('Water Data'!F14))="","",OFFSET('Water Data'!$C$2,0,10*ROW('Water Data'!F14)))</f>
        <v>EMIS</v>
      </c>
      <c r="C20" s="346">
        <f t="shared" ca="true" si="0"/>
        <v>2019</v>
      </c>
      <c r="D20" s="96">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89.8</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87.8</v>
      </c>
      <c r="W20" s="97">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76.3</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0"/>
      <c r="BS20" s="290" t="str">
        <f ca="true">+IF(OFFSET('Water Data'!$D$27,0,10*ROW('Water Data'!D14))="","",OFFSET('Water Data'!$D$27,0,10*ROW('Water Data'!D14)))</f>
        <v>Yes</v>
      </c>
      <c r="BT20" s="290" t="str">
        <f ca="true">+IF(OFFSET('Water Data'!$D$28,0,10*ROW('Water Data'!D14))="","",OFFSET('Water Data'!$D$28,0,10*ROW('Water Data'!D14)))</f>
        <v/>
      </c>
      <c r="BU20" s="290" t="str">
        <f ca="true">+IF(OFFSET('Water Data'!$D$29,0,10*ROW('Water Data'!D14))="","",OFFSET('Water Data'!$D$29,0,10*ROW('Water Data'!D14)))</f>
        <v/>
      </c>
      <c r="BV20" s="290" t="str">
        <f ca="true">+IF(OFFSET('Water Data'!$E$27,0,10*ROW('Water Data'!E14))="","",OFFSET('Water Data'!$E$27,0,10*ROW('Water Data'!E14)))</f>
        <v/>
      </c>
      <c r="BW20" s="290" t="str">
        <f ca="true">+IF(OFFSET('Water Data'!$E$28,0,10*ROW('Water Data'!E14))="","",OFFSET('Water Data'!$E$28,0,10*ROW('Water Data'!E14)))</f>
        <v/>
      </c>
      <c r="BX20" s="290" t="str">
        <f ca="true">+IF(OFFSET('Water Data'!$E$29,0,10*ROW('Water Data'!E14))="","",OFFSET('Water Data'!$E$29,0,10*ROW('Water Data'!E14)))</f>
        <v/>
      </c>
      <c r="BY20" s="290" t="str">
        <f ca="true">+IF(OFFSET('Water Data'!$F$27,0,10*ROW('Water Data'!F14))="","",OFFSET('Water Data'!$F$27,0,10*ROW('Water Data'!F14)))</f>
        <v/>
      </c>
      <c r="BZ20" s="290" t="str">
        <f ca="true">+IF(OFFSET('Water Data'!$F$28,0,10*ROW('Water Data'!F14))="","",OFFSET('Water Data'!$F$28,0,10*ROW('Water Data'!F14)))</f>
        <v/>
      </c>
      <c r="CA20" s="290" t="str">
        <f ca="true">+IF(OFFSET('Water Data'!$F$29,0,10*ROW('Water Data'!F14))="","",OFFSET('Water Data'!$F$29,0,10*ROW('Water Data'!F14)))</f>
        <v/>
      </c>
      <c r="CB20" s="290" t="str">
        <f ca="true">+IF(OFFSET('Water Data'!$G$27,0,10*ROW('Water Data'!G14))="","",OFFSET('Water Data'!$G$27,0,10*ROW('Water Data'!G14)))</f>
        <v/>
      </c>
      <c r="CC20" s="290" t="str">
        <f ca="true">+IF(OFFSET('Water Data'!$G$28,0,10*ROW('Water Data'!G14))="","",OFFSET('Water Data'!$G$28,0,10*ROW('Water Data'!G14)))</f>
        <v/>
      </c>
      <c r="CD20" s="290" t="str">
        <f ca="true">+IF(OFFSET('Water Data'!$G$29,0,10*ROW('Water Data'!G14))="","",OFFSET('Water Data'!$G$29,0,10*ROW('Water Data'!G14)))</f>
        <v/>
      </c>
      <c r="CE20" s="290" t="str">
        <f ca="true">+IF(OFFSET('Water Data'!$H$27,0,10*ROW('Water Data'!H14))="","",OFFSET('Water Data'!$H$27,0,10*ROW('Water Data'!H14)))</f>
        <v/>
      </c>
      <c r="CF20" s="290" t="str">
        <f ca="true">+IF(OFFSET('Water Data'!$H$28,0,10*ROW('Water Data'!H14))="","",OFFSET('Water Data'!$H$28,0,10*ROW('Water Data'!H14)))</f>
        <v/>
      </c>
      <c r="CG20" s="290" t="str">
        <f ca="true">+IF(OFFSET('Water Data'!$H$29,0,10*ROW('Water Data'!H14))="","",OFFSET('Water Data'!$H$29,0,10*ROW('Water Data'!H14)))</f>
        <v/>
      </c>
      <c r="CH20" s="290" t="str">
        <f ca="true">+IF(OFFSET('Water Data'!$I$27,0,10*ROW('Water Data'!I14))="","",OFFSET('Water Data'!$I$27,0,10*ROW('Water Data'!I14)))</f>
        <v/>
      </c>
      <c r="CI20" s="290" t="str">
        <f ca="true">+IF(OFFSET('Water Data'!$I$28,0,10*ROW('Water Data'!I14))="","",OFFSET('Water Data'!$I$28,0,10*ROW('Water Data'!I14)))</f>
        <v/>
      </c>
      <c r="CJ20" s="290" t="str">
        <f ca="true">+IF(OFFSET('Water Data'!$I$29,0,10*ROW('Water Data'!I14))="","",OFFSET('Water Data'!$I$29,0,10*ROW('Water Data'!I14)))</f>
        <v/>
      </c>
      <c r="CK20" s="290" t="str">
        <f ca="true">+IF(OFFSET('Sanitation Data'!$D$28,0,10*ROW('Sanitation Data'!D14))="","",OFFSET('Sanitation Data'!$D$28,0,10*ROW('Sanitation Data'!D14)))</f>
        <v>Yes</v>
      </c>
      <c r="CL20" s="290" t="str">
        <f ca="true">+IF(OFFSET('Sanitation Data'!$D$29,0,10*ROW('Sanitation Data'!D14))="","",OFFSET('Sanitation Data'!$D$29,0,10*ROW('Sanitation Data'!D14)))</f>
        <v>Yes</v>
      </c>
      <c r="CM20" s="290" t="str">
        <f ca="true">+IF(OFFSET('Sanitation Data'!$D$30,0,10*ROW('Sanitation Data'!D14))="","",OFFSET('Sanitation Data'!$D$30,0,10*ROW('Sanitation Data'!D14)))</f>
        <v/>
      </c>
      <c r="CN20" s="290" t="str">
        <f ca="true">+IF(OFFSET('Sanitation Data'!$D$31,0,10*ROW('Sanitation Data'!D14))="","",OFFSET('Sanitation Data'!$D$31,0,10*ROW('Sanitation Data'!D14)))</f>
        <v/>
      </c>
      <c r="CO20" s="290" t="str">
        <f ca="true">+IF(OFFSET('Sanitation Data'!$D$32,0,10*ROW('Sanitation Data'!D14))="","",OFFSET('Sanitation Data'!$D$32,0,10*ROW('Sanitation Data'!D14)))</f>
        <v/>
      </c>
      <c r="CP20" s="290" t="str">
        <f ca="true">+IF(OFFSET('Sanitation Data'!$E$28,0,10*ROW('Sanitation Data'!E14))="","",OFFSET('Sanitation Data'!$E$28,0,10*ROW('Sanitation Data'!E14)))</f>
        <v/>
      </c>
      <c r="CQ20" s="290" t="str">
        <f ca="true">+IF(OFFSET('Sanitation Data'!$E$29,0,10*ROW('Sanitation Data'!E14))="","",OFFSET('Sanitation Data'!$E$29,0,10*ROW('Sanitation Data'!E14)))</f>
        <v/>
      </c>
      <c r="CR20" s="290" t="str">
        <f ca="true">+IF(OFFSET('Sanitation Data'!$E$30,0,10*ROW('Sanitation Data'!E14))="","",OFFSET('Sanitation Data'!$E$30,0,10*ROW('Sanitation Data'!E14)))</f>
        <v/>
      </c>
      <c r="CS20" s="290" t="str">
        <f ca="true">+IF(OFFSET('Sanitation Data'!$E$31,0,10*ROW('Sanitation Data'!E14))="","",OFFSET('Sanitation Data'!$E$31,0,10*ROW('Sanitation Data'!E14)))</f>
        <v/>
      </c>
      <c r="CT20" s="290" t="str">
        <f ca="true">+IF(OFFSET('Sanitation Data'!$E$32,0,10*ROW('Sanitation Data'!E14))="","",OFFSET('Sanitation Data'!$E$32,0,10*ROW('Sanitation Data'!E14)))</f>
        <v/>
      </c>
      <c r="CU20" s="290" t="str">
        <f ca="true">+IF(OFFSET('Sanitation Data'!$F$28,0,10*ROW('Sanitation Data'!F14))="","",OFFSET('Sanitation Data'!$F$28,0,10*ROW('Sanitation Data'!F14)))</f>
        <v/>
      </c>
      <c r="CV20" s="290" t="str">
        <f ca="true">+IF(OFFSET('Sanitation Data'!$F$29,0,10*ROW('Sanitation Data'!F14))="","",OFFSET('Sanitation Data'!$F$29,0,10*ROW('Sanitation Data'!F14)))</f>
        <v/>
      </c>
      <c r="CW20" s="290" t="str">
        <f ca="true">+IF(OFFSET('Sanitation Data'!$F$30,0,10*ROW('Sanitation Data'!F14))="","",OFFSET('Sanitation Data'!$F$30,0,10*ROW('Sanitation Data'!F14)))</f>
        <v/>
      </c>
      <c r="CX20" s="290" t="str">
        <f ca="true">+IF(OFFSET('Sanitation Data'!$F$31,0,10*ROW('Sanitation Data'!F14))="","",OFFSET('Sanitation Data'!$F$31,0,10*ROW('Sanitation Data'!F14)))</f>
        <v/>
      </c>
      <c r="CY20" s="290" t="str">
        <f ca="true">+IF(OFFSET('Sanitation Data'!$F$32,0,10*ROW('Sanitation Data'!F14))="","",OFFSET('Sanitation Data'!$F$32,0,10*ROW('Sanitation Data'!F14)))</f>
        <v/>
      </c>
      <c r="CZ20" s="290" t="str">
        <f ca="true">+IF(OFFSET('Sanitation Data'!$G$28,0,10*ROW('Sanitation Data'!G14))="","",OFFSET('Sanitation Data'!$G$28,0,10*ROW('Sanitation Data'!G14)))</f>
        <v/>
      </c>
      <c r="DA20" s="290" t="str">
        <f ca="true">+IF(OFFSET('Sanitation Data'!$G$29,0,10*ROW('Sanitation Data'!G14))="","",OFFSET('Sanitation Data'!$G$29,0,10*ROW('Sanitation Data'!G14)))</f>
        <v/>
      </c>
      <c r="DB20" s="290" t="str">
        <f ca="true">+IF(OFFSET('Sanitation Data'!$G$30,0,10*ROW('Sanitation Data'!G14))="","",OFFSET('Sanitation Data'!$G$30,0,10*ROW('Sanitation Data'!G14)))</f>
        <v/>
      </c>
      <c r="DC20" s="290" t="str">
        <f ca="true">+IF(OFFSET('Sanitation Data'!$G$31,0,10*ROW('Sanitation Data'!G14))="","",OFFSET('Sanitation Data'!$G$31,0,10*ROW('Sanitation Data'!G14)))</f>
        <v/>
      </c>
      <c r="DD20" s="290" t="str">
        <f ca="true">+IF(OFFSET('Sanitation Data'!$G$32,0,10*ROW('Sanitation Data'!G14))="","",OFFSET('Sanitation Data'!$G$32,0,10*ROW('Sanitation Data'!G14)))</f>
        <v/>
      </c>
      <c r="DE20" s="290" t="str">
        <f ca="true">+IF(OFFSET('Sanitation Data'!$H$28,0,10*ROW('Sanitation Data'!H14))="","",OFFSET('Sanitation Data'!$H$28,0,10*ROW('Sanitation Data'!H14)))</f>
        <v/>
      </c>
      <c r="DF20" s="290" t="str">
        <f ca="true">+IF(OFFSET('Sanitation Data'!$H$29,0,10*ROW('Sanitation Data'!H14))="","",OFFSET('Sanitation Data'!$H$29,0,10*ROW('Sanitation Data'!H14)))</f>
        <v/>
      </c>
      <c r="DG20" s="290" t="str">
        <f ca="true">+IF(OFFSET('Sanitation Data'!$H$30,0,10*ROW('Sanitation Data'!H14))="","",OFFSET('Sanitation Data'!$H$30,0,10*ROW('Sanitation Data'!H14)))</f>
        <v/>
      </c>
      <c r="DH20" s="290" t="str">
        <f ca="true">+IF(OFFSET('Sanitation Data'!$H$31,0,10*ROW('Sanitation Data'!H14))="","",OFFSET('Sanitation Data'!$H$31,0,10*ROW('Sanitation Data'!H14)))</f>
        <v/>
      </c>
      <c r="DI20" s="290" t="str">
        <f ca="true">+IF(OFFSET('Sanitation Data'!$H$32,0,10*ROW('Sanitation Data'!H14))="","",OFFSET('Sanitation Data'!$H$32,0,10*ROW('Sanitation Data'!H14)))</f>
        <v/>
      </c>
      <c r="DJ20" s="290" t="str">
        <f ca="true">+IF(OFFSET('Sanitation Data'!$I$28,0,10*ROW('Sanitation Data'!I14))="","",OFFSET('Sanitation Data'!$I$28,0,10*ROW('Sanitation Data'!I14)))</f>
        <v/>
      </c>
      <c r="DK20" s="290" t="str">
        <f ca="true">+IF(OFFSET('Sanitation Data'!$I$29,0,10*ROW('Sanitation Data'!I14))="","",OFFSET('Sanitation Data'!$I$29,0,10*ROW('Sanitation Data'!I14)))</f>
        <v/>
      </c>
      <c r="DL20" s="290" t="str">
        <f ca="true">+IF(OFFSET('Sanitation Data'!$I$30,0,10*ROW('Sanitation Data'!I14))="","",OFFSET('Sanitation Data'!$I$30,0,10*ROW('Sanitation Data'!I14)))</f>
        <v/>
      </c>
      <c r="DM20" s="290" t="str">
        <f ca="true">+IF(OFFSET('Sanitation Data'!$I$31,0,10*ROW('Sanitation Data'!I14))="","",OFFSET('Sanitation Data'!$I$31,0,10*ROW('Sanitation Data'!I14)))</f>
        <v/>
      </c>
      <c r="DN20" s="290" t="str">
        <f ca="true">+IF(OFFSET('Sanitation Data'!$I$32,0,10*ROW('Sanitation Data'!I14))="","",OFFSET('Sanitation Data'!$I$32,0,10*ROW('Sanitation Data'!I14)))</f>
        <v/>
      </c>
      <c r="DO20" s="290" t="str">
        <f ca="true">+IF(OFFSET('Hygiene Data'!$D$11,0,10*ROW('Hygiene Data'!D14))="","",OFFSET('Hygiene Data'!$D$11,0,10*ROW('Hygiene Data'!D14)))</f>
        <v/>
      </c>
      <c r="DP20" s="290" t="str">
        <f ca="true">+IF(OFFSET('Hygiene Data'!$D$12,0,10*ROW('Hygiene Data'!D14))="","",OFFSET('Hygiene Data'!$D$12,0,10*ROW('Hygiene Data'!D14)))</f>
        <v/>
      </c>
      <c r="DQ20" s="290" t="str">
        <f ca="true">+IF(OFFSET('Hygiene Data'!$D$13,0,10*ROW('Hygiene Data'!D14))="","",OFFSET('Hygiene Data'!$D$13,0,10*ROW('Hygiene Data'!D14)))</f>
        <v/>
      </c>
      <c r="DR20" s="290" t="str">
        <f ca="true">+IF(OFFSET('Hygiene Data'!$E$11,0,10*ROW('Hygiene Data'!E14))="","",OFFSET('Hygiene Data'!$E$11,0,10*ROW('Hygiene Data'!E14)))</f>
        <v/>
      </c>
      <c r="DS20" s="290" t="str">
        <f ca="true">+IF(OFFSET('Hygiene Data'!$E$12,0,10*ROW('Hygiene Data'!E14))="","",OFFSET('Hygiene Data'!$E$12,0,10*ROW('Hygiene Data'!E14)))</f>
        <v/>
      </c>
      <c r="DT20" s="290" t="str">
        <f ca="true">+IF(OFFSET('Hygiene Data'!$E$13,0,10*ROW('Hygiene Data'!E14))="","",OFFSET('Hygiene Data'!$E$13,0,10*ROW('Hygiene Data'!E14)))</f>
        <v/>
      </c>
      <c r="DU20" s="290" t="str">
        <f ca="true">+IF(OFFSET('Hygiene Data'!$F$11,0,10*ROW('Hygiene Data'!F14))="","",OFFSET('Hygiene Data'!$F$11,0,10*ROW('Hygiene Data'!F14)))</f>
        <v/>
      </c>
      <c r="DV20" s="290" t="str">
        <f ca="true">+IF(OFFSET('Hygiene Data'!$F$12,0,10*ROW('Hygiene Data'!F14))="","",OFFSET('Hygiene Data'!$F$12,0,10*ROW('Hygiene Data'!F14)))</f>
        <v/>
      </c>
      <c r="DW20" s="290" t="str">
        <f ca="true">+IF(OFFSET('Hygiene Data'!$F$13,0,10*ROW('Hygiene Data'!F14))="","",OFFSET('Hygiene Data'!$F$13,0,10*ROW('Hygiene Data'!F14)))</f>
        <v/>
      </c>
      <c r="DX20" s="290" t="str">
        <f ca="true">+IF(OFFSET('Hygiene Data'!$G$11,0,10*ROW('Hygiene Data'!G14))="","",OFFSET('Hygiene Data'!$G$11,0,10*ROW('Hygiene Data'!G14)))</f>
        <v/>
      </c>
      <c r="DY20" s="290" t="str">
        <f ca="true">+IF(OFFSET('Hygiene Data'!$G$12,0,10*ROW('Hygiene Data'!G14))="","",OFFSET('Hygiene Data'!$G$12,0,10*ROW('Hygiene Data'!G14)))</f>
        <v/>
      </c>
      <c r="DZ20" s="290" t="str">
        <f ca="true">+IF(OFFSET('Hygiene Data'!$G$13,0,10*ROW('Hygiene Data'!G14))="","",OFFSET('Hygiene Data'!$G$13,0,10*ROW('Hygiene Data'!G14)))</f>
        <v/>
      </c>
      <c r="EA20" s="290" t="str">
        <f ca="true">+IF(OFFSET('Hygiene Data'!$H$11,0,10*ROW('Hygiene Data'!H14))="","",OFFSET('Hygiene Data'!$H$11,0,10*ROW('Hygiene Data'!H14)))</f>
        <v/>
      </c>
      <c r="EB20" s="290" t="str">
        <f ca="true">+IF(OFFSET('Hygiene Data'!$H$12,0,10*ROW('Hygiene Data'!H14))="","",OFFSET('Hygiene Data'!$H$12,0,10*ROW('Hygiene Data'!H14)))</f>
        <v/>
      </c>
      <c r="EC20" s="290" t="str">
        <f ca="true">+IF(OFFSET('Hygiene Data'!$H$13,0,10*ROW('Hygiene Data'!H14))="","",OFFSET('Hygiene Data'!$H$13,0,10*ROW('Hygiene Data'!H14)))</f>
        <v/>
      </c>
      <c r="ED20" s="290" t="str">
        <f ca="true">+IF(OFFSET('Hygiene Data'!$I$11,0,10*ROW('Hygiene Data'!I14))="","",OFFSET('Hygiene Data'!$I$11,0,10*ROW('Hygiene Data'!I14)))</f>
        <v/>
      </c>
      <c r="EE20" s="290" t="str">
        <f ca="true">+IF(OFFSET('Hygiene Data'!$I$12,0,10*ROW('Hygiene Data'!I14))="","",OFFSET('Hygiene Data'!$I$12,0,10*ROW('Hygiene Data'!I14)))</f>
        <v/>
      </c>
      <c r="EF20" s="290"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NAM_2022_UIS</v>
      </c>
      <c r="B21" s="36" t="str">
        <f ca="true">+IF(OFFSET('Water Data'!$C$2,0,10*ROW('Water Data'!F15))="","",OFFSET('Water Data'!$C$2,0,10*ROW('Water Data'!F15)))</f>
        <v>Other</v>
      </c>
      <c r="C21" s="346">
        <f t="shared" ca="true" si="0"/>
        <v>2022</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str">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[94]</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str">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[93]</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str">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[96]</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61.003931884286388</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54.81</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71.25</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0"/>
      <c r="BS21" s="290" t="str">
        <f ca="true">+IF(OFFSET('Water Data'!$D$27,0,10*ROW('Water Data'!D15))="","",OFFSET('Water Data'!$D$27,0,10*ROW('Water Data'!D15)))</f>
        <v/>
      </c>
      <c r="BT21" s="290" t="str">
        <f ca="true">+IF(OFFSET('Water Data'!$D$28,0,10*ROW('Water Data'!D15))="","",OFFSET('Water Data'!$D$28,0,10*ROW('Water Data'!D15)))</f>
        <v>No</v>
      </c>
      <c r="BU21" s="290" t="str">
        <f ca="true">+IF(OFFSET('Water Data'!$D$29,0,10*ROW('Water Data'!D15))="","",OFFSET('Water Data'!$D$29,0,10*ROW('Water Data'!D15)))</f>
        <v/>
      </c>
      <c r="BV21" s="290" t="str">
        <f ca="true">+IF(OFFSET('Water Data'!$E$27,0,10*ROW('Water Data'!E15))="","",OFFSET('Water Data'!$E$27,0,10*ROW('Water Data'!E15)))</f>
        <v/>
      </c>
      <c r="BW21" s="290" t="str">
        <f ca="true">+IF(OFFSET('Water Data'!$E$28,0,10*ROW('Water Data'!E15))="","",OFFSET('Water Data'!$E$28,0,10*ROW('Water Data'!E15)))</f>
        <v/>
      </c>
      <c r="BX21" s="290" t="str">
        <f ca="true">+IF(OFFSET('Water Data'!$E$29,0,10*ROW('Water Data'!E15))="","",OFFSET('Water Data'!$E$29,0,10*ROW('Water Data'!E15)))</f>
        <v/>
      </c>
      <c r="BY21" s="290" t="str">
        <f ca="true">+IF(OFFSET('Water Data'!$F$27,0,10*ROW('Water Data'!F15))="","",OFFSET('Water Data'!$F$27,0,10*ROW('Water Data'!F15)))</f>
        <v/>
      </c>
      <c r="BZ21" s="290" t="str">
        <f ca="true">+IF(OFFSET('Water Data'!$F$28,0,10*ROW('Water Data'!F15))="","",OFFSET('Water Data'!$F$28,0,10*ROW('Water Data'!F15)))</f>
        <v/>
      </c>
      <c r="CA21" s="290" t="str">
        <f ca="true">+IF(OFFSET('Water Data'!$F$29,0,10*ROW('Water Data'!F15))="","",OFFSET('Water Data'!$F$29,0,10*ROW('Water Data'!F15)))</f>
        <v/>
      </c>
      <c r="CB21" s="290" t="str">
        <f ca="true">+IF(OFFSET('Water Data'!$G$27,0,10*ROW('Water Data'!G15))="","",OFFSET('Water Data'!$G$27,0,10*ROW('Water Data'!G15)))</f>
        <v/>
      </c>
      <c r="CC21" s="290" t="str">
        <f ca="true">+IF(OFFSET('Water Data'!$G$28,0,10*ROW('Water Data'!G15))="","",OFFSET('Water Data'!$G$28,0,10*ROW('Water Data'!G15)))</f>
        <v/>
      </c>
      <c r="CD21" s="290" t="str">
        <f ca="true">+IF(OFFSET('Water Data'!$G$29,0,10*ROW('Water Data'!G15))="","",OFFSET('Water Data'!$G$29,0,10*ROW('Water Data'!G15)))</f>
        <v/>
      </c>
      <c r="CE21" s="290" t="str">
        <f ca="true">+IF(OFFSET('Water Data'!$H$27,0,10*ROW('Water Data'!H15))="","",OFFSET('Water Data'!$H$27,0,10*ROW('Water Data'!H15)))</f>
        <v/>
      </c>
      <c r="CF21" s="290" t="str">
        <f ca="true">+IF(OFFSET('Water Data'!$H$28,0,10*ROW('Water Data'!H15))="","",OFFSET('Water Data'!$H$28,0,10*ROW('Water Data'!H15)))</f>
        <v>No</v>
      </c>
      <c r="CG21" s="290" t="str">
        <f ca="true">+IF(OFFSET('Water Data'!$H$29,0,10*ROW('Water Data'!H15))="","",OFFSET('Water Data'!$H$29,0,10*ROW('Water Data'!H15)))</f>
        <v/>
      </c>
      <c r="CH21" s="290" t="str">
        <f ca="true">+IF(OFFSET('Water Data'!$I$27,0,10*ROW('Water Data'!I15))="","",OFFSET('Water Data'!$I$27,0,10*ROW('Water Data'!I15)))</f>
        <v/>
      </c>
      <c r="CI21" s="290" t="str">
        <f ca="true">+IF(OFFSET('Water Data'!$I$28,0,10*ROW('Water Data'!I15))="","",OFFSET('Water Data'!$I$28,0,10*ROW('Water Data'!I15)))</f>
        <v>No</v>
      </c>
      <c r="CJ21" s="290" t="str">
        <f ca="true">+IF(OFFSET('Water Data'!$I$29,0,10*ROW('Water Data'!I15))="","",OFFSET('Water Data'!$I$29,0,10*ROW('Water Data'!I15)))</f>
        <v/>
      </c>
      <c r="CK21" s="290" t="str">
        <f ca="true">+IF(OFFSET('Sanitation Data'!$D$28,0,10*ROW('Sanitation Data'!D15))="","",OFFSET('Sanitation Data'!$D$28,0,10*ROW('Sanitation Data'!D15)))</f>
        <v/>
      </c>
      <c r="CL21" s="290" t="str">
        <f ca="true">+IF(OFFSET('Sanitation Data'!$D$29,0,10*ROW('Sanitation Data'!D15))="","",OFFSET('Sanitation Data'!$D$29,0,10*ROW('Sanitation Data'!D15)))</f>
        <v>Yes</v>
      </c>
      <c r="CM21" s="290" t="str">
        <f ca="true">+IF(OFFSET('Sanitation Data'!$D$30,0,10*ROW('Sanitation Data'!D15))="","",OFFSET('Sanitation Data'!$D$30,0,10*ROW('Sanitation Data'!D15)))</f>
        <v/>
      </c>
      <c r="CN21" s="290" t="str">
        <f ca="true">+IF(OFFSET('Sanitation Data'!$D$31,0,10*ROW('Sanitation Data'!D15))="","",OFFSET('Sanitation Data'!$D$31,0,10*ROW('Sanitation Data'!D15)))</f>
        <v/>
      </c>
      <c r="CO21" s="290" t="str">
        <f ca="true">+IF(OFFSET('Sanitation Data'!$D$32,0,10*ROW('Sanitation Data'!D15))="","",OFFSET('Sanitation Data'!$D$32,0,10*ROW('Sanitation Data'!D15)))</f>
        <v/>
      </c>
      <c r="CP21" s="290" t="str">
        <f ca="true">+IF(OFFSET('Sanitation Data'!$E$28,0,10*ROW('Sanitation Data'!E15))="","",OFFSET('Sanitation Data'!$E$28,0,10*ROW('Sanitation Data'!E15)))</f>
        <v/>
      </c>
      <c r="CQ21" s="290" t="str">
        <f ca="true">+IF(OFFSET('Sanitation Data'!$E$29,0,10*ROW('Sanitation Data'!E15))="","",OFFSET('Sanitation Data'!$E$29,0,10*ROW('Sanitation Data'!E15)))</f>
        <v/>
      </c>
      <c r="CR21" s="290" t="str">
        <f ca="true">+IF(OFFSET('Sanitation Data'!$E$30,0,10*ROW('Sanitation Data'!E15))="","",OFFSET('Sanitation Data'!$E$30,0,10*ROW('Sanitation Data'!E15)))</f>
        <v/>
      </c>
      <c r="CS21" s="290" t="str">
        <f ca="true">+IF(OFFSET('Sanitation Data'!$E$31,0,10*ROW('Sanitation Data'!E15))="","",OFFSET('Sanitation Data'!$E$31,0,10*ROW('Sanitation Data'!E15)))</f>
        <v/>
      </c>
      <c r="CT21" s="290" t="str">
        <f ca="true">+IF(OFFSET('Sanitation Data'!$E$32,0,10*ROW('Sanitation Data'!E15))="","",OFFSET('Sanitation Data'!$E$32,0,10*ROW('Sanitation Data'!E15)))</f>
        <v/>
      </c>
      <c r="CU21" s="290" t="str">
        <f ca="true">+IF(OFFSET('Sanitation Data'!$F$28,0,10*ROW('Sanitation Data'!F15))="","",OFFSET('Sanitation Data'!$F$28,0,10*ROW('Sanitation Data'!F15)))</f>
        <v/>
      </c>
      <c r="CV21" s="290" t="str">
        <f ca="true">+IF(OFFSET('Sanitation Data'!$F$29,0,10*ROW('Sanitation Data'!F15))="","",OFFSET('Sanitation Data'!$F$29,0,10*ROW('Sanitation Data'!F15)))</f>
        <v/>
      </c>
      <c r="CW21" s="290" t="str">
        <f ca="true">+IF(OFFSET('Sanitation Data'!$F$30,0,10*ROW('Sanitation Data'!F15))="","",OFFSET('Sanitation Data'!$F$30,0,10*ROW('Sanitation Data'!F15)))</f>
        <v/>
      </c>
      <c r="CX21" s="290" t="str">
        <f ca="true">+IF(OFFSET('Sanitation Data'!$F$31,0,10*ROW('Sanitation Data'!F15))="","",OFFSET('Sanitation Data'!$F$31,0,10*ROW('Sanitation Data'!F15)))</f>
        <v/>
      </c>
      <c r="CY21" s="290" t="str">
        <f ca="true">+IF(OFFSET('Sanitation Data'!$F$32,0,10*ROW('Sanitation Data'!F15))="","",OFFSET('Sanitation Data'!$F$32,0,10*ROW('Sanitation Data'!F15)))</f>
        <v/>
      </c>
      <c r="CZ21" s="290" t="str">
        <f ca="true">+IF(OFFSET('Sanitation Data'!$G$28,0,10*ROW('Sanitation Data'!G15))="","",OFFSET('Sanitation Data'!$G$28,0,10*ROW('Sanitation Data'!G15)))</f>
        <v/>
      </c>
      <c r="DA21" s="290" t="str">
        <f ca="true">+IF(OFFSET('Sanitation Data'!$G$29,0,10*ROW('Sanitation Data'!G15))="","",OFFSET('Sanitation Data'!$G$29,0,10*ROW('Sanitation Data'!G15)))</f>
        <v/>
      </c>
      <c r="DB21" s="290" t="str">
        <f ca="true">+IF(OFFSET('Sanitation Data'!$G$30,0,10*ROW('Sanitation Data'!G15))="","",OFFSET('Sanitation Data'!$G$30,0,10*ROW('Sanitation Data'!G15)))</f>
        <v/>
      </c>
      <c r="DC21" s="290" t="str">
        <f ca="true">+IF(OFFSET('Sanitation Data'!$G$31,0,10*ROW('Sanitation Data'!G15))="","",OFFSET('Sanitation Data'!$G$31,0,10*ROW('Sanitation Data'!G15)))</f>
        <v/>
      </c>
      <c r="DD21" s="290" t="str">
        <f ca="true">+IF(OFFSET('Sanitation Data'!$G$32,0,10*ROW('Sanitation Data'!G15))="","",OFFSET('Sanitation Data'!$G$32,0,10*ROW('Sanitation Data'!G15)))</f>
        <v/>
      </c>
      <c r="DE21" s="290" t="str">
        <f ca="true">+IF(OFFSET('Sanitation Data'!$H$28,0,10*ROW('Sanitation Data'!H15))="","",OFFSET('Sanitation Data'!$H$28,0,10*ROW('Sanitation Data'!H15)))</f>
        <v/>
      </c>
      <c r="DF21" s="290" t="str">
        <f ca="true">+IF(OFFSET('Sanitation Data'!$H$29,0,10*ROW('Sanitation Data'!H15))="","",OFFSET('Sanitation Data'!$H$29,0,10*ROW('Sanitation Data'!H15)))</f>
        <v>Yes</v>
      </c>
      <c r="DG21" s="290" t="str">
        <f ca="true">+IF(OFFSET('Sanitation Data'!$H$30,0,10*ROW('Sanitation Data'!H15))="","",OFFSET('Sanitation Data'!$H$30,0,10*ROW('Sanitation Data'!H15)))</f>
        <v/>
      </c>
      <c r="DH21" s="290" t="str">
        <f ca="true">+IF(OFFSET('Sanitation Data'!$H$31,0,10*ROW('Sanitation Data'!H15))="","",OFFSET('Sanitation Data'!$H$31,0,10*ROW('Sanitation Data'!H15)))</f>
        <v/>
      </c>
      <c r="DI21" s="290" t="str">
        <f ca="true">+IF(OFFSET('Sanitation Data'!$H$32,0,10*ROW('Sanitation Data'!H15))="","",OFFSET('Sanitation Data'!$H$32,0,10*ROW('Sanitation Data'!H15)))</f>
        <v/>
      </c>
      <c r="DJ21" s="290" t="str">
        <f ca="true">+IF(OFFSET('Sanitation Data'!$I$28,0,10*ROW('Sanitation Data'!I15))="","",OFFSET('Sanitation Data'!$I$28,0,10*ROW('Sanitation Data'!I15)))</f>
        <v/>
      </c>
      <c r="DK21" s="290" t="str">
        <f ca="true">+IF(OFFSET('Sanitation Data'!$I$29,0,10*ROW('Sanitation Data'!I15))="","",OFFSET('Sanitation Data'!$I$29,0,10*ROW('Sanitation Data'!I15)))</f>
        <v>Yes</v>
      </c>
      <c r="DL21" s="290" t="str">
        <f ca="true">+IF(OFFSET('Sanitation Data'!$I$30,0,10*ROW('Sanitation Data'!I15))="","",OFFSET('Sanitation Data'!$I$30,0,10*ROW('Sanitation Data'!I15)))</f>
        <v/>
      </c>
      <c r="DM21" s="290" t="str">
        <f ca="true">+IF(OFFSET('Sanitation Data'!$I$31,0,10*ROW('Sanitation Data'!I15))="","",OFFSET('Sanitation Data'!$I$31,0,10*ROW('Sanitation Data'!I15)))</f>
        <v/>
      </c>
      <c r="DN21" s="290" t="str">
        <f ca="true">+IF(OFFSET('Sanitation Data'!$I$32,0,10*ROW('Sanitation Data'!I15))="","",OFFSET('Sanitation Data'!$I$32,0,10*ROW('Sanitation Data'!I15)))</f>
        <v/>
      </c>
      <c r="DO21" s="290" t="str">
        <f ca="true">+IF(OFFSET('Hygiene Data'!$D$11,0,10*ROW('Hygiene Data'!D15))="","",OFFSET('Hygiene Data'!$D$11,0,10*ROW('Hygiene Data'!D15)))</f>
        <v/>
      </c>
      <c r="DP21" s="290" t="str">
        <f ca="true">+IF(OFFSET('Hygiene Data'!$D$12,0,10*ROW('Hygiene Data'!D15))="","",OFFSET('Hygiene Data'!$D$12,0,10*ROW('Hygiene Data'!D15)))</f>
        <v/>
      </c>
      <c r="DQ21" s="290" t="str">
        <f ca="true">+IF(OFFSET('Hygiene Data'!$D$13,0,10*ROW('Hygiene Data'!D15))="","",OFFSET('Hygiene Data'!$D$13,0,10*ROW('Hygiene Data'!D15)))</f>
        <v/>
      </c>
      <c r="DR21" s="290" t="str">
        <f ca="true">+IF(OFFSET('Hygiene Data'!$E$11,0,10*ROW('Hygiene Data'!E15))="","",OFFSET('Hygiene Data'!$E$11,0,10*ROW('Hygiene Data'!E15)))</f>
        <v/>
      </c>
      <c r="DS21" s="290" t="str">
        <f ca="true">+IF(OFFSET('Hygiene Data'!$E$12,0,10*ROW('Hygiene Data'!E15))="","",OFFSET('Hygiene Data'!$E$12,0,10*ROW('Hygiene Data'!E15)))</f>
        <v/>
      </c>
      <c r="DT21" s="290" t="str">
        <f ca="true">+IF(OFFSET('Hygiene Data'!$E$13,0,10*ROW('Hygiene Data'!E15))="","",OFFSET('Hygiene Data'!$E$13,0,10*ROW('Hygiene Data'!E15)))</f>
        <v/>
      </c>
      <c r="DU21" s="290" t="str">
        <f ca="true">+IF(OFFSET('Hygiene Data'!$F$11,0,10*ROW('Hygiene Data'!F15))="","",OFFSET('Hygiene Data'!$F$11,0,10*ROW('Hygiene Data'!F15)))</f>
        <v/>
      </c>
      <c r="DV21" s="290" t="str">
        <f ca="true">+IF(OFFSET('Hygiene Data'!$F$12,0,10*ROW('Hygiene Data'!F15))="","",OFFSET('Hygiene Data'!$F$12,0,10*ROW('Hygiene Data'!F15)))</f>
        <v/>
      </c>
      <c r="DW21" s="290" t="str">
        <f ca="true">+IF(OFFSET('Hygiene Data'!$F$13,0,10*ROW('Hygiene Data'!F15))="","",OFFSET('Hygiene Data'!$F$13,0,10*ROW('Hygiene Data'!F15)))</f>
        <v/>
      </c>
      <c r="DX21" s="290" t="str">
        <f ca="true">+IF(OFFSET('Hygiene Data'!$G$11,0,10*ROW('Hygiene Data'!G15))="","",OFFSET('Hygiene Data'!$G$11,0,10*ROW('Hygiene Data'!G15)))</f>
        <v/>
      </c>
      <c r="DY21" s="290" t="str">
        <f ca="true">+IF(OFFSET('Hygiene Data'!$G$12,0,10*ROW('Hygiene Data'!G15))="","",OFFSET('Hygiene Data'!$G$12,0,10*ROW('Hygiene Data'!G15)))</f>
        <v/>
      </c>
      <c r="DZ21" s="290" t="str">
        <f ca="true">+IF(OFFSET('Hygiene Data'!$G$13,0,10*ROW('Hygiene Data'!G15))="","",OFFSET('Hygiene Data'!$G$13,0,10*ROW('Hygiene Data'!G15)))</f>
        <v/>
      </c>
      <c r="EA21" s="290" t="str">
        <f ca="true">+IF(OFFSET('Hygiene Data'!$H$11,0,10*ROW('Hygiene Data'!H15))="","",OFFSET('Hygiene Data'!$H$11,0,10*ROW('Hygiene Data'!H15)))</f>
        <v/>
      </c>
      <c r="EB21" s="290" t="str">
        <f ca="true">+IF(OFFSET('Hygiene Data'!$H$12,0,10*ROW('Hygiene Data'!H15))="","",OFFSET('Hygiene Data'!$H$12,0,10*ROW('Hygiene Data'!H15)))</f>
        <v/>
      </c>
      <c r="EC21" s="290" t="str">
        <f ca="true">+IF(OFFSET('Hygiene Data'!$H$13,0,10*ROW('Hygiene Data'!H15))="","",OFFSET('Hygiene Data'!$H$13,0,10*ROW('Hygiene Data'!H15)))</f>
        <v/>
      </c>
      <c r="ED21" s="290" t="str">
        <f ca="true">+IF(OFFSET('Hygiene Data'!$I$11,0,10*ROW('Hygiene Data'!I15))="","",OFFSET('Hygiene Data'!$I$11,0,10*ROW('Hygiene Data'!I15)))</f>
        <v/>
      </c>
      <c r="EE21" s="290" t="str">
        <f ca="true">+IF(OFFSET('Hygiene Data'!$I$12,0,10*ROW('Hygiene Data'!I15))="","",OFFSET('Hygiene Data'!$I$12,0,10*ROW('Hygiene Data'!I15)))</f>
        <v/>
      </c>
      <c r="EF21" s="290"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46"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0"/>
      <c r="BS22" s="290" t="str">
        <f ca="true">+IF(OFFSET('Water Data'!$D$27,0,10*ROW('Water Data'!D16))="","",OFFSET('Water Data'!$D$27,0,10*ROW('Water Data'!D16)))</f>
        <v/>
      </c>
      <c r="BT22" s="290" t="str">
        <f ca="true">+IF(OFFSET('Water Data'!$D$28,0,10*ROW('Water Data'!D16))="","",OFFSET('Water Data'!$D$28,0,10*ROW('Water Data'!D16)))</f>
        <v/>
      </c>
      <c r="BU22" s="290" t="str">
        <f ca="true">+IF(OFFSET('Water Data'!$D$29,0,10*ROW('Water Data'!D16))="","",OFFSET('Water Data'!$D$29,0,10*ROW('Water Data'!D16)))</f>
        <v/>
      </c>
      <c r="BV22" s="290" t="str">
        <f ca="true">+IF(OFFSET('Water Data'!$E$27,0,10*ROW('Water Data'!E16))="","",OFFSET('Water Data'!$E$27,0,10*ROW('Water Data'!E16)))</f>
        <v/>
      </c>
      <c r="BW22" s="290" t="str">
        <f ca="true">+IF(OFFSET('Water Data'!$E$28,0,10*ROW('Water Data'!E16))="","",OFFSET('Water Data'!$E$28,0,10*ROW('Water Data'!E16)))</f>
        <v/>
      </c>
      <c r="BX22" s="290" t="str">
        <f ca="true">+IF(OFFSET('Water Data'!$E$29,0,10*ROW('Water Data'!E16))="","",OFFSET('Water Data'!$E$29,0,10*ROW('Water Data'!E16)))</f>
        <v/>
      </c>
      <c r="BY22" s="290" t="str">
        <f ca="true">+IF(OFFSET('Water Data'!$F$27,0,10*ROW('Water Data'!F16))="","",OFFSET('Water Data'!$F$27,0,10*ROW('Water Data'!F16)))</f>
        <v/>
      </c>
      <c r="BZ22" s="290" t="str">
        <f ca="true">+IF(OFFSET('Water Data'!$F$28,0,10*ROW('Water Data'!F16))="","",OFFSET('Water Data'!$F$28,0,10*ROW('Water Data'!F16)))</f>
        <v/>
      </c>
      <c r="CA22" s="290" t="str">
        <f ca="true">+IF(OFFSET('Water Data'!$F$29,0,10*ROW('Water Data'!F16))="","",OFFSET('Water Data'!$F$29,0,10*ROW('Water Data'!F16)))</f>
        <v/>
      </c>
      <c r="CB22" s="290" t="str">
        <f ca="true">+IF(OFFSET('Water Data'!$G$27,0,10*ROW('Water Data'!G16))="","",OFFSET('Water Data'!$G$27,0,10*ROW('Water Data'!G16)))</f>
        <v/>
      </c>
      <c r="CC22" s="290" t="str">
        <f ca="true">+IF(OFFSET('Water Data'!$G$28,0,10*ROW('Water Data'!G16))="","",OFFSET('Water Data'!$G$28,0,10*ROW('Water Data'!G16)))</f>
        <v/>
      </c>
      <c r="CD22" s="290" t="str">
        <f ca="true">+IF(OFFSET('Water Data'!$G$29,0,10*ROW('Water Data'!G16))="","",OFFSET('Water Data'!$G$29,0,10*ROW('Water Data'!G16)))</f>
        <v/>
      </c>
      <c r="CE22" s="290" t="str">
        <f ca="true">+IF(OFFSET('Water Data'!$H$27,0,10*ROW('Water Data'!H16))="","",OFFSET('Water Data'!$H$27,0,10*ROW('Water Data'!H16)))</f>
        <v/>
      </c>
      <c r="CF22" s="290" t="str">
        <f ca="true">+IF(OFFSET('Water Data'!$H$28,0,10*ROW('Water Data'!H16))="","",OFFSET('Water Data'!$H$28,0,10*ROW('Water Data'!H16)))</f>
        <v/>
      </c>
      <c r="CG22" s="290" t="str">
        <f ca="true">+IF(OFFSET('Water Data'!$H$29,0,10*ROW('Water Data'!H16))="","",OFFSET('Water Data'!$H$29,0,10*ROW('Water Data'!H16)))</f>
        <v/>
      </c>
      <c r="CH22" s="290" t="str">
        <f ca="true">+IF(OFFSET('Water Data'!$I$27,0,10*ROW('Water Data'!I16))="","",OFFSET('Water Data'!$I$27,0,10*ROW('Water Data'!I16)))</f>
        <v/>
      </c>
      <c r="CI22" s="290" t="str">
        <f ca="true">+IF(OFFSET('Water Data'!$I$28,0,10*ROW('Water Data'!I16))="","",OFFSET('Water Data'!$I$28,0,10*ROW('Water Data'!I16)))</f>
        <v/>
      </c>
      <c r="CJ22" s="290" t="str">
        <f ca="true">+IF(OFFSET('Water Data'!$I$29,0,10*ROW('Water Data'!I16))="","",OFFSET('Water Data'!$I$29,0,10*ROW('Water Data'!I16)))</f>
        <v/>
      </c>
      <c r="CK22" s="290" t="str">
        <f ca="true">+IF(OFFSET('Sanitation Data'!$D$28,0,10*ROW('Sanitation Data'!D16))="","",OFFSET('Sanitation Data'!$D$28,0,10*ROW('Sanitation Data'!D16)))</f>
        <v/>
      </c>
      <c r="CL22" s="290" t="str">
        <f ca="true">+IF(OFFSET('Sanitation Data'!$D$29,0,10*ROW('Sanitation Data'!D16))="","",OFFSET('Sanitation Data'!$D$29,0,10*ROW('Sanitation Data'!D16)))</f>
        <v/>
      </c>
      <c r="CM22" s="290" t="str">
        <f ca="true">+IF(OFFSET('Sanitation Data'!$D$30,0,10*ROW('Sanitation Data'!D16))="","",OFFSET('Sanitation Data'!$D$30,0,10*ROW('Sanitation Data'!D16)))</f>
        <v/>
      </c>
      <c r="CN22" s="290" t="str">
        <f ca="true">+IF(OFFSET('Sanitation Data'!$D$31,0,10*ROW('Sanitation Data'!D16))="","",OFFSET('Sanitation Data'!$D$31,0,10*ROW('Sanitation Data'!D16)))</f>
        <v/>
      </c>
      <c r="CO22" s="290" t="str">
        <f ca="true">+IF(OFFSET('Sanitation Data'!$D$32,0,10*ROW('Sanitation Data'!D16))="","",OFFSET('Sanitation Data'!$D$32,0,10*ROW('Sanitation Data'!D16)))</f>
        <v/>
      </c>
      <c r="CP22" s="290" t="str">
        <f ca="true">+IF(OFFSET('Sanitation Data'!$E$28,0,10*ROW('Sanitation Data'!E16))="","",OFFSET('Sanitation Data'!$E$28,0,10*ROW('Sanitation Data'!E16)))</f>
        <v/>
      </c>
      <c r="CQ22" s="290" t="str">
        <f ca="true">+IF(OFFSET('Sanitation Data'!$E$29,0,10*ROW('Sanitation Data'!E16))="","",OFFSET('Sanitation Data'!$E$29,0,10*ROW('Sanitation Data'!E16)))</f>
        <v/>
      </c>
      <c r="CR22" s="290" t="str">
        <f ca="true">+IF(OFFSET('Sanitation Data'!$E$30,0,10*ROW('Sanitation Data'!E16))="","",OFFSET('Sanitation Data'!$E$30,0,10*ROW('Sanitation Data'!E16)))</f>
        <v/>
      </c>
      <c r="CS22" s="290" t="str">
        <f ca="true">+IF(OFFSET('Sanitation Data'!$E$31,0,10*ROW('Sanitation Data'!E16))="","",OFFSET('Sanitation Data'!$E$31,0,10*ROW('Sanitation Data'!E16)))</f>
        <v/>
      </c>
      <c r="CT22" s="290" t="str">
        <f ca="true">+IF(OFFSET('Sanitation Data'!$E$32,0,10*ROW('Sanitation Data'!E16))="","",OFFSET('Sanitation Data'!$E$32,0,10*ROW('Sanitation Data'!E16)))</f>
        <v/>
      </c>
      <c r="CU22" s="290" t="str">
        <f ca="true">+IF(OFFSET('Sanitation Data'!$F$28,0,10*ROW('Sanitation Data'!F16))="","",OFFSET('Sanitation Data'!$F$28,0,10*ROW('Sanitation Data'!F16)))</f>
        <v/>
      </c>
      <c r="CV22" s="290" t="str">
        <f ca="true">+IF(OFFSET('Sanitation Data'!$F$29,0,10*ROW('Sanitation Data'!F16))="","",OFFSET('Sanitation Data'!$F$29,0,10*ROW('Sanitation Data'!F16)))</f>
        <v/>
      </c>
      <c r="CW22" s="290" t="str">
        <f ca="true">+IF(OFFSET('Sanitation Data'!$F$30,0,10*ROW('Sanitation Data'!F16))="","",OFFSET('Sanitation Data'!$F$30,0,10*ROW('Sanitation Data'!F16)))</f>
        <v/>
      </c>
      <c r="CX22" s="290" t="str">
        <f ca="true">+IF(OFFSET('Sanitation Data'!$F$31,0,10*ROW('Sanitation Data'!F16))="","",OFFSET('Sanitation Data'!$F$31,0,10*ROW('Sanitation Data'!F16)))</f>
        <v/>
      </c>
      <c r="CY22" s="290" t="str">
        <f ca="true">+IF(OFFSET('Sanitation Data'!$F$32,0,10*ROW('Sanitation Data'!F16))="","",OFFSET('Sanitation Data'!$F$32,0,10*ROW('Sanitation Data'!F16)))</f>
        <v/>
      </c>
      <c r="CZ22" s="290" t="str">
        <f ca="true">+IF(OFFSET('Sanitation Data'!$G$28,0,10*ROW('Sanitation Data'!G16))="","",OFFSET('Sanitation Data'!$G$28,0,10*ROW('Sanitation Data'!G16)))</f>
        <v/>
      </c>
      <c r="DA22" s="290" t="str">
        <f ca="true">+IF(OFFSET('Sanitation Data'!$G$29,0,10*ROW('Sanitation Data'!G16))="","",OFFSET('Sanitation Data'!$G$29,0,10*ROW('Sanitation Data'!G16)))</f>
        <v/>
      </c>
      <c r="DB22" s="290" t="str">
        <f ca="true">+IF(OFFSET('Sanitation Data'!$G$30,0,10*ROW('Sanitation Data'!G16))="","",OFFSET('Sanitation Data'!$G$30,0,10*ROW('Sanitation Data'!G16)))</f>
        <v/>
      </c>
      <c r="DC22" s="290" t="str">
        <f ca="true">+IF(OFFSET('Sanitation Data'!$G$31,0,10*ROW('Sanitation Data'!G16))="","",OFFSET('Sanitation Data'!$G$31,0,10*ROW('Sanitation Data'!G16)))</f>
        <v/>
      </c>
      <c r="DD22" s="290" t="str">
        <f ca="true">+IF(OFFSET('Sanitation Data'!$G$32,0,10*ROW('Sanitation Data'!G16))="","",OFFSET('Sanitation Data'!$G$32,0,10*ROW('Sanitation Data'!G16)))</f>
        <v/>
      </c>
      <c r="DE22" s="290" t="str">
        <f ca="true">+IF(OFFSET('Sanitation Data'!$H$28,0,10*ROW('Sanitation Data'!H16))="","",OFFSET('Sanitation Data'!$H$28,0,10*ROW('Sanitation Data'!H16)))</f>
        <v/>
      </c>
      <c r="DF22" s="290" t="str">
        <f ca="true">+IF(OFFSET('Sanitation Data'!$H$29,0,10*ROW('Sanitation Data'!H16))="","",OFFSET('Sanitation Data'!$H$29,0,10*ROW('Sanitation Data'!H16)))</f>
        <v/>
      </c>
      <c r="DG22" s="290" t="str">
        <f ca="true">+IF(OFFSET('Sanitation Data'!$H$30,0,10*ROW('Sanitation Data'!H16))="","",OFFSET('Sanitation Data'!$H$30,0,10*ROW('Sanitation Data'!H16)))</f>
        <v/>
      </c>
      <c r="DH22" s="290" t="str">
        <f ca="true">+IF(OFFSET('Sanitation Data'!$H$31,0,10*ROW('Sanitation Data'!H16))="","",OFFSET('Sanitation Data'!$H$31,0,10*ROW('Sanitation Data'!H16)))</f>
        <v/>
      </c>
      <c r="DI22" s="290" t="str">
        <f ca="true">+IF(OFFSET('Sanitation Data'!$H$32,0,10*ROW('Sanitation Data'!H16))="","",OFFSET('Sanitation Data'!$H$32,0,10*ROW('Sanitation Data'!H16)))</f>
        <v/>
      </c>
      <c r="DJ22" s="290" t="str">
        <f ca="true">+IF(OFFSET('Sanitation Data'!$I$28,0,10*ROW('Sanitation Data'!I16))="","",OFFSET('Sanitation Data'!$I$28,0,10*ROW('Sanitation Data'!I16)))</f>
        <v/>
      </c>
      <c r="DK22" s="290" t="str">
        <f ca="true">+IF(OFFSET('Sanitation Data'!$I$29,0,10*ROW('Sanitation Data'!I16))="","",OFFSET('Sanitation Data'!$I$29,0,10*ROW('Sanitation Data'!I16)))</f>
        <v/>
      </c>
      <c r="DL22" s="290" t="str">
        <f ca="true">+IF(OFFSET('Sanitation Data'!$I$30,0,10*ROW('Sanitation Data'!I16))="","",OFFSET('Sanitation Data'!$I$30,0,10*ROW('Sanitation Data'!I16)))</f>
        <v/>
      </c>
      <c r="DM22" s="290" t="str">
        <f ca="true">+IF(OFFSET('Sanitation Data'!$I$31,0,10*ROW('Sanitation Data'!I16))="","",OFFSET('Sanitation Data'!$I$31,0,10*ROW('Sanitation Data'!I16)))</f>
        <v/>
      </c>
      <c r="DN22" s="290" t="str">
        <f ca="true">+IF(OFFSET('Sanitation Data'!$I$32,0,10*ROW('Sanitation Data'!I16))="","",OFFSET('Sanitation Data'!$I$32,0,10*ROW('Sanitation Data'!I16)))</f>
        <v/>
      </c>
      <c r="DO22" s="290" t="str">
        <f ca="true">+IF(OFFSET('Hygiene Data'!$D$11,0,10*ROW('Hygiene Data'!D16))="","",OFFSET('Hygiene Data'!$D$11,0,10*ROW('Hygiene Data'!D16)))</f>
        <v/>
      </c>
      <c r="DP22" s="290" t="str">
        <f ca="true">+IF(OFFSET('Hygiene Data'!$D$12,0,10*ROW('Hygiene Data'!D16))="","",OFFSET('Hygiene Data'!$D$12,0,10*ROW('Hygiene Data'!D16)))</f>
        <v/>
      </c>
      <c r="DQ22" s="290" t="str">
        <f ca="true">+IF(OFFSET('Hygiene Data'!$D$13,0,10*ROW('Hygiene Data'!D16))="","",OFFSET('Hygiene Data'!$D$13,0,10*ROW('Hygiene Data'!D16)))</f>
        <v/>
      </c>
      <c r="DR22" s="290" t="str">
        <f ca="true">+IF(OFFSET('Hygiene Data'!$E$11,0,10*ROW('Hygiene Data'!E16))="","",OFFSET('Hygiene Data'!$E$11,0,10*ROW('Hygiene Data'!E16)))</f>
        <v/>
      </c>
      <c r="DS22" s="290" t="str">
        <f ca="true">+IF(OFFSET('Hygiene Data'!$E$12,0,10*ROW('Hygiene Data'!E16))="","",OFFSET('Hygiene Data'!$E$12,0,10*ROW('Hygiene Data'!E16)))</f>
        <v/>
      </c>
      <c r="DT22" s="290" t="str">
        <f ca="true">+IF(OFFSET('Hygiene Data'!$E$13,0,10*ROW('Hygiene Data'!E16))="","",OFFSET('Hygiene Data'!$E$13,0,10*ROW('Hygiene Data'!E16)))</f>
        <v/>
      </c>
      <c r="DU22" s="290" t="str">
        <f ca="true">+IF(OFFSET('Hygiene Data'!$F$11,0,10*ROW('Hygiene Data'!F16))="","",OFFSET('Hygiene Data'!$F$11,0,10*ROW('Hygiene Data'!F16)))</f>
        <v/>
      </c>
      <c r="DV22" s="290" t="str">
        <f ca="true">+IF(OFFSET('Hygiene Data'!$F$12,0,10*ROW('Hygiene Data'!F16))="","",OFFSET('Hygiene Data'!$F$12,0,10*ROW('Hygiene Data'!F16)))</f>
        <v/>
      </c>
      <c r="DW22" s="290" t="str">
        <f ca="true">+IF(OFFSET('Hygiene Data'!$F$13,0,10*ROW('Hygiene Data'!F16))="","",OFFSET('Hygiene Data'!$F$13,0,10*ROW('Hygiene Data'!F16)))</f>
        <v/>
      </c>
      <c r="DX22" s="290" t="str">
        <f ca="true">+IF(OFFSET('Hygiene Data'!$G$11,0,10*ROW('Hygiene Data'!G16))="","",OFFSET('Hygiene Data'!$G$11,0,10*ROW('Hygiene Data'!G16)))</f>
        <v/>
      </c>
      <c r="DY22" s="290" t="str">
        <f ca="true">+IF(OFFSET('Hygiene Data'!$G$12,0,10*ROW('Hygiene Data'!G16))="","",OFFSET('Hygiene Data'!$G$12,0,10*ROW('Hygiene Data'!G16)))</f>
        <v/>
      </c>
      <c r="DZ22" s="290" t="str">
        <f ca="true">+IF(OFFSET('Hygiene Data'!$G$13,0,10*ROW('Hygiene Data'!G16))="","",OFFSET('Hygiene Data'!$G$13,0,10*ROW('Hygiene Data'!G16)))</f>
        <v/>
      </c>
      <c r="EA22" s="290" t="str">
        <f ca="true">+IF(OFFSET('Hygiene Data'!$H$11,0,10*ROW('Hygiene Data'!H16))="","",OFFSET('Hygiene Data'!$H$11,0,10*ROW('Hygiene Data'!H16)))</f>
        <v/>
      </c>
      <c r="EB22" s="290" t="str">
        <f ca="true">+IF(OFFSET('Hygiene Data'!$H$12,0,10*ROW('Hygiene Data'!H16))="","",OFFSET('Hygiene Data'!$H$12,0,10*ROW('Hygiene Data'!H16)))</f>
        <v/>
      </c>
      <c r="EC22" s="290" t="str">
        <f ca="true">+IF(OFFSET('Hygiene Data'!$H$13,0,10*ROW('Hygiene Data'!H16))="","",OFFSET('Hygiene Data'!$H$13,0,10*ROW('Hygiene Data'!H16)))</f>
        <v/>
      </c>
      <c r="ED22" s="290" t="str">
        <f ca="true">+IF(OFFSET('Hygiene Data'!$I$11,0,10*ROW('Hygiene Data'!I16))="","",OFFSET('Hygiene Data'!$I$11,0,10*ROW('Hygiene Data'!I16)))</f>
        <v/>
      </c>
      <c r="EE22" s="290" t="str">
        <f ca="true">+IF(OFFSET('Hygiene Data'!$I$12,0,10*ROW('Hygiene Data'!I16))="","",OFFSET('Hygiene Data'!$I$12,0,10*ROW('Hygiene Data'!I16)))</f>
        <v/>
      </c>
      <c r="EF22" s="290"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46"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90"/>
      <c r="BS23" s="290" t="str">
        <f ca="true">+IF(OFFSET('Water Data'!$D$27,0,10*ROW('Water Data'!D17))="","",OFFSET('Water Data'!$D$27,0,10*ROW('Water Data'!D17)))</f>
        <v/>
      </c>
      <c r="BT23" s="290" t="str">
        <f ca="true">+IF(OFFSET('Water Data'!$D$28,0,10*ROW('Water Data'!D17))="","",OFFSET('Water Data'!$D$28,0,10*ROW('Water Data'!D17)))</f>
        <v/>
      </c>
      <c r="BU23" s="290" t="str">
        <f ca="true">+IF(OFFSET('Water Data'!$D$29,0,10*ROW('Water Data'!D17))="","",OFFSET('Water Data'!$D$29,0,10*ROW('Water Data'!D17)))</f>
        <v/>
      </c>
      <c r="BV23" s="290" t="str">
        <f ca="true">+IF(OFFSET('Water Data'!$E$27,0,10*ROW('Water Data'!E17))="","",OFFSET('Water Data'!$E$27,0,10*ROW('Water Data'!E17)))</f>
        <v/>
      </c>
      <c r="BW23" s="290" t="str">
        <f ca="true">+IF(OFFSET('Water Data'!$E$28,0,10*ROW('Water Data'!E17))="","",OFFSET('Water Data'!$E$28,0,10*ROW('Water Data'!E17)))</f>
        <v/>
      </c>
      <c r="BX23" s="290" t="str">
        <f ca="true">+IF(OFFSET('Water Data'!$E$29,0,10*ROW('Water Data'!E17))="","",OFFSET('Water Data'!$E$29,0,10*ROW('Water Data'!E17)))</f>
        <v/>
      </c>
      <c r="BY23" s="290" t="str">
        <f ca="true">+IF(OFFSET('Water Data'!$F$27,0,10*ROW('Water Data'!F17))="","",OFFSET('Water Data'!$F$27,0,10*ROW('Water Data'!F17)))</f>
        <v/>
      </c>
      <c r="BZ23" s="290" t="str">
        <f ca="true">+IF(OFFSET('Water Data'!$F$28,0,10*ROW('Water Data'!F17))="","",OFFSET('Water Data'!$F$28,0,10*ROW('Water Data'!F17)))</f>
        <v/>
      </c>
      <c r="CA23" s="290" t="str">
        <f ca="true">+IF(OFFSET('Water Data'!$F$29,0,10*ROW('Water Data'!F17))="","",OFFSET('Water Data'!$F$29,0,10*ROW('Water Data'!F17)))</f>
        <v/>
      </c>
      <c r="CB23" s="290" t="str">
        <f ca="true">+IF(OFFSET('Water Data'!$G$27,0,10*ROW('Water Data'!G17))="","",OFFSET('Water Data'!$G$27,0,10*ROW('Water Data'!G17)))</f>
        <v/>
      </c>
      <c r="CC23" s="290" t="str">
        <f ca="true">+IF(OFFSET('Water Data'!$G$28,0,10*ROW('Water Data'!G17))="","",OFFSET('Water Data'!$G$28,0,10*ROW('Water Data'!G17)))</f>
        <v/>
      </c>
      <c r="CD23" s="290" t="str">
        <f ca="true">+IF(OFFSET('Water Data'!$G$29,0,10*ROW('Water Data'!G17))="","",OFFSET('Water Data'!$G$29,0,10*ROW('Water Data'!G17)))</f>
        <v/>
      </c>
      <c r="CE23" s="290" t="str">
        <f ca="true">+IF(OFFSET('Water Data'!$H$27,0,10*ROW('Water Data'!H17))="","",OFFSET('Water Data'!$H$27,0,10*ROW('Water Data'!H17)))</f>
        <v/>
      </c>
      <c r="CF23" s="290" t="str">
        <f ca="true">+IF(OFFSET('Water Data'!$H$28,0,10*ROW('Water Data'!H17))="","",OFFSET('Water Data'!$H$28,0,10*ROW('Water Data'!H17)))</f>
        <v/>
      </c>
      <c r="CG23" s="290" t="str">
        <f ca="true">+IF(OFFSET('Water Data'!$H$29,0,10*ROW('Water Data'!H17))="","",OFFSET('Water Data'!$H$29,0,10*ROW('Water Data'!H17)))</f>
        <v/>
      </c>
      <c r="CH23" s="290" t="str">
        <f ca="true">+IF(OFFSET('Water Data'!$I$27,0,10*ROW('Water Data'!I17))="","",OFFSET('Water Data'!$I$27,0,10*ROW('Water Data'!I17)))</f>
        <v/>
      </c>
      <c r="CI23" s="290" t="str">
        <f ca="true">+IF(OFFSET('Water Data'!$I$28,0,10*ROW('Water Data'!I17))="","",OFFSET('Water Data'!$I$28,0,10*ROW('Water Data'!I17)))</f>
        <v/>
      </c>
      <c r="CJ23" s="290" t="str">
        <f ca="true">+IF(OFFSET('Water Data'!$I$29,0,10*ROW('Water Data'!I17))="","",OFFSET('Water Data'!$I$29,0,10*ROW('Water Data'!I17)))</f>
        <v/>
      </c>
      <c r="CK23" s="290" t="str">
        <f ca="true">+IF(OFFSET('Sanitation Data'!$D$28,0,10*ROW('Sanitation Data'!D17))="","",OFFSET('Sanitation Data'!$D$28,0,10*ROW('Sanitation Data'!D17)))</f>
        <v/>
      </c>
      <c r="CL23" s="290" t="str">
        <f ca="true">+IF(OFFSET('Sanitation Data'!$D$29,0,10*ROW('Sanitation Data'!D17))="","",OFFSET('Sanitation Data'!$D$29,0,10*ROW('Sanitation Data'!D17)))</f>
        <v/>
      </c>
      <c r="CM23" s="290" t="str">
        <f ca="true">+IF(OFFSET('Sanitation Data'!$D$30,0,10*ROW('Sanitation Data'!D17))="","",OFFSET('Sanitation Data'!$D$30,0,10*ROW('Sanitation Data'!D17)))</f>
        <v/>
      </c>
      <c r="CN23" s="290" t="str">
        <f ca="true">+IF(OFFSET('Sanitation Data'!$D$31,0,10*ROW('Sanitation Data'!D17))="","",OFFSET('Sanitation Data'!$D$31,0,10*ROW('Sanitation Data'!D17)))</f>
        <v/>
      </c>
      <c r="CO23" s="290" t="str">
        <f ca="true">+IF(OFFSET('Sanitation Data'!$D$32,0,10*ROW('Sanitation Data'!D17))="","",OFFSET('Sanitation Data'!$D$32,0,10*ROW('Sanitation Data'!D17)))</f>
        <v/>
      </c>
      <c r="CP23" s="290" t="str">
        <f ca="true">+IF(OFFSET('Sanitation Data'!$E$28,0,10*ROW('Sanitation Data'!E17))="","",OFFSET('Sanitation Data'!$E$28,0,10*ROW('Sanitation Data'!E17)))</f>
        <v/>
      </c>
      <c r="CQ23" s="290" t="str">
        <f ca="true">+IF(OFFSET('Sanitation Data'!$E$29,0,10*ROW('Sanitation Data'!E17))="","",OFFSET('Sanitation Data'!$E$29,0,10*ROW('Sanitation Data'!E17)))</f>
        <v/>
      </c>
      <c r="CR23" s="290" t="str">
        <f ca="true">+IF(OFFSET('Sanitation Data'!$E$30,0,10*ROW('Sanitation Data'!E17))="","",OFFSET('Sanitation Data'!$E$30,0,10*ROW('Sanitation Data'!E17)))</f>
        <v/>
      </c>
      <c r="CS23" s="290" t="str">
        <f ca="true">+IF(OFFSET('Sanitation Data'!$E$31,0,10*ROW('Sanitation Data'!E17))="","",OFFSET('Sanitation Data'!$E$31,0,10*ROW('Sanitation Data'!E17)))</f>
        <v/>
      </c>
      <c r="CT23" s="290" t="str">
        <f ca="true">+IF(OFFSET('Sanitation Data'!$E$32,0,10*ROW('Sanitation Data'!E17))="","",OFFSET('Sanitation Data'!$E$32,0,10*ROW('Sanitation Data'!E17)))</f>
        <v/>
      </c>
      <c r="CU23" s="290" t="str">
        <f ca="true">+IF(OFFSET('Sanitation Data'!$F$28,0,10*ROW('Sanitation Data'!F17))="","",OFFSET('Sanitation Data'!$F$28,0,10*ROW('Sanitation Data'!F17)))</f>
        <v/>
      </c>
      <c r="CV23" s="290" t="str">
        <f ca="true">+IF(OFFSET('Sanitation Data'!$F$29,0,10*ROW('Sanitation Data'!F17))="","",OFFSET('Sanitation Data'!$F$29,0,10*ROW('Sanitation Data'!F17)))</f>
        <v/>
      </c>
      <c r="CW23" s="290" t="str">
        <f ca="true">+IF(OFFSET('Sanitation Data'!$F$30,0,10*ROW('Sanitation Data'!F17))="","",OFFSET('Sanitation Data'!$F$30,0,10*ROW('Sanitation Data'!F17)))</f>
        <v/>
      </c>
      <c r="CX23" s="290" t="str">
        <f ca="true">+IF(OFFSET('Sanitation Data'!$F$31,0,10*ROW('Sanitation Data'!F17))="","",OFFSET('Sanitation Data'!$F$31,0,10*ROW('Sanitation Data'!F17)))</f>
        <v/>
      </c>
      <c r="CY23" s="290" t="str">
        <f ca="true">+IF(OFFSET('Sanitation Data'!$F$32,0,10*ROW('Sanitation Data'!F17))="","",OFFSET('Sanitation Data'!$F$32,0,10*ROW('Sanitation Data'!F17)))</f>
        <v/>
      </c>
      <c r="CZ23" s="290" t="str">
        <f ca="true">+IF(OFFSET('Sanitation Data'!$G$28,0,10*ROW('Sanitation Data'!G17))="","",OFFSET('Sanitation Data'!$G$28,0,10*ROW('Sanitation Data'!G17)))</f>
        <v/>
      </c>
      <c r="DA23" s="290" t="str">
        <f ca="true">+IF(OFFSET('Sanitation Data'!$G$29,0,10*ROW('Sanitation Data'!G17))="","",OFFSET('Sanitation Data'!$G$29,0,10*ROW('Sanitation Data'!G17)))</f>
        <v/>
      </c>
      <c r="DB23" s="290" t="str">
        <f ca="true">+IF(OFFSET('Sanitation Data'!$G$30,0,10*ROW('Sanitation Data'!G17))="","",OFFSET('Sanitation Data'!$G$30,0,10*ROW('Sanitation Data'!G17)))</f>
        <v/>
      </c>
      <c r="DC23" s="290" t="str">
        <f ca="true">+IF(OFFSET('Sanitation Data'!$G$31,0,10*ROW('Sanitation Data'!G17))="","",OFFSET('Sanitation Data'!$G$31,0,10*ROW('Sanitation Data'!G17)))</f>
        <v/>
      </c>
      <c r="DD23" s="290" t="str">
        <f ca="true">+IF(OFFSET('Sanitation Data'!$G$32,0,10*ROW('Sanitation Data'!G17))="","",OFFSET('Sanitation Data'!$G$32,0,10*ROW('Sanitation Data'!G17)))</f>
        <v/>
      </c>
      <c r="DE23" s="290" t="str">
        <f ca="true">+IF(OFFSET('Sanitation Data'!$H$28,0,10*ROW('Sanitation Data'!H17))="","",OFFSET('Sanitation Data'!$H$28,0,10*ROW('Sanitation Data'!H17)))</f>
        <v/>
      </c>
      <c r="DF23" s="290" t="str">
        <f ca="true">+IF(OFFSET('Sanitation Data'!$H$29,0,10*ROW('Sanitation Data'!H17))="","",OFFSET('Sanitation Data'!$H$29,0,10*ROW('Sanitation Data'!H17)))</f>
        <v/>
      </c>
      <c r="DG23" s="290" t="str">
        <f ca="true">+IF(OFFSET('Sanitation Data'!$H$30,0,10*ROW('Sanitation Data'!H17))="","",OFFSET('Sanitation Data'!$H$30,0,10*ROW('Sanitation Data'!H17)))</f>
        <v/>
      </c>
      <c r="DH23" s="290" t="str">
        <f ca="true">+IF(OFFSET('Sanitation Data'!$H$31,0,10*ROW('Sanitation Data'!H17))="","",OFFSET('Sanitation Data'!$H$31,0,10*ROW('Sanitation Data'!H17)))</f>
        <v/>
      </c>
      <c r="DI23" s="290" t="str">
        <f ca="true">+IF(OFFSET('Sanitation Data'!$H$32,0,10*ROW('Sanitation Data'!H17))="","",OFFSET('Sanitation Data'!$H$32,0,10*ROW('Sanitation Data'!H17)))</f>
        <v/>
      </c>
      <c r="DJ23" s="290" t="str">
        <f ca="true">+IF(OFFSET('Sanitation Data'!$I$28,0,10*ROW('Sanitation Data'!I17))="","",OFFSET('Sanitation Data'!$I$28,0,10*ROW('Sanitation Data'!I17)))</f>
        <v/>
      </c>
      <c r="DK23" s="290" t="str">
        <f ca="true">+IF(OFFSET('Sanitation Data'!$I$29,0,10*ROW('Sanitation Data'!I17))="","",OFFSET('Sanitation Data'!$I$29,0,10*ROW('Sanitation Data'!I17)))</f>
        <v/>
      </c>
      <c r="DL23" s="290" t="str">
        <f ca="true">+IF(OFFSET('Sanitation Data'!$I$30,0,10*ROW('Sanitation Data'!I17))="","",OFFSET('Sanitation Data'!$I$30,0,10*ROW('Sanitation Data'!I17)))</f>
        <v/>
      </c>
      <c r="DM23" s="290" t="str">
        <f ca="true">+IF(OFFSET('Sanitation Data'!$I$31,0,10*ROW('Sanitation Data'!I17))="","",OFFSET('Sanitation Data'!$I$31,0,10*ROW('Sanitation Data'!I17)))</f>
        <v/>
      </c>
      <c r="DN23" s="290" t="str">
        <f ca="true">+IF(OFFSET('Sanitation Data'!$I$32,0,10*ROW('Sanitation Data'!I17))="","",OFFSET('Sanitation Data'!$I$32,0,10*ROW('Sanitation Data'!I17)))</f>
        <v/>
      </c>
      <c r="DO23" s="290" t="str">
        <f ca="true">+IF(OFFSET('Hygiene Data'!$D$11,0,10*ROW('Hygiene Data'!D17))="","",OFFSET('Hygiene Data'!$D$11,0,10*ROW('Hygiene Data'!D17)))</f>
        <v/>
      </c>
      <c r="DP23" s="290" t="str">
        <f ca="true">+IF(OFFSET('Hygiene Data'!$D$12,0,10*ROW('Hygiene Data'!D17))="","",OFFSET('Hygiene Data'!$D$12,0,10*ROW('Hygiene Data'!D17)))</f>
        <v/>
      </c>
      <c r="DQ23" s="290" t="str">
        <f ca="true">+IF(OFFSET('Hygiene Data'!$D$13,0,10*ROW('Hygiene Data'!D17))="","",OFFSET('Hygiene Data'!$D$13,0,10*ROW('Hygiene Data'!D17)))</f>
        <v/>
      </c>
      <c r="DR23" s="290" t="str">
        <f ca="true">+IF(OFFSET('Hygiene Data'!$E$11,0,10*ROW('Hygiene Data'!E17))="","",OFFSET('Hygiene Data'!$E$11,0,10*ROW('Hygiene Data'!E17)))</f>
        <v/>
      </c>
      <c r="DS23" s="290" t="str">
        <f ca="true">+IF(OFFSET('Hygiene Data'!$E$12,0,10*ROW('Hygiene Data'!E17))="","",OFFSET('Hygiene Data'!$E$12,0,10*ROW('Hygiene Data'!E17)))</f>
        <v/>
      </c>
      <c r="DT23" s="290" t="str">
        <f ca="true">+IF(OFFSET('Hygiene Data'!$E$13,0,10*ROW('Hygiene Data'!E17))="","",OFFSET('Hygiene Data'!$E$13,0,10*ROW('Hygiene Data'!E17)))</f>
        <v/>
      </c>
      <c r="DU23" s="290" t="str">
        <f ca="true">+IF(OFFSET('Hygiene Data'!$F$11,0,10*ROW('Hygiene Data'!F17))="","",OFFSET('Hygiene Data'!$F$11,0,10*ROW('Hygiene Data'!F17)))</f>
        <v/>
      </c>
      <c r="DV23" s="290" t="str">
        <f ca="true">+IF(OFFSET('Hygiene Data'!$F$12,0,10*ROW('Hygiene Data'!F17))="","",OFFSET('Hygiene Data'!$F$12,0,10*ROW('Hygiene Data'!F17)))</f>
        <v/>
      </c>
      <c r="DW23" s="290" t="str">
        <f ca="true">+IF(OFFSET('Hygiene Data'!$F$13,0,10*ROW('Hygiene Data'!F17))="","",OFFSET('Hygiene Data'!$F$13,0,10*ROW('Hygiene Data'!F17)))</f>
        <v/>
      </c>
      <c r="DX23" s="290" t="str">
        <f ca="true">+IF(OFFSET('Hygiene Data'!$G$11,0,10*ROW('Hygiene Data'!G17))="","",OFFSET('Hygiene Data'!$G$11,0,10*ROW('Hygiene Data'!G17)))</f>
        <v/>
      </c>
      <c r="DY23" s="290" t="str">
        <f ca="true">+IF(OFFSET('Hygiene Data'!$G$12,0,10*ROW('Hygiene Data'!G17))="","",OFFSET('Hygiene Data'!$G$12,0,10*ROW('Hygiene Data'!G17)))</f>
        <v/>
      </c>
      <c r="DZ23" s="290" t="str">
        <f ca="true">+IF(OFFSET('Hygiene Data'!$G$13,0,10*ROW('Hygiene Data'!G17))="","",OFFSET('Hygiene Data'!$G$13,0,10*ROW('Hygiene Data'!G17)))</f>
        <v/>
      </c>
      <c r="EA23" s="290" t="str">
        <f ca="true">+IF(OFFSET('Hygiene Data'!$H$11,0,10*ROW('Hygiene Data'!H17))="","",OFFSET('Hygiene Data'!$H$11,0,10*ROW('Hygiene Data'!H17)))</f>
        <v/>
      </c>
      <c r="EB23" s="290" t="str">
        <f ca="true">+IF(OFFSET('Hygiene Data'!$H$12,0,10*ROW('Hygiene Data'!H17))="","",OFFSET('Hygiene Data'!$H$12,0,10*ROW('Hygiene Data'!H17)))</f>
        <v/>
      </c>
      <c r="EC23" s="290" t="str">
        <f ca="true">+IF(OFFSET('Hygiene Data'!$H$13,0,10*ROW('Hygiene Data'!H17))="","",OFFSET('Hygiene Data'!$H$13,0,10*ROW('Hygiene Data'!H17)))</f>
        <v/>
      </c>
      <c r="ED23" s="290" t="str">
        <f ca="true">+IF(OFFSET('Hygiene Data'!$I$11,0,10*ROW('Hygiene Data'!I17))="","",OFFSET('Hygiene Data'!$I$11,0,10*ROW('Hygiene Data'!I17)))</f>
        <v/>
      </c>
      <c r="EE23" s="290" t="str">
        <f ca="true">+IF(OFFSET('Hygiene Data'!$I$12,0,10*ROW('Hygiene Data'!I17))="","",OFFSET('Hygiene Data'!$I$12,0,10*ROW('Hygiene Data'!I17)))</f>
        <v/>
      </c>
      <c r="EF23" s="290"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46"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0"/>
      <c r="BS24" s="290" t="str">
        <f ca="true">+IF(OFFSET('Water Data'!$D$27,0,10*ROW('Water Data'!D18))="","",OFFSET('Water Data'!$D$27,0,10*ROW('Water Data'!D18)))</f>
        <v/>
      </c>
      <c r="BT24" s="290" t="str">
        <f ca="true">+IF(OFFSET('Water Data'!$D$28,0,10*ROW('Water Data'!D18))="","",OFFSET('Water Data'!$D$28,0,10*ROW('Water Data'!D18)))</f>
        <v/>
      </c>
      <c r="BU24" s="290" t="str">
        <f ca="true">+IF(OFFSET('Water Data'!$D$29,0,10*ROW('Water Data'!D18))="","",OFFSET('Water Data'!$D$29,0,10*ROW('Water Data'!D18)))</f>
        <v/>
      </c>
      <c r="BV24" s="290" t="str">
        <f ca="true">+IF(OFFSET('Water Data'!$E$27,0,10*ROW('Water Data'!E18))="","",OFFSET('Water Data'!$E$27,0,10*ROW('Water Data'!E18)))</f>
        <v/>
      </c>
      <c r="BW24" s="290" t="str">
        <f ca="true">+IF(OFFSET('Water Data'!$E$28,0,10*ROW('Water Data'!E18))="","",OFFSET('Water Data'!$E$28,0,10*ROW('Water Data'!E18)))</f>
        <v/>
      </c>
      <c r="BX24" s="290" t="str">
        <f ca="true">+IF(OFFSET('Water Data'!$E$29,0,10*ROW('Water Data'!E18))="","",OFFSET('Water Data'!$E$29,0,10*ROW('Water Data'!E18)))</f>
        <v/>
      </c>
      <c r="BY24" s="290" t="str">
        <f ca="true">+IF(OFFSET('Water Data'!$F$27,0,10*ROW('Water Data'!F18))="","",OFFSET('Water Data'!$F$27,0,10*ROW('Water Data'!F18)))</f>
        <v/>
      </c>
      <c r="BZ24" s="290" t="str">
        <f ca="true">+IF(OFFSET('Water Data'!$F$28,0,10*ROW('Water Data'!F18))="","",OFFSET('Water Data'!$F$28,0,10*ROW('Water Data'!F18)))</f>
        <v/>
      </c>
      <c r="CA24" s="290" t="str">
        <f ca="true">+IF(OFFSET('Water Data'!$F$29,0,10*ROW('Water Data'!F18))="","",OFFSET('Water Data'!$F$29,0,10*ROW('Water Data'!F18)))</f>
        <v/>
      </c>
      <c r="CB24" s="290" t="str">
        <f ca="true">+IF(OFFSET('Water Data'!$G$27,0,10*ROW('Water Data'!G18))="","",OFFSET('Water Data'!$G$27,0,10*ROW('Water Data'!G18)))</f>
        <v/>
      </c>
      <c r="CC24" s="290" t="str">
        <f ca="true">+IF(OFFSET('Water Data'!$G$28,0,10*ROW('Water Data'!G18))="","",OFFSET('Water Data'!$G$28,0,10*ROW('Water Data'!G18)))</f>
        <v/>
      </c>
      <c r="CD24" s="290" t="str">
        <f ca="true">+IF(OFFSET('Water Data'!$G$29,0,10*ROW('Water Data'!G18))="","",OFFSET('Water Data'!$G$29,0,10*ROW('Water Data'!G18)))</f>
        <v/>
      </c>
      <c r="CE24" s="290" t="str">
        <f ca="true">+IF(OFFSET('Water Data'!$H$27,0,10*ROW('Water Data'!H18))="","",OFFSET('Water Data'!$H$27,0,10*ROW('Water Data'!H18)))</f>
        <v/>
      </c>
      <c r="CF24" s="290" t="str">
        <f ca="true">+IF(OFFSET('Water Data'!$H$28,0,10*ROW('Water Data'!H18))="","",OFFSET('Water Data'!$H$28,0,10*ROW('Water Data'!H18)))</f>
        <v/>
      </c>
      <c r="CG24" s="290" t="str">
        <f ca="true">+IF(OFFSET('Water Data'!$H$29,0,10*ROW('Water Data'!H18))="","",OFFSET('Water Data'!$H$29,0,10*ROW('Water Data'!H18)))</f>
        <v/>
      </c>
      <c r="CH24" s="290" t="str">
        <f ca="true">+IF(OFFSET('Water Data'!$I$27,0,10*ROW('Water Data'!I18))="","",OFFSET('Water Data'!$I$27,0,10*ROW('Water Data'!I18)))</f>
        <v/>
      </c>
      <c r="CI24" s="290" t="str">
        <f ca="true">+IF(OFFSET('Water Data'!$I$28,0,10*ROW('Water Data'!I18))="","",OFFSET('Water Data'!$I$28,0,10*ROW('Water Data'!I18)))</f>
        <v/>
      </c>
      <c r="CJ24" s="290" t="str">
        <f ca="true">+IF(OFFSET('Water Data'!$I$29,0,10*ROW('Water Data'!I18))="","",OFFSET('Water Data'!$I$29,0,10*ROW('Water Data'!I18)))</f>
        <v/>
      </c>
      <c r="CK24" s="290" t="str">
        <f ca="true">+IF(OFFSET('Sanitation Data'!$D$28,0,10*ROW('Sanitation Data'!D18))="","",OFFSET('Sanitation Data'!$D$28,0,10*ROW('Sanitation Data'!D18)))</f>
        <v/>
      </c>
      <c r="CL24" s="290" t="str">
        <f ca="true">+IF(OFFSET('Sanitation Data'!$D$29,0,10*ROW('Sanitation Data'!D18))="","",OFFSET('Sanitation Data'!$D$29,0,10*ROW('Sanitation Data'!D18)))</f>
        <v/>
      </c>
      <c r="CM24" s="290" t="str">
        <f ca="true">+IF(OFFSET('Sanitation Data'!$D$30,0,10*ROW('Sanitation Data'!D18))="","",OFFSET('Sanitation Data'!$D$30,0,10*ROW('Sanitation Data'!D18)))</f>
        <v/>
      </c>
      <c r="CN24" s="290" t="str">
        <f ca="true">+IF(OFFSET('Sanitation Data'!$D$31,0,10*ROW('Sanitation Data'!D18))="","",OFFSET('Sanitation Data'!$D$31,0,10*ROW('Sanitation Data'!D18)))</f>
        <v/>
      </c>
      <c r="CO24" s="290" t="str">
        <f ca="true">+IF(OFFSET('Sanitation Data'!$D$32,0,10*ROW('Sanitation Data'!D18))="","",OFFSET('Sanitation Data'!$D$32,0,10*ROW('Sanitation Data'!D18)))</f>
        <v/>
      </c>
      <c r="CP24" s="290" t="str">
        <f ca="true">+IF(OFFSET('Sanitation Data'!$E$28,0,10*ROW('Sanitation Data'!E18))="","",OFFSET('Sanitation Data'!$E$28,0,10*ROW('Sanitation Data'!E18)))</f>
        <v/>
      </c>
      <c r="CQ24" s="290" t="str">
        <f ca="true">+IF(OFFSET('Sanitation Data'!$E$29,0,10*ROW('Sanitation Data'!E18))="","",OFFSET('Sanitation Data'!$E$29,0,10*ROW('Sanitation Data'!E18)))</f>
        <v/>
      </c>
      <c r="CR24" s="290" t="str">
        <f ca="true">+IF(OFFSET('Sanitation Data'!$E$30,0,10*ROW('Sanitation Data'!E18))="","",OFFSET('Sanitation Data'!$E$30,0,10*ROW('Sanitation Data'!E18)))</f>
        <v/>
      </c>
      <c r="CS24" s="290" t="str">
        <f ca="true">+IF(OFFSET('Sanitation Data'!$E$31,0,10*ROW('Sanitation Data'!E18))="","",OFFSET('Sanitation Data'!$E$31,0,10*ROW('Sanitation Data'!E18)))</f>
        <v/>
      </c>
      <c r="CT24" s="290" t="str">
        <f ca="true">+IF(OFFSET('Sanitation Data'!$E$32,0,10*ROW('Sanitation Data'!E18))="","",OFFSET('Sanitation Data'!$E$32,0,10*ROW('Sanitation Data'!E18)))</f>
        <v/>
      </c>
      <c r="CU24" s="290" t="str">
        <f ca="true">+IF(OFFSET('Sanitation Data'!$F$28,0,10*ROW('Sanitation Data'!F18))="","",OFFSET('Sanitation Data'!$F$28,0,10*ROW('Sanitation Data'!F18)))</f>
        <v/>
      </c>
      <c r="CV24" s="290" t="str">
        <f ca="true">+IF(OFFSET('Sanitation Data'!$F$29,0,10*ROW('Sanitation Data'!F18))="","",OFFSET('Sanitation Data'!$F$29,0,10*ROW('Sanitation Data'!F18)))</f>
        <v/>
      </c>
      <c r="CW24" s="290" t="str">
        <f ca="true">+IF(OFFSET('Sanitation Data'!$F$30,0,10*ROW('Sanitation Data'!F18))="","",OFFSET('Sanitation Data'!$F$30,0,10*ROW('Sanitation Data'!F18)))</f>
        <v/>
      </c>
      <c r="CX24" s="290" t="str">
        <f ca="true">+IF(OFFSET('Sanitation Data'!$F$31,0,10*ROW('Sanitation Data'!F18))="","",OFFSET('Sanitation Data'!$F$31,0,10*ROW('Sanitation Data'!F18)))</f>
        <v/>
      </c>
      <c r="CY24" s="290" t="str">
        <f ca="true">+IF(OFFSET('Sanitation Data'!$F$32,0,10*ROW('Sanitation Data'!F18))="","",OFFSET('Sanitation Data'!$F$32,0,10*ROW('Sanitation Data'!F18)))</f>
        <v/>
      </c>
      <c r="CZ24" s="290" t="str">
        <f ca="true">+IF(OFFSET('Sanitation Data'!$G$28,0,10*ROW('Sanitation Data'!G18))="","",OFFSET('Sanitation Data'!$G$28,0,10*ROW('Sanitation Data'!G18)))</f>
        <v/>
      </c>
      <c r="DA24" s="290" t="str">
        <f ca="true">+IF(OFFSET('Sanitation Data'!$G$29,0,10*ROW('Sanitation Data'!G18))="","",OFFSET('Sanitation Data'!$G$29,0,10*ROW('Sanitation Data'!G18)))</f>
        <v/>
      </c>
      <c r="DB24" s="290" t="str">
        <f ca="true">+IF(OFFSET('Sanitation Data'!$G$30,0,10*ROW('Sanitation Data'!G18))="","",OFFSET('Sanitation Data'!$G$30,0,10*ROW('Sanitation Data'!G18)))</f>
        <v/>
      </c>
      <c r="DC24" s="290" t="str">
        <f ca="true">+IF(OFFSET('Sanitation Data'!$G$31,0,10*ROW('Sanitation Data'!G18))="","",OFFSET('Sanitation Data'!$G$31,0,10*ROW('Sanitation Data'!G18)))</f>
        <v/>
      </c>
      <c r="DD24" s="290" t="str">
        <f ca="true">+IF(OFFSET('Sanitation Data'!$G$32,0,10*ROW('Sanitation Data'!G18))="","",OFFSET('Sanitation Data'!$G$32,0,10*ROW('Sanitation Data'!G18)))</f>
        <v/>
      </c>
      <c r="DE24" s="290" t="str">
        <f ca="true">+IF(OFFSET('Sanitation Data'!$H$28,0,10*ROW('Sanitation Data'!H18))="","",OFFSET('Sanitation Data'!$H$28,0,10*ROW('Sanitation Data'!H18)))</f>
        <v/>
      </c>
      <c r="DF24" s="290" t="str">
        <f ca="true">+IF(OFFSET('Sanitation Data'!$H$29,0,10*ROW('Sanitation Data'!H18))="","",OFFSET('Sanitation Data'!$H$29,0,10*ROW('Sanitation Data'!H18)))</f>
        <v/>
      </c>
      <c r="DG24" s="290" t="str">
        <f ca="true">+IF(OFFSET('Sanitation Data'!$H$30,0,10*ROW('Sanitation Data'!H18))="","",OFFSET('Sanitation Data'!$H$30,0,10*ROW('Sanitation Data'!H18)))</f>
        <v/>
      </c>
      <c r="DH24" s="290" t="str">
        <f ca="true">+IF(OFFSET('Sanitation Data'!$H$31,0,10*ROW('Sanitation Data'!H18))="","",OFFSET('Sanitation Data'!$H$31,0,10*ROW('Sanitation Data'!H18)))</f>
        <v/>
      </c>
      <c r="DI24" s="290" t="str">
        <f ca="true">+IF(OFFSET('Sanitation Data'!$H$32,0,10*ROW('Sanitation Data'!H18))="","",OFFSET('Sanitation Data'!$H$32,0,10*ROW('Sanitation Data'!H18)))</f>
        <v/>
      </c>
      <c r="DJ24" s="290" t="str">
        <f ca="true">+IF(OFFSET('Sanitation Data'!$I$28,0,10*ROW('Sanitation Data'!I18))="","",OFFSET('Sanitation Data'!$I$28,0,10*ROW('Sanitation Data'!I18)))</f>
        <v/>
      </c>
      <c r="DK24" s="290" t="str">
        <f ca="true">+IF(OFFSET('Sanitation Data'!$I$29,0,10*ROW('Sanitation Data'!I18))="","",OFFSET('Sanitation Data'!$I$29,0,10*ROW('Sanitation Data'!I18)))</f>
        <v/>
      </c>
      <c r="DL24" s="290" t="str">
        <f ca="true">+IF(OFFSET('Sanitation Data'!$I$30,0,10*ROW('Sanitation Data'!I18))="","",OFFSET('Sanitation Data'!$I$30,0,10*ROW('Sanitation Data'!I18)))</f>
        <v/>
      </c>
      <c r="DM24" s="290" t="str">
        <f ca="true">+IF(OFFSET('Sanitation Data'!$I$31,0,10*ROW('Sanitation Data'!I18))="","",OFFSET('Sanitation Data'!$I$31,0,10*ROW('Sanitation Data'!I18)))</f>
        <v/>
      </c>
      <c r="DN24" s="290" t="str">
        <f ca="true">+IF(OFFSET('Sanitation Data'!$I$32,0,10*ROW('Sanitation Data'!I18))="","",OFFSET('Sanitation Data'!$I$32,0,10*ROW('Sanitation Data'!I18)))</f>
        <v/>
      </c>
      <c r="DO24" s="290" t="str">
        <f ca="true">+IF(OFFSET('Hygiene Data'!$D$11,0,10*ROW('Hygiene Data'!D18))="","",OFFSET('Hygiene Data'!$D$11,0,10*ROW('Hygiene Data'!D18)))</f>
        <v/>
      </c>
      <c r="DP24" s="290" t="str">
        <f ca="true">+IF(OFFSET('Hygiene Data'!$D$12,0,10*ROW('Hygiene Data'!D18))="","",OFFSET('Hygiene Data'!$D$12,0,10*ROW('Hygiene Data'!D18)))</f>
        <v/>
      </c>
      <c r="DQ24" s="290" t="str">
        <f ca="true">+IF(OFFSET('Hygiene Data'!$D$13,0,10*ROW('Hygiene Data'!D18))="","",OFFSET('Hygiene Data'!$D$13,0,10*ROW('Hygiene Data'!D18)))</f>
        <v/>
      </c>
      <c r="DR24" s="290" t="str">
        <f ca="true">+IF(OFFSET('Hygiene Data'!$E$11,0,10*ROW('Hygiene Data'!E18))="","",OFFSET('Hygiene Data'!$E$11,0,10*ROW('Hygiene Data'!E18)))</f>
        <v/>
      </c>
      <c r="DS24" s="290" t="str">
        <f ca="true">+IF(OFFSET('Hygiene Data'!$E$12,0,10*ROW('Hygiene Data'!E18))="","",OFFSET('Hygiene Data'!$E$12,0,10*ROW('Hygiene Data'!E18)))</f>
        <v/>
      </c>
      <c r="DT24" s="290" t="str">
        <f ca="true">+IF(OFFSET('Hygiene Data'!$E$13,0,10*ROW('Hygiene Data'!E18))="","",OFFSET('Hygiene Data'!$E$13,0,10*ROW('Hygiene Data'!E18)))</f>
        <v/>
      </c>
      <c r="DU24" s="290" t="str">
        <f ca="true">+IF(OFFSET('Hygiene Data'!$F$11,0,10*ROW('Hygiene Data'!F18))="","",OFFSET('Hygiene Data'!$F$11,0,10*ROW('Hygiene Data'!F18)))</f>
        <v/>
      </c>
      <c r="DV24" s="290" t="str">
        <f ca="true">+IF(OFFSET('Hygiene Data'!$F$12,0,10*ROW('Hygiene Data'!F18))="","",OFFSET('Hygiene Data'!$F$12,0,10*ROW('Hygiene Data'!F18)))</f>
        <v/>
      </c>
      <c r="DW24" s="290" t="str">
        <f ca="true">+IF(OFFSET('Hygiene Data'!$F$13,0,10*ROW('Hygiene Data'!F18))="","",OFFSET('Hygiene Data'!$F$13,0,10*ROW('Hygiene Data'!F18)))</f>
        <v/>
      </c>
      <c r="DX24" s="290" t="str">
        <f ca="true">+IF(OFFSET('Hygiene Data'!$G$11,0,10*ROW('Hygiene Data'!G18))="","",OFFSET('Hygiene Data'!$G$11,0,10*ROW('Hygiene Data'!G18)))</f>
        <v/>
      </c>
      <c r="DY24" s="290" t="str">
        <f ca="true">+IF(OFFSET('Hygiene Data'!$G$12,0,10*ROW('Hygiene Data'!G18))="","",OFFSET('Hygiene Data'!$G$12,0,10*ROW('Hygiene Data'!G18)))</f>
        <v/>
      </c>
      <c r="DZ24" s="290" t="str">
        <f ca="true">+IF(OFFSET('Hygiene Data'!$G$13,0,10*ROW('Hygiene Data'!G18))="","",OFFSET('Hygiene Data'!$G$13,0,10*ROW('Hygiene Data'!G18)))</f>
        <v/>
      </c>
      <c r="EA24" s="290" t="str">
        <f ca="true">+IF(OFFSET('Hygiene Data'!$H$11,0,10*ROW('Hygiene Data'!H18))="","",OFFSET('Hygiene Data'!$H$11,0,10*ROW('Hygiene Data'!H18)))</f>
        <v/>
      </c>
      <c r="EB24" s="290" t="str">
        <f ca="true">+IF(OFFSET('Hygiene Data'!$H$12,0,10*ROW('Hygiene Data'!H18))="","",OFFSET('Hygiene Data'!$H$12,0,10*ROW('Hygiene Data'!H18)))</f>
        <v/>
      </c>
      <c r="EC24" s="290" t="str">
        <f ca="true">+IF(OFFSET('Hygiene Data'!$H$13,0,10*ROW('Hygiene Data'!H18))="","",OFFSET('Hygiene Data'!$H$13,0,10*ROW('Hygiene Data'!H18)))</f>
        <v/>
      </c>
      <c r="ED24" s="290" t="str">
        <f ca="true">+IF(OFFSET('Hygiene Data'!$I$11,0,10*ROW('Hygiene Data'!I18))="","",OFFSET('Hygiene Data'!$I$11,0,10*ROW('Hygiene Data'!I18)))</f>
        <v/>
      </c>
      <c r="EE24" s="290" t="str">
        <f ca="true">+IF(OFFSET('Hygiene Data'!$I$12,0,10*ROW('Hygiene Data'!I18))="","",OFFSET('Hygiene Data'!$I$12,0,10*ROW('Hygiene Data'!I18)))</f>
        <v/>
      </c>
      <c r="EF24" s="290"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46"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0"/>
      <c r="BS25" s="290" t="str">
        <f ca="true">+IF(OFFSET('Water Data'!$D$27,0,10*ROW('Water Data'!D19))="","",OFFSET('Water Data'!$D$27,0,10*ROW('Water Data'!D19)))</f>
        <v/>
      </c>
      <c r="BT25" s="290" t="str">
        <f ca="true">+IF(OFFSET('Water Data'!$D$28,0,10*ROW('Water Data'!D19))="","",OFFSET('Water Data'!$D$28,0,10*ROW('Water Data'!D19)))</f>
        <v/>
      </c>
      <c r="BU25" s="290" t="str">
        <f ca="true">+IF(OFFSET('Water Data'!$D$29,0,10*ROW('Water Data'!D19))="","",OFFSET('Water Data'!$D$29,0,10*ROW('Water Data'!D19)))</f>
        <v/>
      </c>
      <c r="BV25" s="290" t="str">
        <f ca="true">+IF(OFFSET('Water Data'!$E$27,0,10*ROW('Water Data'!E19))="","",OFFSET('Water Data'!$E$27,0,10*ROW('Water Data'!E19)))</f>
        <v/>
      </c>
      <c r="BW25" s="290" t="str">
        <f ca="true">+IF(OFFSET('Water Data'!$E$28,0,10*ROW('Water Data'!E19))="","",OFFSET('Water Data'!$E$28,0,10*ROW('Water Data'!E19)))</f>
        <v/>
      </c>
      <c r="BX25" s="290" t="str">
        <f ca="true">+IF(OFFSET('Water Data'!$E$29,0,10*ROW('Water Data'!E19))="","",OFFSET('Water Data'!$E$29,0,10*ROW('Water Data'!E19)))</f>
        <v/>
      </c>
      <c r="BY25" s="290" t="str">
        <f ca="true">+IF(OFFSET('Water Data'!$F$27,0,10*ROW('Water Data'!F19))="","",OFFSET('Water Data'!$F$27,0,10*ROW('Water Data'!F19)))</f>
        <v/>
      </c>
      <c r="BZ25" s="290" t="str">
        <f ca="true">+IF(OFFSET('Water Data'!$F$28,0,10*ROW('Water Data'!F19))="","",OFFSET('Water Data'!$F$28,0,10*ROW('Water Data'!F19)))</f>
        <v/>
      </c>
      <c r="CA25" s="290" t="str">
        <f ca="true">+IF(OFFSET('Water Data'!$F$29,0,10*ROW('Water Data'!F19))="","",OFFSET('Water Data'!$F$29,0,10*ROW('Water Data'!F19)))</f>
        <v/>
      </c>
      <c r="CB25" s="290" t="str">
        <f ca="true">+IF(OFFSET('Water Data'!$G$27,0,10*ROW('Water Data'!G19))="","",OFFSET('Water Data'!$G$27,0,10*ROW('Water Data'!G19)))</f>
        <v/>
      </c>
      <c r="CC25" s="290" t="str">
        <f ca="true">+IF(OFFSET('Water Data'!$G$28,0,10*ROW('Water Data'!G19))="","",OFFSET('Water Data'!$G$28,0,10*ROW('Water Data'!G19)))</f>
        <v/>
      </c>
      <c r="CD25" s="290" t="str">
        <f ca="true">+IF(OFFSET('Water Data'!$G$29,0,10*ROW('Water Data'!G19))="","",OFFSET('Water Data'!$G$29,0,10*ROW('Water Data'!G19)))</f>
        <v/>
      </c>
      <c r="CE25" s="290" t="str">
        <f ca="true">+IF(OFFSET('Water Data'!$H$27,0,10*ROW('Water Data'!H19))="","",OFFSET('Water Data'!$H$27,0,10*ROW('Water Data'!H19)))</f>
        <v/>
      </c>
      <c r="CF25" s="290" t="str">
        <f ca="true">+IF(OFFSET('Water Data'!$H$28,0,10*ROW('Water Data'!H19))="","",OFFSET('Water Data'!$H$28,0,10*ROW('Water Data'!H19)))</f>
        <v/>
      </c>
      <c r="CG25" s="290" t="str">
        <f ca="true">+IF(OFFSET('Water Data'!$H$29,0,10*ROW('Water Data'!H19))="","",OFFSET('Water Data'!$H$29,0,10*ROW('Water Data'!H19)))</f>
        <v/>
      </c>
      <c r="CH25" s="290" t="str">
        <f ca="true">+IF(OFFSET('Water Data'!$I$27,0,10*ROW('Water Data'!I19))="","",OFFSET('Water Data'!$I$27,0,10*ROW('Water Data'!I19)))</f>
        <v/>
      </c>
      <c r="CI25" s="290" t="str">
        <f ca="true">+IF(OFFSET('Water Data'!$I$28,0,10*ROW('Water Data'!I19))="","",OFFSET('Water Data'!$I$28,0,10*ROW('Water Data'!I19)))</f>
        <v/>
      </c>
      <c r="CJ25" s="290" t="str">
        <f ca="true">+IF(OFFSET('Water Data'!$I$29,0,10*ROW('Water Data'!I19))="","",OFFSET('Water Data'!$I$29,0,10*ROW('Water Data'!I19)))</f>
        <v/>
      </c>
      <c r="CK25" s="290" t="str">
        <f ca="true">+IF(OFFSET('Sanitation Data'!$D$28,0,10*ROW('Sanitation Data'!D19))="","",OFFSET('Sanitation Data'!$D$28,0,10*ROW('Sanitation Data'!D19)))</f>
        <v/>
      </c>
      <c r="CL25" s="290" t="str">
        <f ca="true">+IF(OFFSET('Sanitation Data'!$D$29,0,10*ROW('Sanitation Data'!D19))="","",OFFSET('Sanitation Data'!$D$29,0,10*ROW('Sanitation Data'!D19)))</f>
        <v/>
      </c>
      <c r="CM25" s="290" t="str">
        <f ca="true">+IF(OFFSET('Sanitation Data'!$D$30,0,10*ROW('Sanitation Data'!D19))="","",OFFSET('Sanitation Data'!$D$30,0,10*ROW('Sanitation Data'!D19)))</f>
        <v/>
      </c>
      <c r="CN25" s="290" t="str">
        <f ca="true">+IF(OFFSET('Sanitation Data'!$D$31,0,10*ROW('Sanitation Data'!D19))="","",OFFSET('Sanitation Data'!$D$31,0,10*ROW('Sanitation Data'!D19)))</f>
        <v/>
      </c>
      <c r="CO25" s="290" t="str">
        <f ca="true">+IF(OFFSET('Sanitation Data'!$D$32,0,10*ROW('Sanitation Data'!D19))="","",OFFSET('Sanitation Data'!$D$32,0,10*ROW('Sanitation Data'!D19)))</f>
        <v/>
      </c>
      <c r="CP25" s="290" t="str">
        <f ca="true">+IF(OFFSET('Sanitation Data'!$E$28,0,10*ROW('Sanitation Data'!E19))="","",OFFSET('Sanitation Data'!$E$28,0,10*ROW('Sanitation Data'!E19)))</f>
        <v/>
      </c>
      <c r="CQ25" s="290" t="str">
        <f ca="true">+IF(OFFSET('Sanitation Data'!$E$29,0,10*ROW('Sanitation Data'!E19))="","",OFFSET('Sanitation Data'!$E$29,0,10*ROW('Sanitation Data'!E19)))</f>
        <v/>
      </c>
      <c r="CR25" s="290" t="str">
        <f ca="true">+IF(OFFSET('Sanitation Data'!$E$30,0,10*ROW('Sanitation Data'!E19))="","",OFFSET('Sanitation Data'!$E$30,0,10*ROW('Sanitation Data'!E19)))</f>
        <v/>
      </c>
      <c r="CS25" s="290" t="str">
        <f ca="true">+IF(OFFSET('Sanitation Data'!$E$31,0,10*ROW('Sanitation Data'!E19))="","",OFFSET('Sanitation Data'!$E$31,0,10*ROW('Sanitation Data'!E19)))</f>
        <v/>
      </c>
      <c r="CT25" s="290" t="str">
        <f ca="true">+IF(OFFSET('Sanitation Data'!$E$32,0,10*ROW('Sanitation Data'!E19))="","",OFFSET('Sanitation Data'!$E$32,0,10*ROW('Sanitation Data'!E19)))</f>
        <v/>
      </c>
      <c r="CU25" s="290" t="str">
        <f ca="true">+IF(OFFSET('Sanitation Data'!$F$28,0,10*ROW('Sanitation Data'!F19))="","",OFFSET('Sanitation Data'!$F$28,0,10*ROW('Sanitation Data'!F19)))</f>
        <v/>
      </c>
      <c r="CV25" s="290" t="str">
        <f ca="true">+IF(OFFSET('Sanitation Data'!$F$29,0,10*ROW('Sanitation Data'!F19))="","",OFFSET('Sanitation Data'!$F$29,0,10*ROW('Sanitation Data'!F19)))</f>
        <v/>
      </c>
      <c r="CW25" s="290" t="str">
        <f ca="true">+IF(OFFSET('Sanitation Data'!$F$30,0,10*ROW('Sanitation Data'!F19))="","",OFFSET('Sanitation Data'!$F$30,0,10*ROW('Sanitation Data'!F19)))</f>
        <v/>
      </c>
      <c r="CX25" s="290" t="str">
        <f ca="true">+IF(OFFSET('Sanitation Data'!$F$31,0,10*ROW('Sanitation Data'!F19))="","",OFFSET('Sanitation Data'!$F$31,0,10*ROW('Sanitation Data'!F19)))</f>
        <v/>
      </c>
      <c r="CY25" s="290" t="str">
        <f ca="true">+IF(OFFSET('Sanitation Data'!$F$32,0,10*ROW('Sanitation Data'!F19))="","",OFFSET('Sanitation Data'!$F$32,0,10*ROW('Sanitation Data'!F19)))</f>
        <v/>
      </c>
      <c r="CZ25" s="290" t="str">
        <f ca="true">+IF(OFFSET('Sanitation Data'!$G$28,0,10*ROW('Sanitation Data'!G19))="","",OFFSET('Sanitation Data'!$G$28,0,10*ROW('Sanitation Data'!G19)))</f>
        <v/>
      </c>
      <c r="DA25" s="290" t="str">
        <f ca="true">+IF(OFFSET('Sanitation Data'!$G$29,0,10*ROW('Sanitation Data'!G19))="","",OFFSET('Sanitation Data'!$G$29,0,10*ROW('Sanitation Data'!G19)))</f>
        <v/>
      </c>
      <c r="DB25" s="290" t="str">
        <f ca="true">+IF(OFFSET('Sanitation Data'!$G$30,0,10*ROW('Sanitation Data'!G19))="","",OFFSET('Sanitation Data'!$G$30,0,10*ROW('Sanitation Data'!G19)))</f>
        <v/>
      </c>
      <c r="DC25" s="290" t="str">
        <f ca="true">+IF(OFFSET('Sanitation Data'!$G$31,0,10*ROW('Sanitation Data'!G19))="","",OFFSET('Sanitation Data'!$G$31,0,10*ROW('Sanitation Data'!G19)))</f>
        <v/>
      </c>
      <c r="DD25" s="290" t="str">
        <f ca="true">+IF(OFFSET('Sanitation Data'!$G$32,0,10*ROW('Sanitation Data'!G19))="","",OFFSET('Sanitation Data'!$G$32,0,10*ROW('Sanitation Data'!G19)))</f>
        <v/>
      </c>
      <c r="DE25" s="290" t="str">
        <f ca="true">+IF(OFFSET('Sanitation Data'!$H$28,0,10*ROW('Sanitation Data'!H19))="","",OFFSET('Sanitation Data'!$H$28,0,10*ROW('Sanitation Data'!H19)))</f>
        <v/>
      </c>
      <c r="DF25" s="290" t="str">
        <f ca="true">+IF(OFFSET('Sanitation Data'!$H$29,0,10*ROW('Sanitation Data'!H19))="","",OFFSET('Sanitation Data'!$H$29,0,10*ROW('Sanitation Data'!H19)))</f>
        <v/>
      </c>
      <c r="DG25" s="290" t="str">
        <f ca="true">+IF(OFFSET('Sanitation Data'!$H$30,0,10*ROW('Sanitation Data'!H19))="","",OFFSET('Sanitation Data'!$H$30,0,10*ROW('Sanitation Data'!H19)))</f>
        <v/>
      </c>
      <c r="DH25" s="290" t="str">
        <f ca="true">+IF(OFFSET('Sanitation Data'!$H$31,0,10*ROW('Sanitation Data'!H19))="","",OFFSET('Sanitation Data'!$H$31,0,10*ROW('Sanitation Data'!H19)))</f>
        <v/>
      </c>
      <c r="DI25" s="290" t="str">
        <f ca="true">+IF(OFFSET('Sanitation Data'!$H$32,0,10*ROW('Sanitation Data'!H19))="","",OFFSET('Sanitation Data'!$H$32,0,10*ROW('Sanitation Data'!H19)))</f>
        <v/>
      </c>
      <c r="DJ25" s="290" t="str">
        <f ca="true">+IF(OFFSET('Sanitation Data'!$I$28,0,10*ROW('Sanitation Data'!I19))="","",OFFSET('Sanitation Data'!$I$28,0,10*ROW('Sanitation Data'!I19)))</f>
        <v/>
      </c>
      <c r="DK25" s="290" t="str">
        <f ca="true">+IF(OFFSET('Sanitation Data'!$I$29,0,10*ROW('Sanitation Data'!I19))="","",OFFSET('Sanitation Data'!$I$29,0,10*ROW('Sanitation Data'!I19)))</f>
        <v/>
      </c>
      <c r="DL25" s="290" t="str">
        <f ca="true">+IF(OFFSET('Sanitation Data'!$I$30,0,10*ROW('Sanitation Data'!I19))="","",OFFSET('Sanitation Data'!$I$30,0,10*ROW('Sanitation Data'!I19)))</f>
        <v/>
      </c>
      <c r="DM25" s="290" t="str">
        <f ca="true">+IF(OFFSET('Sanitation Data'!$I$31,0,10*ROW('Sanitation Data'!I19))="","",OFFSET('Sanitation Data'!$I$31,0,10*ROW('Sanitation Data'!I19)))</f>
        <v/>
      </c>
      <c r="DN25" s="290" t="str">
        <f ca="true">+IF(OFFSET('Sanitation Data'!$I$32,0,10*ROW('Sanitation Data'!I19))="","",OFFSET('Sanitation Data'!$I$32,0,10*ROW('Sanitation Data'!I19)))</f>
        <v/>
      </c>
      <c r="DO25" s="290" t="str">
        <f ca="true">+IF(OFFSET('Hygiene Data'!$D$11,0,10*ROW('Hygiene Data'!D19))="","",OFFSET('Hygiene Data'!$D$11,0,10*ROW('Hygiene Data'!D19)))</f>
        <v/>
      </c>
      <c r="DP25" s="290" t="str">
        <f ca="true">+IF(OFFSET('Hygiene Data'!$D$12,0,10*ROW('Hygiene Data'!D19))="","",OFFSET('Hygiene Data'!$D$12,0,10*ROW('Hygiene Data'!D19)))</f>
        <v/>
      </c>
      <c r="DQ25" s="290" t="str">
        <f ca="true">+IF(OFFSET('Hygiene Data'!$D$13,0,10*ROW('Hygiene Data'!D19))="","",OFFSET('Hygiene Data'!$D$13,0,10*ROW('Hygiene Data'!D19)))</f>
        <v/>
      </c>
      <c r="DR25" s="290" t="str">
        <f ca="true">+IF(OFFSET('Hygiene Data'!$E$11,0,10*ROW('Hygiene Data'!E19))="","",OFFSET('Hygiene Data'!$E$11,0,10*ROW('Hygiene Data'!E19)))</f>
        <v/>
      </c>
      <c r="DS25" s="290" t="str">
        <f ca="true">+IF(OFFSET('Hygiene Data'!$E$12,0,10*ROW('Hygiene Data'!E19))="","",OFFSET('Hygiene Data'!$E$12,0,10*ROW('Hygiene Data'!E19)))</f>
        <v/>
      </c>
      <c r="DT25" s="290" t="str">
        <f ca="true">+IF(OFFSET('Hygiene Data'!$E$13,0,10*ROW('Hygiene Data'!E19))="","",OFFSET('Hygiene Data'!$E$13,0,10*ROW('Hygiene Data'!E19)))</f>
        <v/>
      </c>
      <c r="DU25" s="290" t="str">
        <f ca="true">+IF(OFFSET('Hygiene Data'!$F$11,0,10*ROW('Hygiene Data'!F19))="","",OFFSET('Hygiene Data'!$F$11,0,10*ROW('Hygiene Data'!F19)))</f>
        <v/>
      </c>
      <c r="DV25" s="290" t="str">
        <f ca="true">+IF(OFFSET('Hygiene Data'!$F$12,0,10*ROW('Hygiene Data'!F19))="","",OFFSET('Hygiene Data'!$F$12,0,10*ROW('Hygiene Data'!F19)))</f>
        <v/>
      </c>
      <c r="DW25" s="290" t="str">
        <f ca="true">+IF(OFFSET('Hygiene Data'!$F$13,0,10*ROW('Hygiene Data'!F19))="","",OFFSET('Hygiene Data'!$F$13,0,10*ROW('Hygiene Data'!F19)))</f>
        <v/>
      </c>
      <c r="DX25" s="290" t="str">
        <f ca="true">+IF(OFFSET('Hygiene Data'!$G$11,0,10*ROW('Hygiene Data'!G19))="","",OFFSET('Hygiene Data'!$G$11,0,10*ROW('Hygiene Data'!G19)))</f>
        <v/>
      </c>
      <c r="DY25" s="290" t="str">
        <f ca="true">+IF(OFFSET('Hygiene Data'!$G$12,0,10*ROW('Hygiene Data'!G19))="","",OFFSET('Hygiene Data'!$G$12,0,10*ROW('Hygiene Data'!G19)))</f>
        <v/>
      </c>
      <c r="DZ25" s="290" t="str">
        <f ca="true">+IF(OFFSET('Hygiene Data'!$G$13,0,10*ROW('Hygiene Data'!G19))="","",OFFSET('Hygiene Data'!$G$13,0,10*ROW('Hygiene Data'!G19)))</f>
        <v/>
      </c>
      <c r="EA25" s="290" t="str">
        <f ca="true">+IF(OFFSET('Hygiene Data'!$H$11,0,10*ROW('Hygiene Data'!H19))="","",OFFSET('Hygiene Data'!$H$11,0,10*ROW('Hygiene Data'!H19)))</f>
        <v/>
      </c>
      <c r="EB25" s="290" t="str">
        <f ca="true">+IF(OFFSET('Hygiene Data'!$H$12,0,10*ROW('Hygiene Data'!H19))="","",OFFSET('Hygiene Data'!$H$12,0,10*ROW('Hygiene Data'!H19)))</f>
        <v/>
      </c>
      <c r="EC25" s="290" t="str">
        <f ca="true">+IF(OFFSET('Hygiene Data'!$H$13,0,10*ROW('Hygiene Data'!H19))="","",OFFSET('Hygiene Data'!$H$13,0,10*ROW('Hygiene Data'!H19)))</f>
        <v/>
      </c>
      <c r="ED25" s="290" t="str">
        <f ca="true">+IF(OFFSET('Hygiene Data'!$I$11,0,10*ROW('Hygiene Data'!I19))="","",OFFSET('Hygiene Data'!$I$11,0,10*ROW('Hygiene Data'!I19)))</f>
        <v/>
      </c>
      <c r="EE25" s="290" t="str">
        <f ca="true">+IF(OFFSET('Hygiene Data'!$I$12,0,10*ROW('Hygiene Data'!I19))="","",OFFSET('Hygiene Data'!$I$12,0,10*ROW('Hygiene Data'!I19)))</f>
        <v/>
      </c>
      <c r="EF25" s="290"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46"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0"/>
      <c r="BS26" s="290" t="str">
        <f ca="true">+IF(OFFSET('Water Data'!$D$27,0,10*ROW('Water Data'!D20))="","",OFFSET('Water Data'!$D$27,0,10*ROW('Water Data'!D20)))</f>
        <v/>
      </c>
      <c r="BT26" s="290" t="str">
        <f ca="true">+IF(OFFSET('Water Data'!$D$28,0,10*ROW('Water Data'!D20))="","",OFFSET('Water Data'!$D$28,0,10*ROW('Water Data'!D20)))</f>
        <v/>
      </c>
      <c r="BU26" s="290" t="str">
        <f ca="true">+IF(OFFSET('Water Data'!$D$29,0,10*ROW('Water Data'!D20))="","",OFFSET('Water Data'!$D$29,0,10*ROW('Water Data'!D20)))</f>
        <v/>
      </c>
      <c r="BV26" s="290" t="str">
        <f ca="true">+IF(OFFSET('Water Data'!$E$27,0,10*ROW('Water Data'!E20))="","",OFFSET('Water Data'!$E$27,0,10*ROW('Water Data'!E20)))</f>
        <v/>
      </c>
      <c r="BW26" s="290" t="str">
        <f ca="true">+IF(OFFSET('Water Data'!$E$28,0,10*ROW('Water Data'!E20))="","",OFFSET('Water Data'!$E$28,0,10*ROW('Water Data'!E20)))</f>
        <v/>
      </c>
      <c r="BX26" s="290" t="str">
        <f ca="true">+IF(OFFSET('Water Data'!$E$29,0,10*ROW('Water Data'!E20))="","",OFFSET('Water Data'!$E$29,0,10*ROW('Water Data'!E20)))</f>
        <v/>
      </c>
      <c r="BY26" s="290" t="str">
        <f ca="true">+IF(OFFSET('Water Data'!$F$27,0,10*ROW('Water Data'!F20))="","",OFFSET('Water Data'!$F$27,0,10*ROW('Water Data'!F20)))</f>
        <v/>
      </c>
      <c r="BZ26" s="290" t="str">
        <f ca="true">+IF(OFFSET('Water Data'!$F$28,0,10*ROW('Water Data'!F20))="","",OFFSET('Water Data'!$F$28,0,10*ROW('Water Data'!F20)))</f>
        <v/>
      </c>
      <c r="CA26" s="290" t="str">
        <f ca="true">+IF(OFFSET('Water Data'!$F$29,0,10*ROW('Water Data'!F20))="","",OFFSET('Water Data'!$F$29,0,10*ROW('Water Data'!F20)))</f>
        <v/>
      </c>
      <c r="CB26" s="290" t="str">
        <f ca="true">+IF(OFFSET('Water Data'!$G$27,0,10*ROW('Water Data'!G20))="","",OFFSET('Water Data'!$G$27,0,10*ROW('Water Data'!G20)))</f>
        <v/>
      </c>
      <c r="CC26" s="290" t="str">
        <f ca="true">+IF(OFFSET('Water Data'!$G$28,0,10*ROW('Water Data'!G20))="","",OFFSET('Water Data'!$G$28,0,10*ROW('Water Data'!G20)))</f>
        <v/>
      </c>
      <c r="CD26" s="290" t="str">
        <f ca="true">+IF(OFFSET('Water Data'!$G$29,0,10*ROW('Water Data'!G20))="","",OFFSET('Water Data'!$G$29,0,10*ROW('Water Data'!G20)))</f>
        <v/>
      </c>
      <c r="CE26" s="290" t="str">
        <f ca="true">+IF(OFFSET('Water Data'!$H$27,0,10*ROW('Water Data'!H20))="","",OFFSET('Water Data'!$H$27,0,10*ROW('Water Data'!H20)))</f>
        <v/>
      </c>
      <c r="CF26" s="290" t="str">
        <f ca="true">+IF(OFFSET('Water Data'!$H$28,0,10*ROW('Water Data'!H20))="","",OFFSET('Water Data'!$H$28,0,10*ROW('Water Data'!H20)))</f>
        <v/>
      </c>
      <c r="CG26" s="290" t="str">
        <f ca="true">+IF(OFFSET('Water Data'!$H$29,0,10*ROW('Water Data'!H20))="","",OFFSET('Water Data'!$H$29,0,10*ROW('Water Data'!H20)))</f>
        <v/>
      </c>
      <c r="CH26" s="290" t="str">
        <f ca="true">+IF(OFFSET('Water Data'!$I$27,0,10*ROW('Water Data'!I20))="","",OFFSET('Water Data'!$I$27,0,10*ROW('Water Data'!I20)))</f>
        <v/>
      </c>
      <c r="CI26" s="290" t="str">
        <f ca="true">+IF(OFFSET('Water Data'!$I$28,0,10*ROW('Water Data'!I20))="","",OFFSET('Water Data'!$I$28,0,10*ROW('Water Data'!I20)))</f>
        <v/>
      </c>
      <c r="CJ26" s="290" t="str">
        <f ca="true">+IF(OFFSET('Water Data'!$I$29,0,10*ROW('Water Data'!I20))="","",OFFSET('Water Data'!$I$29,0,10*ROW('Water Data'!I20)))</f>
        <v/>
      </c>
      <c r="CK26" s="290" t="str">
        <f ca="true">+IF(OFFSET('Sanitation Data'!$D$28,0,10*ROW('Sanitation Data'!D20))="","",OFFSET('Sanitation Data'!$D$28,0,10*ROW('Sanitation Data'!D20)))</f>
        <v/>
      </c>
      <c r="CL26" s="290" t="str">
        <f ca="true">+IF(OFFSET('Sanitation Data'!$D$29,0,10*ROW('Sanitation Data'!D20))="","",OFFSET('Sanitation Data'!$D$29,0,10*ROW('Sanitation Data'!D20)))</f>
        <v/>
      </c>
      <c r="CM26" s="290" t="str">
        <f ca="true">+IF(OFFSET('Sanitation Data'!$D$30,0,10*ROW('Sanitation Data'!D20))="","",OFFSET('Sanitation Data'!$D$30,0,10*ROW('Sanitation Data'!D20)))</f>
        <v/>
      </c>
      <c r="CN26" s="290" t="str">
        <f ca="true">+IF(OFFSET('Sanitation Data'!$D$31,0,10*ROW('Sanitation Data'!D20))="","",OFFSET('Sanitation Data'!$D$31,0,10*ROW('Sanitation Data'!D20)))</f>
        <v/>
      </c>
      <c r="CO26" s="290" t="str">
        <f ca="true">+IF(OFFSET('Sanitation Data'!$D$32,0,10*ROW('Sanitation Data'!D20))="","",OFFSET('Sanitation Data'!$D$32,0,10*ROW('Sanitation Data'!D20)))</f>
        <v/>
      </c>
      <c r="CP26" s="290" t="str">
        <f ca="true">+IF(OFFSET('Sanitation Data'!$E$28,0,10*ROW('Sanitation Data'!E20))="","",OFFSET('Sanitation Data'!$E$28,0,10*ROW('Sanitation Data'!E20)))</f>
        <v/>
      </c>
      <c r="CQ26" s="290" t="str">
        <f ca="true">+IF(OFFSET('Sanitation Data'!$E$29,0,10*ROW('Sanitation Data'!E20))="","",OFFSET('Sanitation Data'!$E$29,0,10*ROW('Sanitation Data'!E20)))</f>
        <v/>
      </c>
      <c r="CR26" s="290" t="str">
        <f ca="true">+IF(OFFSET('Sanitation Data'!$E$30,0,10*ROW('Sanitation Data'!E20))="","",OFFSET('Sanitation Data'!$E$30,0,10*ROW('Sanitation Data'!E20)))</f>
        <v/>
      </c>
      <c r="CS26" s="290" t="str">
        <f ca="true">+IF(OFFSET('Sanitation Data'!$E$31,0,10*ROW('Sanitation Data'!E20))="","",OFFSET('Sanitation Data'!$E$31,0,10*ROW('Sanitation Data'!E20)))</f>
        <v/>
      </c>
      <c r="CT26" s="290" t="str">
        <f ca="true">+IF(OFFSET('Sanitation Data'!$E$32,0,10*ROW('Sanitation Data'!E20))="","",OFFSET('Sanitation Data'!$E$32,0,10*ROW('Sanitation Data'!E20)))</f>
        <v/>
      </c>
      <c r="CU26" s="290" t="str">
        <f ca="true">+IF(OFFSET('Sanitation Data'!$F$28,0,10*ROW('Sanitation Data'!F20))="","",OFFSET('Sanitation Data'!$F$28,0,10*ROW('Sanitation Data'!F20)))</f>
        <v/>
      </c>
      <c r="CV26" s="290" t="str">
        <f ca="true">+IF(OFFSET('Sanitation Data'!$F$29,0,10*ROW('Sanitation Data'!F20))="","",OFFSET('Sanitation Data'!$F$29,0,10*ROW('Sanitation Data'!F20)))</f>
        <v/>
      </c>
      <c r="CW26" s="290" t="str">
        <f ca="true">+IF(OFFSET('Sanitation Data'!$F$30,0,10*ROW('Sanitation Data'!F20))="","",OFFSET('Sanitation Data'!$F$30,0,10*ROW('Sanitation Data'!F20)))</f>
        <v/>
      </c>
      <c r="CX26" s="290" t="str">
        <f ca="true">+IF(OFFSET('Sanitation Data'!$F$31,0,10*ROW('Sanitation Data'!F20))="","",OFFSET('Sanitation Data'!$F$31,0,10*ROW('Sanitation Data'!F20)))</f>
        <v/>
      </c>
      <c r="CY26" s="290" t="str">
        <f ca="true">+IF(OFFSET('Sanitation Data'!$F$32,0,10*ROW('Sanitation Data'!F20))="","",OFFSET('Sanitation Data'!$F$32,0,10*ROW('Sanitation Data'!F20)))</f>
        <v/>
      </c>
      <c r="CZ26" s="290" t="str">
        <f ca="true">+IF(OFFSET('Sanitation Data'!$G$28,0,10*ROW('Sanitation Data'!G20))="","",OFFSET('Sanitation Data'!$G$28,0,10*ROW('Sanitation Data'!G20)))</f>
        <v/>
      </c>
      <c r="DA26" s="290" t="str">
        <f ca="true">+IF(OFFSET('Sanitation Data'!$G$29,0,10*ROW('Sanitation Data'!G20))="","",OFFSET('Sanitation Data'!$G$29,0,10*ROW('Sanitation Data'!G20)))</f>
        <v/>
      </c>
      <c r="DB26" s="290" t="str">
        <f ca="true">+IF(OFFSET('Sanitation Data'!$G$30,0,10*ROW('Sanitation Data'!G20))="","",OFFSET('Sanitation Data'!$G$30,0,10*ROW('Sanitation Data'!G20)))</f>
        <v/>
      </c>
      <c r="DC26" s="290" t="str">
        <f ca="true">+IF(OFFSET('Sanitation Data'!$G$31,0,10*ROW('Sanitation Data'!G20))="","",OFFSET('Sanitation Data'!$G$31,0,10*ROW('Sanitation Data'!G20)))</f>
        <v/>
      </c>
      <c r="DD26" s="290" t="str">
        <f ca="true">+IF(OFFSET('Sanitation Data'!$G$32,0,10*ROW('Sanitation Data'!G20))="","",OFFSET('Sanitation Data'!$G$32,0,10*ROW('Sanitation Data'!G20)))</f>
        <v/>
      </c>
      <c r="DE26" s="290" t="str">
        <f ca="true">+IF(OFFSET('Sanitation Data'!$H$28,0,10*ROW('Sanitation Data'!H20))="","",OFFSET('Sanitation Data'!$H$28,0,10*ROW('Sanitation Data'!H20)))</f>
        <v/>
      </c>
      <c r="DF26" s="290" t="str">
        <f ca="true">+IF(OFFSET('Sanitation Data'!$H$29,0,10*ROW('Sanitation Data'!H20))="","",OFFSET('Sanitation Data'!$H$29,0,10*ROW('Sanitation Data'!H20)))</f>
        <v/>
      </c>
      <c r="DG26" s="290" t="str">
        <f ca="true">+IF(OFFSET('Sanitation Data'!$H$30,0,10*ROW('Sanitation Data'!H20))="","",OFFSET('Sanitation Data'!$H$30,0,10*ROW('Sanitation Data'!H20)))</f>
        <v/>
      </c>
      <c r="DH26" s="290" t="str">
        <f ca="true">+IF(OFFSET('Sanitation Data'!$H$31,0,10*ROW('Sanitation Data'!H20))="","",OFFSET('Sanitation Data'!$H$31,0,10*ROW('Sanitation Data'!H20)))</f>
        <v/>
      </c>
      <c r="DI26" s="290" t="str">
        <f ca="true">+IF(OFFSET('Sanitation Data'!$H$32,0,10*ROW('Sanitation Data'!H20))="","",OFFSET('Sanitation Data'!$H$32,0,10*ROW('Sanitation Data'!H20)))</f>
        <v/>
      </c>
      <c r="DJ26" s="290" t="str">
        <f ca="true">+IF(OFFSET('Sanitation Data'!$I$28,0,10*ROW('Sanitation Data'!I20))="","",OFFSET('Sanitation Data'!$I$28,0,10*ROW('Sanitation Data'!I20)))</f>
        <v/>
      </c>
      <c r="DK26" s="290" t="str">
        <f ca="true">+IF(OFFSET('Sanitation Data'!$I$29,0,10*ROW('Sanitation Data'!I20))="","",OFFSET('Sanitation Data'!$I$29,0,10*ROW('Sanitation Data'!I20)))</f>
        <v/>
      </c>
      <c r="DL26" s="290" t="str">
        <f ca="true">+IF(OFFSET('Sanitation Data'!$I$30,0,10*ROW('Sanitation Data'!I20))="","",OFFSET('Sanitation Data'!$I$30,0,10*ROW('Sanitation Data'!I20)))</f>
        <v/>
      </c>
      <c r="DM26" s="290" t="str">
        <f ca="true">+IF(OFFSET('Sanitation Data'!$I$31,0,10*ROW('Sanitation Data'!I20))="","",OFFSET('Sanitation Data'!$I$31,0,10*ROW('Sanitation Data'!I20)))</f>
        <v/>
      </c>
      <c r="DN26" s="290" t="str">
        <f ca="true">+IF(OFFSET('Sanitation Data'!$I$32,0,10*ROW('Sanitation Data'!I20))="","",OFFSET('Sanitation Data'!$I$32,0,10*ROW('Sanitation Data'!I20)))</f>
        <v/>
      </c>
      <c r="DO26" s="290" t="str">
        <f ca="true">+IF(OFFSET('Hygiene Data'!$D$11,0,10*ROW('Hygiene Data'!D20))="","",OFFSET('Hygiene Data'!$D$11,0,10*ROW('Hygiene Data'!D20)))</f>
        <v/>
      </c>
      <c r="DP26" s="290" t="str">
        <f ca="true">+IF(OFFSET('Hygiene Data'!$D$12,0,10*ROW('Hygiene Data'!D20))="","",OFFSET('Hygiene Data'!$D$12,0,10*ROW('Hygiene Data'!D20)))</f>
        <v/>
      </c>
      <c r="DQ26" s="290" t="str">
        <f ca="true">+IF(OFFSET('Hygiene Data'!$D$13,0,10*ROW('Hygiene Data'!D20))="","",OFFSET('Hygiene Data'!$D$13,0,10*ROW('Hygiene Data'!D20)))</f>
        <v/>
      </c>
      <c r="DR26" s="290" t="str">
        <f ca="true">+IF(OFFSET('Hygiene Data'!$E$11,0,10*ROW('Hygiene Data'!E20))="","",OFFSET('Hygiene Data'!$E$11,0,10*ROW('Hygiene Data'!E20)))</f>
        <v/>
      </c>
      <c r="DS26" s="290" t="str">
        <f ca="true">+IF(OFFSET('Hygiene Data'!$E$12,0,10*ROW('Hygiene Data'!E20))="","",OFFSET('Hygiene Data'!$E$12,0,10*ROW('Hygiene Data'!E20)))</f>
        <v/>
      </c>
      <c r="DT26" s="290" t="str">
        <f ca="true">+IF(OFFSET('Hygiene Data'!$E$13,0,10*ROW('Hygiene Data'!E20))="","",OFFSET('Hygiene Data'!$E$13,0,10*ROW('Hygiene Data'!E20)))</f>
        <v/>
      </c>
      <c r="DU26" s="290" t="str">
        <f ca="true">+IF(OFFSET('Hygiene Data'!$F$11,0,10*ROW('Hygiene Data'!F20))="","",OFFSET('Hygiene Data'!$F$11,0,10*ROW('Hygiene Data'!F20)))</f>
        <v/>
      </c>
      <c r="DV26" s="290" t="str">
        <f ca="true">+IF(OFFSET('Hygiene Data'!$F$12,0,10*ROW('Hygiene Data'!F20))="","",OFFSET('Hygiene Data'!$F$12,0,10*ROW('Hygiene Data'!F20)))</f>
        <v/>
      </c>
      <c r="DW26" s="290" t="str">
        <f ca="true">+IF(OFFSET('Hygiene Data'!$F$13,0,10*ROW('Hygiene Data'!F20))="","",OFFSET('Hygiene Data'!$F$13,0,10*ROW('Hygiene Data'!F20)))</f>
        <v/>
      </c>
      <c r="DX26" s="290" t="str">
        <f ca="true">+IF(OFFSET('Hygiene Data'!$G$11,0,10*ROW('Hygiene Data'!G20))="","",OFFSET('Hygiene Data'!$G$11,0,10*ROW('Hygiene Data'!G20)))</f>
        <v/>
      </c>
      <c r="DY26" s="290" t="str">
        <f ca="true">+IF(OFFSET('Hygiene Data'!$G$12,0,10*ROW('Hygiene Data'!G20))="","",OFFSET('Hygiene Data'!$G$12,0,10*ROW('Hygiene Data'!G20)))</f>
        <v/>
      </c>
      <c r="DZ26" s="290" t="str">
        <f ca="true">+IF(OFFSET('Hygiene Data'!$G$13,0,10*ROW('Hygiene Data'!G20))="","",OFFSET('Hygiene Data'!$G$13,0,10*ROW('Hygiene Data'!G20)))</f>
        <v/>
      </c>
      <c r="EA26" s="290" t="str">
        <f ca="true">+IF(OFFSET('Hygiene Data'!$H$11,0,10*ROW('Hygiene Data'!H20))="","",OFFSET('Hygiene Data'!$H$11,0,10*ROW('Hygiene Data'!H20)))</f>
        <v/>
      </c>
      <c r="EB26" s="290" t="str">
        <f ca="true">+IF(OFFSET('Hygiene Data'!$H$12,0,10*ROW('Hygiene Data'!H20))="","",OFFSET('Hygiene Data'!$H$12,0,10*ROW('Hygiene Data'!H20)))</f>
        <v/>
      </c>
      <c r="EC26" s="290" t="str">
        <f ca="true">+IF(OFFSET('Hygiene Data'!$H$13,0,10*ROW('Hygiene Data'!H20))="","",OFFSET('Hygiene Data'!$H$13,0,10*ROW('Hygiene Data'!H20)))</f>
        <v/>
      </c>
      <c r="ED26" s="290" t="str">
        <f ca="true">+IF(OFFSET('Hygiene Data'!$I$11,0,10*ROW('Hygiene Data'!I20))="","",OFFSET('Hygiene Data'!$I$11,0,10*ROW('Hygiene Data'!I20)))</f>
        <v/>
      </c>
      <c r="EE26" s="290" t="str">
        <f ca="true">+IF(OFFSET('Hygiene Data'!$I$12,0,10*ROW('Hygiene Data'!I20))="","",OFFSET('Hygiene Data'!$I$12,0,10*ROW('Hygiene Data'!I20)))</f>
        <v/>
      </c>
      <c r="EF26" s="290"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46"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0"/>
      <c r="BS27" s="290" t="str">
        <f ca="true">+IF(OFFSET('Water Data'!$D$27,0,10*ROW('Water Data'!D21))="","",OFFSET('Water Data'!$D$27,0,10*ROW('Water Data'!D21)))</f>
        <v/>
      </c>
      <c r="BT27" s="290" t="str">
        <f ca="true">+IF(OFFSET('Water Data'!$D$28,0,10*ROW('Water Data'!D21))="","",OFFSET('Water Data'!$D$28,0,10*ROW('Water Data'!D21)))</f>
        <v/>
      </c>
      <c r="BU27" s="290" t="str">
        <f ca="true">+IF(OFFSET('Water Data'!$D$29,0,10*ROW('Water Data'!D21))="","",OFFSET('Water Data'!$D$29,0,10*ROW('Water Data'!D21)))</f>
        <v/>
      </c>
      <c r="BV27" s="290" t="str">
        <f ca="true">+IF(OFFSET('Water Data'!$E$27,0,10*ROW('Water Data'!E21))="","",OFFSET('Water Data'!$E$27,0,10*ROW('Water Data'!E21)))</f>
        <v/>
      </c>
      <c r="BW27" s="290" t="str">
        <f ca="true">+IF(OFFSET('Water Data'!$E$28,0,10*ROW('Water Data'!E21))="","",OFFSET('Water Data'!$E$28,0,10*ROW('Water Data'!E21)))</f>
        <v/>
      </c>
      <c r="BX27" s="290" t="str">
        <f ca="true">+IF(OFFSET('Water Data'!$E$29,0,10*ROW('Water Data'!E21))="","",OFFSET('Water Data'!$E$29,0,10*ROW('Water Data'!E21)))</f>
        <v/>
      </c>
      <c r="BY27" s="290" t="str">
        <f ca="true">+IF(OFFSET('Water Data'!$F$27,0,10*ROW('Water Data'!F21))="","",OFFSET('Water Data'!$F$27,0,10*ROW('Water Data'!F21)))</f>
        <v/>
      </c>
      <c r="BZ27" s="290" t="str">
        <f ca="true">+IF(OFFSET('Water Data'!$F$28,0,10*ROW('Water Data'!F21))="","",OFFSET('Water Data'!$F$28,0,10*ROW('Water Data'!F21)))</f>
        <v/>
      </c>
      <c r="CA27" s="290" t="str">
        <f ca="true">+IF(OFFSET('Water Data'!$F$29,0,10*ROW('Water Data'!F21))="","",OFFSET('Water Data'!$F$29,0,10*ROW('Water Data'!F21)))</f>
        <v/>
      </c>
      <c r="CB27" s="290" t="str">
        <f ca="true">+IF(OFFSET('Water Data'!$G$27,0,10*ROW('Water Data'!G21))="","",OFFSET('Water Data'!$G$27,0,10*ROW('Water Data'!G21)))</f>
        <v/>
      </c>
      <c r="CC27" s="290" t="str">
        <f ca="true">+IF(OFFSET('Water Data'!$G$28,0,10*ROW('Water Data'!G21))="","",OFFSET('Water Data'!$G$28,0,10*ROW('Water Data'!G21)))</f>
        <v/>
      </c>
      <c r="CD27" s="290" t="str">
        <f ca="true">+IF(OFFSET('Water Data'!$G$29,0,10*ROW('Water Data'!G21))="","",OFFSET('Water Data'!$G$29,0,10*ROW('Water Data'!G21)))</f>
        <v/>
      </c>
      <c r="CE27" s="290" t="str">
        <f ca="true">+IF(OFFSET('Water Data'!$H$27,0,10*ROW('Water Data'!H21))="","",OFFSET('Water Data'!$H$27,0,10*ROW('Water Data'!H21)))</f>
        <v/>
      </c>
      <c r="CF27" s="290" t="str">
        <f ca="true">+IF(OFFSET('Water Data'!$H$28,0,10*ROW('Water Data'!H21))="","",OFFSET('Water Data'!$H$28,0,10*ROW('Water Data'!H21)))</f>
        <v/>
      </c>
      <c r="CG27" s="290" t="str">
        <f ca="true">+IF(OFFSET('Water Data'!$H$29,0,10*ROW('Water Data'!H21))="","",OFFSET('Water Data'!$H$29,0,10*ROW('Water Data'!H21)))</f>
        <v/>
      </c>
      <c r="CH27" s="290" t="str">
        <f ca="true">+IF(OFFSET('Water Data'!$I$27,0,10*ROW('Water Data'!I21))="","",OFFSET('Water Data'!$I$27,0,10*ROW('Water Data'!I21)))</f>
        <v/>
      </c>
      <c r="CI27" s="290" t="str">
        <f ca="true">+IF(OFFSET('Water Data'!$I$28,0,10*ROW('Water Data'!I21))="","",OFFSET('Water Data'!$I$28,0,10*ROW('Water Data'!I21)))</f>
        <v/>
      </c>
      <c r="CJ27" s="290" t="str">
        <f ca="true">+IF(OFFSET('Water Data'!$I$29,0,10*ROW('Water Data'!I21))="","",OFFSET('Water Data'!$I$29,0,10*ROW('Water Data'!I21)))</f>
        <v/>
      </c>
      <c r="CK27" s="290" t="str">
        <f ca="true">+IF(OFFSET('Sanitation Data'!$D$28,0,10*ROW('Sanitation Data'!D21))="","",OFFSET('Sanitation Data'!$D$28,0,10*ROW('Sanitation Data'!D21)))</f>
        <v/>
      </c>
      <c r="CL27" s="290" t="str">
        <f ca="true">+IF(OFFSET('Sanitation Data'!$D$29,0,10*ROW('Sanitation Data'!D21))="","",OFFSET('Sanitation Data'!$D$29,0,10*ROW('Sanitation Data'!D21)))</f>
        <v/>
      </c>
      <c r="CM27" s="290" t="str">
        <f ca="true">+IF(OFFSET('Sanitation Data'!$D$30,0,10*ROW('Sanitation Data'!D21))="","",OFFSET('Sanitation Data'!$D$30,0,10*ROW('Sanitation Data'!D21)))</f>
        <v/>
      </c>
      <c r="CN27" s="290" t="str">
        <f ca="true">+IF(OFFSET('Sanitation Data'!$D$31,0,10*ROW('Sanitation Data'!D21))="","",OFFSET('Sanitation Data'!$D$31,0,10*ROW('Sanitation Data'!D21)))</f>
        <v/>
      </c>
      <c r="CO27" s="290" t="str">
        <f ca="true">+IF(OFFSET('Sanitation Data'!$D$32,0,10*ROW('Sanitation Data'!D21))="","",OFFSET('Sanitation Data'!$D$32,0,10*ROW('Sanitation Data'!D21)))</f>
        <v/>
      </c>
      <c r="CP27" s="290" t="str">
        <f ca="true">+IF(OFFSET('Sanitation Data'!$E$28,0,10*ROW('Sanitation Data'!E21))="","",OFFSET('Sanitation Data'!$E$28,0,10*ROW('Sanitation Data'!E21)))</f>
        <v/>
      </c>
      <c r="CQ27" s="290" t="str">
        <f ca="true">+IF(OFFSET('Sanitation Data'!$E$29,0,10*ROW('Sanitation Data'!E21))="","",OFFSET('Sanitation Data'!$E$29,0,10*ROW('Sanitation Data'!E21)))</f>
        <v/>
      </c>
      <c r="CR27" s="290" t="str">
        <f ca="true">+IF(OFFSET('Sanitation Data'!$E$30,0,10*ROW('Sanitation Data'!E21))="","",OFFSET('Sanitation Data'!$E$30,0,10*ROW('Sanitation Data'!E21)))</f>
        <v/>
      </c>
      <c r="CS27" s="290" t="str">
        <f ca="true">+IF(OFFSET('Sanitation Data'!$E$31,0,10*ROW('Sanitation Data'!E21))="","",OFFSET('Sanitation Data'!$E$31,0,10*ROW('Sanitation Data'!E21)))</f>
        <v/>
      </c>
      <c r="CT27" s="290" t="str">
        <f ca="true">+IF(OFFSET('Sanitation Data'!$E$32,0,10*ROW('Sanitation Data'!E21))="","",OFFSET('Sanitation Data'!$E$32,0,10*ROW('Sanitation Data'!E21)))</f>
        <v/>
      </c>
      <c r="CU27" s="290" t="str">
        <f ca="true">+IF(OFFSET('Sanitation Data'!$F$28,0,10*ROW('Sanitation Data'!F21))="","",OFFSET('Sanitation Data'!$F$28,0,10*ROW('Sanitation Data'!F21)))</f>
        <v/>
      </c>
      <c r="CV27" s="290" t="str">
        <f ca="true">+IF(OFFSET('Sanitation Data'!$F$29,0,10*ROW('Sanitation Data'!F21))="","",OFFSET('Sanitation Data'!$F$29,0,10*ROW('Sanitation Data'!F21)))</f>
        <v/>
      </c>
      <c r="CW27" s="290" t="str">
        <f ca="true">+IF(OFFSET('Sanitation Data'!$F$30,0,10*ROW('Sanitation Data'!F21))="","",OFFSET('Sanitation Data'!$F$30,0,10*ROW('Sanitation Data'!F21)))</f>
        <v/>
      </c>
      <c r="CX27" s="290" t="str">
        <f ca="true">+IF(OFFSET('Sanitation Data'!$F$31,0,10*ROW('Sanitation Data'!F21))="","",OFFSET('Sanitation Data'!$F$31,0,10*ROW('Sanitation Data'!F21)))</f>
        <v/>
      </c>
      <c r="CY27" s="290" t="str">
        <f ca="true">+IF(OFFSET('Sanitation Data'!$F$32,0,10*ROW('Sanitation Data'!F21))="","",OFFSET('Sanitation Data'!$F$32,0,10*ROW('Sanitation Data'!F21)))</f>
        <v/>
      </c>
      <c r="CZ27" s="290" t="str">
        <f ca="true">+IF(OFFSET('Sanitation Data'!$G$28,0,10*ROW('Sanitation Data'!G21))="","",OFFSET('Sanitation Data'!$G$28,0,10*ROW('Sanitation Data'!G21)))</f>
        <v/>
      </c>
      <c r="DA27" s="290" t="str">
        <f ca="true">+IF(OFFSET('Sanitation Data'!$G$29,0,10*ROW('Sanitation Data'!G21))="","",OFFSET('Sanitation Data'!$G$29,0,10*ROW('Sanitation Data'!G21)))</f>
        <v/>
      </c>
      <c r="DB27" s="290" t="str">
        <f ca="true">+IF(OFFSET('Sanitation Data'!$G$30,0,10*ROW('Sanitation Data'!G21))="","",OFFSET('Sanitation Data'!$G$30,0,10*ROW('Sanitation Data'!G21)))</f>
        <v/>
      </c>
      <c r="DC27" s="290" t="str">
        <f ca="true">+IF(OFFSET('Sanitation Data'!$G$31,0,10*ROW('Sanitation Data'!G21))="","",OFFSET('Sanitation Data'!$G$31,0,10*ROW('Sanitation Data'!G21)))</f>
        <v/>
      </c>
      <c r="DD27" s="290" t="str">
        <f ca="true">+IF(OFFSET('Sanitation Data'!$G$32,0,10*ROW('Sanitation Data'!G21))="","",OFFSET('Sanitation Data'!$G$32,0,10*ROW('Sanitation Data'!G21)))</f>
        <v/>
      </c>
      <c r="DE27" s="290" t="str">
        <f ca="true">+IF(OFFSET('Sanitation Data'!$H$28,0,10*ROW('Sanitation Data'!H21))="","",OFFSET('Sanitation Data'!$H$28,0,10*ROW('Sanitation Data'!H21)))</f>
        <v/>
      </c>
      <c r="DF27" s="290" t="str">
        <f ca="true">+IF(OFFSET('Sanitation Data'!$H$29,0,10*ROW('Sanitation Data'!H21))="","",OFFSET('Sanitation Data'!$H$29,0,10*ROW('Sanitation Data'!H21)))</f>
        <v/>
      </c>
      <c r="DG27" s="290" t="str">
        <f ca="true">+IF(OFFSET('Sanitation Data'!$H$30,0,10*ROW('Sanitation Data'!H21))="","",OFFSET('Sanitation Data'!$H$30,0,10*ROW('Sanitation Data'!H21)))</f>
        <v/>
      </c>
      <c r="DH27" s="290" t="str">
        <f ca="true">+IF(OFFSET('Sanitation Data'!$H$31,0,10*ROW('Sanitation Data'!H21))="","",OFFSET('Sanitation Data'!$H$31,0,10*ROW('Sanitation Data'!H21)))</f>
        <v/>
      </c>
      <c r="DI27" s="290" t="str">
        <f ca="true">+IF(OFFSET('Sanitation Data'!$H$32,0,10*ROW('Sanitation Data'!H21))="","",OFFSET('Sanitation Data'!$H$32,0,10*ROW('Sanitation Data'!H21)))</f>
        <v/>
      </c>
      <c r="DJ27" s="290" t="str">
        <f ca="true">+IF(OFFSET('Sanitation Data'!$I$28,0,10*ROW('Sanitation Data'!I21))="","",OFFSET('Sanitation Data'!$I$28,0,10*ROW('Sanitation Data'!I21)))</f>
        <v/>
      </c>
      <c r="DK27" s="290" t="str">
        <f ca="true">+IF(OFFSET('Sanitation Data'!$I$29,0,10*ROW('Sanitation Data'!I21))="","",OFFSET('Sanitation Data'!$I$29,0,10*ROW('Sanitation Data'!I21)))</f>
        <v/>
      </c>
      <c r="DL27" s="290" t="str">
        <f ca="true">+IF(OFFSET('Sanitation Data'!$I$30,0,10*ROW('Sanitation Data'!I21))="","",OFFSET('Sanitation Data'!$I$30,0,10*ROW('Sanitation Data'!I21)))</f>
        <v/>
      </c>
      <c r="DM27" s="290" t="str">
        <f ca="true">+IF(OFFSET('Sanitation Data'!$I$31,0,10*ROW('Sanitation Data'!I21))="","",OFFSET('Sanitation Data'!$I$31,0,10*ROW('Sanitation Data'!I21)))</f>
        <v/>
      </c>
      <c r="DN27" s="290" t="str">
        <f ca="true">+IF(OFFSET('Sanitation Data'!$I$32,0,10*ROW('Sanitation Data'!I21))="","",OFFSET('Sanitation Data'!$I$32,0,10*ROW('Sanitation Data'!I21)))</f>
        <v/>
      </c>
      <c r="DO27" s="290" t="str">
        <f ca="true">+IF(OFFSET('Hygiene Data'!$D$11,0,10*ROW('Hygiene Data'!D21))="","",OFFSET('Hygiene Data'!$D$11,0,10*ROW('Hygiene Data'!D21)))</f>
        <v/>
      </c>
      <c r="DP27" s="290" t="str">
        <f ca="true">+IF(OFFSET('Hygiene Data'!$D$12,0,10*ROW('Hygiene Data'!D21))="","",OFFSET('Hygiene Data'!$D$12,0,10*ROW('Hygiene Data'!D21)))</f>
        <v/>
      </c>
      <c r="DQ27" s="290" t="str">
        <f ca="true">+IF(OFFSET('Hygiene Data'!$D$13,0,10*ROW('Hygiene Data'!D21))="","",OFFSET('Hygiene Data'!$D$13,0,10*ROW('Hygiene Data'!D21)))</f>
        <v/>
      </c>
      <c r="DR27" s="290" t="str">
        <f ca="true">+IF(OFFSET('Hygiene Data'!$E$11,0,10*ROW('Hygiene Data'!E21))="","",OFFSET('Hygiene Data'!$E$11,0,10*ROW('Hygiene Data'!E21)))</f>
        <v/>
      </c>
      <c r="DS27" s="290" t="str">
        <f ca="true">+IF(OFFSET('Hygiene Data'!$E$12,0,10*ROW('Hygiene Data'!E21))="","",OFFSET('Hygiene Data'!$E$12,0,10*ROW('Hygiene Data'!E21)))</f>
        <v/>
      </c>
      <c r="DT27" s="290" t="str">
        <f ca="true">+IF(OFFSET('Hygiene Data'!$E$13,0,10*ROW('Hygiene Data'!E21))="","",OFFSET('Hygiene Data'!$E$13,0,10*ROW('Hygiene Data'!E21)))</f>
        <v/>
      </c>
      <c r="DU27" s="290" t="str">
        <f ca="true">+IF(OFFSET('Hygiene Data'!$F$11,0,10*ROW('Hygiene Data'!F21))="","",OFFSET('Hygiene Data'!$F$11,0,10*ROW('Hygiene Data'!F21)))</f>
        <v/>
      </c>
      <c r="DV27" s="290" t="str">
        <f ca="true">+IF(OFFSET('Hygiene Data'!$F$12,0,10*ROW('Hygiene Data'!F21))="","",OFFSET('Hygiene Data'!$F$12,0,10*ROW('Hygiene Data'!F21)))</f>
        <v/>
      </c>
      <c r="DW27" s="290" t="str">
        <f ca="true">+IF(OFFSET('Hygiene Data'!$F$13,0,10*ROW('Hygiene Data'!F21))="","",OFFSET('Hygiene Data'!$F$13,0,10*ROW('Hygiene Data'!F21)))</f>
        <v/>
      </c>
      <c r="DX27" s="290" t="str">
        <f ca="true">+IF(OFFSET('Hygiene Data'!$G$11,0,10*ROW('Hygiene Data'!G21))="","",OFFSET('Hygiene Data'!$G$11,0,10*ROW('Hygiene Data'!G21)))</f>
        <v/>
      </c>
      <c r="DY27" s="290" t="str">
        <f ca="true">+IF(OFFSET('Hygiene Data'!$G$12,0,10*ROW('Hygiene Data'!G21))="","",OFFSET('Hygiene Data'!$G$12,0,10*ROW('Hygiene Data'!G21)))</f>
        <v/>
      </c>
      <c r="DZ27" s="290" t="str">
        <f ca="true">+IF(OFFSET('Hygiene Data'!$G$13,0,10*ROW('Hygiene Data'!G21))="","",OFFSET('Hygiene Data'!$G$13,0,10*ROW('Hygiene Data'!G21)))</f>
        <v/>
      </c>
      <c r="EA27" s="290" t="str">
        <f ca="true">+IF(OFFSET('Hygiene Data'!$H$11,0,10*ROW('Hygiene Data'!H21))="","",OFFSET('Hygiene Data'!$H$11,0,10*ROW('Hygiene Data'!H21)))</f>
        <v/>
      </c>
      <c r="EB27" s="290" t="str">
        <f ca="true">+IF(OFFSET('Hygiene Data'!$H$12,0,10*ROW('Hygiene Data'!H21))="","",OFFSET('Hygiene Data'!$H$12,0,10*ROW('Hygiene Data'!H21)))</f>
        <v/>
      </c>
      <c r="EC27" s="290" t="str">
        <f ca="true">+IF(OFFSET('Hygiene Data'!$H$13,0,10*ROW('Hygiene Data'!H21))="","",OFFSET('Hygiene Data'!$H$13,0,10*ROW('Hygiene Data'!H21)))</f>
        <v/>
      </c>
      <c r="ED27" s="290" t="str">
        <f ca="true">+IF(OFFSET('Hygiene Data'!$I$11,0,10*ROW('Hygiene Data'!I21))="","",OFFSET('Hygiene Data'!$I$11,0,10*ROW('Hygiene Data'!I21)))</f>
        <v/>
      </c>
      <c r="EE27" s="290" t="str">
        <f ca="true">+IF(OFFSET('Hygiene Data'!$I$12,0,10*ROW('Hygiene Data'!I21))="","",OFFSET('Hygiene Data'!$I$12,0,10*ROW('Hygiene Data'!I21)))</f>
        <v/>
      </c>
      <c r="EF27" s="290"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46"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0"/>
      <c r="BS28" s="290" t="str">
        <f ca="true">+IF(OFFSET('Water Data'!$D$27,0,10*ROW('Water Data'!D22))="","",OFFSET('Water Data'!$D$27,0,10*ROW('Water Data'!D22)))</f>
        <v/>
      </c>
      <c r="BT28" s="290" t="str">
        <f ca="true">+IF(OFFSET('Water Data'!$D$28,0,10*ROW('Water Data'!D22))="","",OFFSET('Water Data'!$D$28,0,10*ROW('Water Data'!D22)))</f>
        <v/>
      </c>
      <c r="BU28" s="290" t="str">
        <f ca="true">+IF(OFFSET('Water Data'!$D$29,0,10*ROW('Water Data'!D22))="","",OFFSET('Water Data'!$D$29,0,10*ROW('Water Data'!D22)))</f>
        <v/>
      </c>
      <c r="BV28" s="290" t="str">
        <f ca="true">+IF(OFFSET('Water Data'!$E$27,0,10*ROW('Water Data'!E22))="","",OFFSET('Water Data'!$E$27,0,10*ROW('Water Data'!E22)))</f>
        <v/>
      </c>
      <c r="BW28" s="290" t="str">
        <f ca="true">+IF(OFFSET('Water Data'!$E$28,0,10*ROW('Water Data'!E22))="","",OFFSET('Water Data'!$E$28,0,10*ROW('Water Data'!E22)))</f>
        <v/>
      </c>
      <c r="BX28" s="290" t="str">
        <f ca="true">+IF(OFFSET('Water Data'!$E$29,0,10*ROW('Water Data'!E22))="","",OFFSET('Water Data'!$E$29,0,10*ROW('Water Data'!E22)))</f>
        <v/>
      </c>
      <c r="BY28" s="290" t="str">
        <f ca="true">+IF(OFFSET('Water Data'!$F$27,0,10*ROW('Water Data'!F22))="","",OFFSET('Water Data'!$F$27,0,10*ROW('Water Data'!F22)))</f>
        <v/>
      </c>
      <c r="BZ28" s="290" t="str">
        <f ca="true">+IF(OFFSET('Water Data'!$F$28,0,10*ROW('Water Data'!F22))="","",OFFSET('Water Data'!$F$28,0,10*ROW('Water Data'!F22)))</f>
        <v/>
      </c>
      <c r="CA28" s="290" t="str">
        <f ca="true">+IF(OFFSET('Water Data'!$F$29,0,10*ROW('Water Data'!F22))="","",OFFSET('Water Data'!$F$29,0,10*ROW('Water Data'!F22)))</f>
        <v/>
      </c>
      <c r="CB28" s="290" t="str">
        <f ca="true">+IF(OFFSET('Water Data'!$G$27,0,10*ROW('Water Data'!G22))="","",OFFSET('Water Data'!$G$27,0,10*ROW('Water Data'!G22)))</f>
        <v/>
      </c>
      <c r="CC28" s="290" t="str">
        <f ca="true">+IF(OFFSET('Water Data'!$G$28,0,10*ROW('Water Data'!G22))="","",OFFSET('Water Data'!$G$28,0,10*ROW('Water Data'!G22)))</f>
        <v/>
      </c>
      <c r="CD28" s="290" t="str">
        <f ca="true">+IF(OFFSET('Water Data'!$G$29,0,10*ROW('Water Data'!G22))="","",OFFSET('Water Data'!$G$29,0,10*ROW('Water Data'!G22)))</f>
        <v/>
      </c>
      <c r="CE28" s="290" t="str">
        <f ca="true">+IF(OFFSET('Water Data'!$H$27,0,10*ROW('Water Data'!H22))="","",OFFSET('Water Data'!$H$27,0,10*ROW('Water Data'!H22)))</f>
        <v/>
      </c>
      <c r="CF28" s="290" t="str">
        <f ca="true">+IF(OFFSET('Water Data'!$H$28,0,10*ROW('Water Data'!H22))="","",OFFSET('Water Data'!$H$28,0,10*ROW('Water Data'!H22)))</f>
        <v/>
      </c>
      <c r="CG28" s="290" t="str">
        <f ca="true">+IF(OFFSET('Water Data'!$H$29,0,10*ROW('Water Data'!H22))="","",OFFSET('Water Data'!$H$29,0,10*ROW('Water Data'!H22)))</f>
        <v/>
      </c>
      <c r="CH28" s="290" t="str">
        <f ca="true">+IF(OFFSET('Water Data'!$I$27,0,10*ROW('Water Data'!I22))="","",OFFSET('Water Data'!$I$27,0,10*ROW('Water Data'!I22)))</f>
        <v/>
      </c>
      <c r="CI28" s="290" t="str">
        <f ca="true">+IF(OFFSET('Water Data'!$I$28,0,10*ROW('Water Data'!I22))="","",OFFSET('Water Data'!$I$28,0,10*ROW('Water Data'!I22)))</f>
        <v/>
      </c>
      <c r="CJ28" s="290" t="str">
        <f ca="true">+IF(OFFSET('Water Data'!$I$29,0,10*ROW('Water Data'!I22))="","",OFFSET('Water Data'!$I$29,0,10*ROW('Water Data'!I22)))</f>
        <v/>
      </c>
      <c r="CK28" s="290" t="str">
        <f ca="true">+IF(OFFSET('Sanitation Data'!$D$28,0,10*ROW('Sanitation Data'!D22))="","",OFFSET('Sanitation Data'!$D$28,0,10*ROW('Sanitation Data'!D22)))</f>
        <v/>
      </c>
      <c r="CL28" s="290" t="str">
        <f ca="true">+IF(OFFSET('Sanitation Data'!$D$29,0,10*ROW('Sanitation Data'!D22))="","",OFFSET('Sanitation Data'!$D$29,0,10*ROW('Sanitation Data'!D22)))</f>
        <v/>
      </c>
      <c r="CM28" s="290" t="str">
        <f ca="true">+IF(OFFSET('Sanitation Data'!$D$30,0,10*ROW('Sanitation Data'!D22))="","",OFFSET('Sanitation Data'!$D$30,0,10*ROW('Sanitation Data'!D22)))</f>
        <v/>
      </c>
      <c r="CN28" s="290" t="str">
        <f ca="true">+IF(OFFSET('Sanitation Data'!$D$31,0,10*ROW('Sanitation Data'!D22))="","",OFFSET('Sanitation Data'!$D$31,0,10*ROW('Sanitation Data'!D22)))</f>
        <v/>
      </c>
      <c r="CO28" s="290" t="str">
        <f ca="true">+IF(OFFSET('Sanitation Data'!$D$32,0,10*ROW('Sanitation Data'!D22))="","",OFFSET('Sanitation Data'!$D$32,0,10*ROW('Sanitation Data'!D22)))</f>
        <v/>
      </c>
      <c r="CP28" s="290" t="str">
        <f ca="true">+IF(OFFSET('Sanitation Data'!$E$28,0,10*ROW('Sanitation Data'!E22))="","",OFFSET('Sanitation Data'!$E$28,0,10*ROW('Sanitation Data'!E22)))</f>
        <v/>
      </c>
      <c r="CQ28" s="290" t="str">
        <f ca="true">+IF(OFFSET('Sanitation Data'!$E$29,0,10*ROW('Sanitation Data'!E22))="","",OFFSET('Sanitation Data'!$E$29,0,10*ROW('Sanitation Data'!E22)))</f>
        <v/>
      </c>
      <c r="CR28" s="290" t="str">
        <f ca="true">+IF(OFFSET('Sanitation Data'!$E$30,0,10*ROW('Sanitation Data'!E22))="","",OFFSET('Sanitation Data'!$E$30,0,10*ROW('Sanitation Data'!E22)))</f>
        <v/>
      </c>
      <c r="CS28" s="290" t="str">
        <f ca="true">+IF(OFFSET('Sanitation Data'!$E$31,0,10*ROW('Sanitation Data'!E22))="","",OFFSET('Sanitation Data'!$E$31,0,10*ROW('Sanitation Data'!E22)))</f>
        <v/>
      </c>
      <c r="CT28" s="290" t="str">
        <f ca="true">+IF(OFFSET('Sanitation Data'!$E$32,0,10*ROW('Sanitation Data'!E22))="","",OFFSET('Sanitation Data'!$E$32,0,10*ROW('Sanitation Data'!E22)))</f>
        <v/>
      </c>
      <c r="CU28" s="290" t="str">
        <f ca="true">+IF(OFFSET('Sanitation Data'!$F$28,0,10*ROW('Sanitation Data'!F22))="","",OFFSET('Sanitation Data'!$F$28,0,10*ROW('Sanitation Data'!F22)))</f>
        <v/>
      </c>
      <c r="CV28" s="290" t="str">
        <f ca="true">+IF(OFFSET('Sanitation Data'!$F$29,0,10*ROW('Sanitation Data'!F22))="","",OFFSET('Sanitation Data'!$F$29,0,10*ROW('Sanitation Data'!F22)))</f>
        <v/>
      </c>
      <c r="CW28" s="290" t="str">
        <f ca="true">+IF(OFFSET('Sanitation Data'!$F$30,0,10*ROW('Sanitation Data'!F22))="","",OFFSET('Sanitation Data'!$F$30,0,10*ROW('Sanitation Data'!F22)))</f>
        <v/>
      </c>
      <c r="CX28" s="290" t="str">
        <f ca="true">+IF(OFFSET('Sanitation Data'!$F$31,0,10*ROW('Sanitation Data'!F22))="","",OFFSET('Sanitation Data'!$F$31,0,10*ROW('Sanitation Data'!F22)))</f>
        <v/>
      </c>
      <c r="CY28" s="290" t="str">
        <f ca="true">+IF(OFFSET('Sanitation Data'!$F$32,0,10*ROW('Sanitation Data'!F22))="","",OFFSET('Sanitation Data'!$F$32,0,10*ROW('Sanitation Data'!F22)))</f>
        <v/>
      </c>
      <c r="CZ28" s="290" t="str">
        <f ca="true">+IF(OFFSET('Sanitation Data'!$G$28,0,10*ROW('Sanitation Data'!G22))="","",OFFSET('Sanitation Data'!$G$28,0,10*ROW('Sanitation Data'!G22)))</f>
        <v/>
      </c>
      <c r="DA28" s="290" t="str">
        <f ca="true">+IF(OFFSET('Sanitation Data'!$G$29,0,10*ROW('Sanitation Data'!G22))="","",OFFSET('Sanitation Data'!$G$29,0,10*ROW('Sanitation Data'!G22)))</f>
        <v/>
      </c>
      <c r="DB28" s="290" t="str">
        <f ca="true">+IF(OFFSET('Sanitation Data'!$G$30,0,10*ROW('Sanitation Data'!G22))="","",OFFSET('Sanitation Data'!$G$30,0,10*ROW('Sanitation Data'!G22)))</f>
        <v/>
      </c>
      <c r="DC28" s="290" t="str">
        <f ca="true">+IF(OFFSET('Sanitation Data'!$G$31,0,10*ROW('Sanitation Data'!G22))="","",OFFSET('Sanitation Data'!$G$31,0,10*ROW('Sanitation Data'!G22)))</f>
        <v/>
      </c>
      <c r="DD28" s="290" t="str">
        <f ca="true">+IF(OFFSET('Sanitation Data'!$G$32,0,10*ROW('Sanitation Data'!G22))="","",OFFSET('Sanitation Data'!$G$32,0,10*ROW('Sanitation Data'!G22)))</f>
        <v/>
      </c>
      <c r="DE28" s="290" t="str">
        <f ca="true">+IF(OFFSET('Sanitation Data'!$H$28,0,10*ROW('Sanitation Data'!H22))="","",OFFSET('Sanitation Data'!$H$28,0,10*ROW('Sanitation Data'!H22)))</f>
        <v/>
      </c>
      <c r="DF28" s="290" t="str">
        <f ca="true">+IF(OFFSET('Sanitation Data'!$H$29,0,10*ROW('Sanitation Data'!H22))="","",OFFSET('Sanitation Data'!$H$29,0,10*ROW('Sanitation Data'!H22)))</f>
        <v/>
      </c>
      <c r="DG28" s="290" t="str">
        <f ca="true">+IF(OFFSET('Sanitation Data'!$H$30,0,10*ROW('Sanitation Data'!H22))="","",OFFSET('Sanitation Data'!$H$30,0,10*ROW('Sanitation Data'!H22)))</f>
        <v/>
      </c>
      <c r="DH28" s="290" t="str">
        <f ca="true">+IF(OFFSET('Sanitation Data'!$H$31,0,10*ROW('Sanitation Data'!H22))="","",OFFSET('Sanitation Data'!$H$31,0,10*ROW('Sanitation Data'!H22)))</f>
        <v/>
      </c>
      <c r="DI28" s="290" t="str">
        <f ca="true">+IF(OFFSET('Sanitation Data'!$H$32,0,10*ROW('Sanitation Data'!H22))="","",OFFSET('Sanitation Data'!$H$32,0,10*ROW('Sanitation Data'!H22)))</f>
        <v/>
      </c>
      <c r="DJ28" s="290" t="str">
        <f ca="true">+IF(OFFSET('Sanitation Data'!$I$28,0,10*ROW('Sanitation Data'!I22))="","",OFFSET('Sanitation Data'!$I$28,0,10*ROW('Sanitation Data'!I22)))</f>
        <v/>
      </c>
      <c r="DK28" s="290" t="str">
        <f ca="true">+IF(OFFSET('Sanitation Data'!$I$29,0,10*ROW('Sanitation Data'!I22))="","",OFFSET('Sanitation Data'!$I$29,0,10*ROW('Sanitation Data'!I22)))</f>
        <v/>
      </c>
      <c r="DL28" s="290" t="str">
        <f ca="true">+IF(OFFSET('Sanitation Data'!$I$30,0,10*ROW('Sanitation Data'!I22))="","",OFFSET('Sanitation Data'!$I$30,0,10*ROW('Sanitation Data'!I22)))</f>
        <v/>
      </c>
      <c r="DM28" s="290" t="str">
        <f ca="true">+IF(OFFSET('Sanitation Data'!$I$31,0,10*ROW('Sanitation Data'!I22))="","",OFFSET('Sanitation Data'!$I$31,0,10*ROW('Sanitation Data'!I22)))</f>
        <v/>
      </c>
      <c r="DN28" s="290" t="str">
        <f ca="true">+IF(OFFSET('Sanitation Data'!$I$32,0,10*ROW('Sanitation Data'!I22))="","",OFFSET('Sanitation Data'!$I$32,0,10*ROW('Sanitation Data'!I22)))</f>
        <v/>
      </c>
      <c r="DO28" s="290" t="str">
        <f ca="true">+IF(OFFSET('Hygiene Data'!$D$11,0,10*ROW('Hygiene Data'!D22))="","",OFFSET('Hygiene Data'!$D$11,0,10*ROW('Hygiene Data'!D22)))</f>
        <v/>
      </c>
      <c r="DP28" s="290" t="str">
        <f ca="true">+IF(OFFSET('Hygiene Data'!$D$12,0,10*ROW('Hygiene Data'!D22))="","",OFFSET('Hygiene Data'!$D$12,0,10*ROW('Hygiene Data'!D22)))</f>
        <v/>
      </c>
      <c r="DQ28" s="290" t="str">
        <f ca="true">+IF(OFFSET('Hygiene Data'!$D$13,0,10*ROW('Hygiene Data'!D22))="","",OFFSET('Hygiene Data'!$D$13,0,10*ROW('Hygiene Data'!D22)))</f>
        <v/>
      </c>
      <c r="DR28" s="290" t="str">
        <f ca="true">+IF(OFFSET('Hygiene Data'!$E$11,0,10*ROW('Hygiene Data'!E22))="","",OFFSET('Hygiene Data'!$E$11,0,10*ROW('Hygiene Data'!E22)))</f>
        <v/>
      </c>
      <c r="DS28" s="290" t="str">
        <f ca="true">+IF(OFFSET('Hygiene Data'!$E$12,0,10*ROW('Hygiene Data'!E22))="","",OFFSET('Hygiene Data'!$E$12,0,10*ROW('Hygiene Data'!E22)))</f>
        <v/>
      </c>
      <c r="DT28" s="290" t="str">
        <f ca="true">+IF(OFFSET('Hygiene Data'!$E$13,0,10*ROW('Hygiene Data'!E22))="","",OFFSET('Hygiene Data'!$E$13,0,10*ROW('Hygiene Data'!E22)))</f>
        <v/>
      </c>
      <c r="DU28" s="290" t="str">
        <f ca="true">+IF(OFFSET('Hygiene Data'!$F$11,0,10*ROW('Hygiene Data'!F22))="","",OFFSET('Hygiene Data'!$F$11,0,10*ROW('Hygiene Data'!F22)))</f>
        <v/>
      </c>
      <c r="DV28" s="290" t="str">
        <f ca="true">+IF(OFFSET('Hygiene Data'!$F$12,0,10*ROW('Hygiene Data'!F22))="","",OFFSET('Hygiene Data'!$F$12,0,10*ROW('Hygiene Data'!F22)))</f>
        <v/>
      </c>
      <c r="DW28" s="290" t="str">
        <f ca="true">+IF(OFFSET('Hygiene Data'!$F$13,0,10*ROW('Hygiene Data'!F22))="","",OFFSET('Hygiene Data'!$F$13,0,10*ROW('Hygiene Data'!F22)))</f>
        <v/>
      </c>
      <c r="DX28" s="290" t="str">
        <f ca="true">+IF(OFFSET('Hygiene Data'!$G$11,0,10*ROW('Hygiene Data'!G22))="","",OFFSET('Hygiene Data'!$G$11,0,10*ROW('Hygiene Data'!G22)))</f>
        <v/>
      </c>
      <c r="DY28" s="290" t="str">
        <f ca="true">+IF(OFFSET('Hygiene Data'!$G$12,0,10*ROW('Hygiene Data'!G22))="","",OFFSET('Hygiene Data'!$G$12,0,10*ROW('Hygiene Data'!G22)))</f>
        <v/>
      </c>
      <c r="DZ28" s="290" t="str">
        <f ca="true">+IF(OFFSET('Hygiene Data'!$G$13,0,10*ROW('Hygiene Data'!G22))="","",OFFSET('Hygiene Data'!$G$13,0,10*ROW('Hygiene Data'!G22)))</f>
        <v/>
      </c>
      <c r="EA28" s="290" t="str">
        <f ca="true">+IF(OFFSET('Hygiene Data'!$H$11,0,10*ROW('Hygiene Data'!H22))="","",OFFSET('Hygiene Data'!$H$11,0,10*ROW('Hygiene Data'!H22)))</f>
        <v/>
      </c>
      <c r="EB28" s="290" t="str">
        <f ca="true">+IF(OFFSET('Hygiene Data'!$H$12,0,10*ROW('Hygiene Data'!H22))="","",OFFSET('Hygiene Data'!$H$12,0,10*ROW('Hygiene Data'!H22)))</f>
        <v/>
      </c>
      <c r="EC28" s="290" t="str">
        <f ca="true">+IF(OFFSET('Hygiene Data'!$H$13,0,10*ROW('Hygiene Data'!H22))="","",OFFSET('Hygiene Data'!$H$13,0,10*ROW('Hygiene Data'!H22)))</f>
        <v/>
      </c>
      <c r="ED28" s="290" t="str">
        <f ca="true">+IF(OFFSET('Hygiene Data'!$I$11,0,10*ROW('Hygiene Data'!I22))="","",OFFSET('Hygiene Data'!$I$11,0,10*ROW('Hygiene Data'!I22)))</f>
        <v/>
      </c>
      <c r="EE28" s="290" t="str">
        <f ca="true">+IF(OFFSET('Hygiene Data'!$I$12,0,10*ROW('Hygiene Data'!I22))="","",OFFSET('Hygiene Data'!$I$12,0,10*ROW('Hygiene Data'!I22)))</f>
        <v/>
      </c>
      <c r="EF28" s="290"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46"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0"/>
      <c r="BS29" s="290" t="str">
        <f ca="true">+IF(OFFSET('Water Data'!$D$27,0,10*ROW('Water Data'!D23))="","",OFFSET('Water Data'!$D$27,0,10*ROW('Water Data'!D23)))</f>
        <v/>
      </c>
      <c r="BT29" s="290" t="str">
        <f ca="true">+IF(OFFSET('Water Data'!$D$28,0,10*ROW('Water Data'!D23))="","",OFFSET('Water Data'!$D$28,0,10*ROW('Water Data'!D23)))</f>
        <v/>
      </c>
      <c r="BU29" s="290" t="str">
        <f ca="true">+IF(OFFSET('Water Data'!$D$29,0,10*ROW('Water Data'!D23))="","",OFFSET('Water Data'!$D$29,0,10*ROW('Water Data'!D23)))</f>
        <v/>
      </c>
      <c r="BV29" s="290" t="str">
        <f ca="true">+IF(OFFSET('Water Data'!$E$27,0,10*ROW('Water Data'!E23))="","",OFFSET('Water Data'!$E$27,0,10*ROW('Water Data'!E23)))</f>
        <v/>
      </c>
      <c r="BW29" s="290" t="str">
        <f ca="true">+IF(OFFSET('Water Data'!$E$28,0,10*ROW('Water Data'!E23))="","",OFFSET('Water Data'!$E$28,0,10*ROW('Water Data'!E23)))</f>
        <v/>
      </c>
      <c r="BX29" s="290" t="str">
        <f ca="true">+IF(OFFSET('Water Data'!$E$29,0,10*ROW('Water Data'!E23))="","",OFFSET('Water Data'!$E$29,0,10*ROW('Water Data'!E23)))</f>
        <v/>
      </c>
      <c r="BY29" s="290" t="str">
        <f ca="true">+IF(OFFSET('Water Data'!$F$27,0,10*ROW('Water Data'!F23))="","",OFFSET('Water Data'!$F$27,0,10*ROW('Water Data'!F23)))</f>
        <v/>
      </c>
      <c r="BZ29" s="290" t="str">
        <f ca="true">+IF(OFFSET('Water Data'!$F$28,0,10*ROW('Water Data'!F23))="","",OFFSET('Water Data'!$F$28,0,10*ROW('Water Data'!F23)))</f>
        <v/>
      </c>
      <c r="CA29" s="290" t="str">
        <f ca="true">+IF(OFFSET('Water Data'!$F$29,0,10*ROW('Water Data'!F23))="","",OFFSET('Water Data'!$F$29,0,10*ROW('Water Data'!F23)))</f>
        <v/>
      </c>
      <c r="CB29" s="290" t="str">
        <f ca="true">+IF(OFFSET('Water Data'!$G$27,0,10*ROW('Water Data'!G23))="","",OFFSET('Water Data'!$G$27,0,10*ROW('Water Data'!G23)))</f>
        <v/>
      </c>
      <c r="CC29" s="290" t="str">
        <f ca="true">+IF(OFFSET('Water Data'!$G$28,0,10*ROW('Water Data'!G23))="","",OFFSET('Water Data'!$G$28,0,10*ROW('Water Data'!G23)))</f>
        <v/>
      </c>
      <c r="CD29" s="290" t="str">
        <f ca="true">+IF(OFFSET('Water Data'!$G$29,0,10*ROW('Water Data'!G23))="","",OFFSET('Water Data'!$G$29,0,10*ROW('Water Data'!G23)))</f>
        <v/>
      </c>
      <c r="CE29" s="290" t="str">
        <f ca="true">+IF(OFFSET('Water Data'!$H$27,0,10*ROW('Water Data'!H23))="","",OFFSET('Water Data'!$H$27,0,10*ROW('Water Data'!H23)))</f>
        <v/>
      </c>
      <c r="CF29" s="290" t="str">
        <f ca="true">+IF(OFFSET('Water Data'!$H$28,0,10*ROW('Water Data'!H23))="","",OFFSET('Water Data'!$H$28,0,10*ROW('Water Data'!H23)))</f>
        <v/>
      </c>
      <c r="CG29" s="290" t="str">
        <f ca="true">+IF(OFFSET('Water Data'!$H$29,0,10*ROW('Water Data'!H23))="","",OFFSET('Water Data'!$H$29,0,10*ROW('Water Data'!H23)))</f>
        <v/>
      </c>
      <c r="CH29" s="290" t="str">
        <f ca="true">+IF(OFFSET('Water Data'!$I$27,0,10*ROW('Water Data'!I23))="","",OFFSET('Water Data'!$I$27,0,10*ROW('Water Data'!I23)))</f>
        <v/>
      </c>
      <c r="CI29" s="290" t="str">
        <f ca="true">+IF(OFFSET('Water Data'!$I$28,0,10*ROW('Water Data'!I23))="","",OFFSET('Water Data'!$I$28,0,10*ROW('Water Data'!I23)))</f>
        <v/>
      </c>
      <c r="CJ29" s="290" t="str">
        <f ca="true">+IF(OFFSET('Water Data'!$I$29,0,10*ROW('Water Data'!I23))="","",OFFSET('Water Data'!$I$29,0,10*ROW('Water Data'!I23)))</f>
        <v/>
      </c>
      <c r="CK29" s="290" t="str">
        <f ca="true">+IF(OFFSET('Sanitation Data'!$D$28,0,10*ROW('Sanitation Data'!D23))="","",OFFSET('Sanitation Data'!$D$28,0,10*ROW('Sanitation Data'!D23)))</f>
        <v/>
      </c>
      <c r="CL29" s="290" t="str">
        <f ca="true">+IF(OFFSET('Sanitation Data'!$D$29,0,10*ROW('Sanitation Data'!D23))="","",OFFSET('Sanitation Data'!$D$29,0,10*ROW('Sanitation Data'!D23)))</f>
        <v/>
      </c>
      <c r="CM29" s="290" t="str">
        <f ca="true">+IF(OFFSET('Sanitation Data'!$D$30,0,10*ROW('Sanitation Data'!D23))="","",OFFSET('Sanitation Data'!$D$30,0,10*ROW('Sanitation Data'!D23)))</f>
        <v/>
      </c>
      <c r="CN29" s="290" t="str">
        <f ca="true">+IF(OFFSET('Sanitation Data'!$D$31,0,10*ROW('Sanitation Data'!D23))="","",OFFSET('Sanitation Data'!$D$31,0,10*ROW('Sanitation Data'!D23)))</f>
        <v/>
      </c>
      <c r="CO29" s="290" t="str">
        <f ca="true">+IF(OFFSET('Sanitation Data'!$D$32,0,10*ROW('Sanitation Data'!D23))="","",OFFSET('Sanitation Data'!$D$32,0,10*ROW('Sanitation Data'!D23)))</f>
        <v/>
      </c>
      <c r="CP29" s="290" t="str">
        <f ca="true">+IF(OFFSET('Sanitation Data'!$E$28,0,10*ROW('Sanitation Data'!E23))="","",OFFSET('Sanitation Data'!$E$28,0,10*ROW('Sanitation Data'!E23)))</f>
        <v/>
      </c>
      <c r="CQ29" s="290" t="str">
        <f ca="true">+IF(OFFSET('Sanitation Data'!$E$29,0,10*ROW('Sanitation Data'!E23))="","",OFFSET('Sanitation Data'!$E$29,0,10*ROW('Sanitation Data'!E23)))</f>
        <v/>
      </c>
      <c r="CR29" s="290" t="str">
        <f ca="true">+IF(OFFSET('Sanitation Data'!$E$30,0,10*ROW('Sanitation Data'!E23))="","",OFFSET('Sanitation Data'!$E$30,0,10*ROW('Sanitation Data'!E23)))</f>
        <v/>
      </c>
      <c r="CS29" s="290" t="str">
        <f ca="true">+IF(OFFSET('Sanitation Data'!$E$31,0,10*ROW('Sanitation Data'!E23))="","",OFFSET('Sanitation Data'!$E$31,0,10*ROW('Sanitation Data'!E23)))</f>
        <v/>
      </c>
      <c r="CT29" s="290" t="str">
        <f ca="true">+IF(OFFSET('Sanitation Data'!$E$32,0,10*ROW('Sanitation Data'!E23))="","",OFFSET('Sanitation Data'!$E$32,0,10*ROW('Sanitation Data'!E23)))</f>
        <v/>
      </c>
      <c r="CU29" s="290" t="str">
        <f ca="true">+IF(OFFSET('Sanitation Data'!$F$28,0,10*ROW('Sanitation Data'!F23))="","",OFFSET('Sanitation Data'!$F$28,0,10*ROW('Sanitation Data'!F23)))</f>
        <v/>
      </c>
      <c r="CV29" s="290" t="str">
        <f ca="true">+IF(OFFSET('Sanitation Data'!$F$29,0,10*ROW('Sanitation Data'!F23))="","",OFFSET('Sanitation Data'!$F$29,0,10*ROW('Sanitation Data'!F23)))</f>
        <v/>
      </c>
      <c r="CW29" s="290" t="str">
        <f ca="true">+IF(OFFSET('Sanitation Data'!$F$30,0,10*ROW('Sanitation Data'!F23))="","",OFFSET('Sanitation Data'!$F$30,0,10*ROW('Sanitation Data'!F23)))</f>
        <v/>
      </c>
      <c r="CX29" s="290" t="str">
        <f ca="true">+IF(OFFSET('Sanitation Data'!$F$31,0,10*ROW('Sanitation Data'!F23))="","",OFFSET('Sanitation Data'!$F$31,0,10*ROW('Sanitation Data'!F23)))</f>
        <v/>
      </c>
      <c r="CY29" s="290" t="str">
        <f ca="true">+IF(OFFSET('Sanitation Data'!$F$32,0,10*ROW('Sanitation Data'!F23))="","",OFFSET('Sanitation Data'!$F$32,0,10*ROW('Sanitation Data'!F23)))</f>
        <v/>
      </c>
      <c r="CZ29" s="290" t="str">
        <f ca="true">+IF(OFFSET('Sanitation Data'!$G$28,0,10*ROW('Sanitation Data'!G23))="","",OFFSET('Sanitation Data'!$G$28,0,10*ROW('Sanitation Data'!G23)))</f>
        <v/>
      </c>
      <c r="DA29" s="290" t="str">
        <f ca="true">+IF(OFFSET('Sanitation Data'!$G$29,0,10*ROW('Sanitation Data'!G23))="","",OFFSET('Sanitation Data'!$G$29,0,10*ROW('Sanitation Data'!G23)))</f>
        <v/>
      </c>
      <c r="DB29" s="290" t="str">
        <f ca="true">+IF(OFFSET('Sanitation Data'!$G$30,0,10*ROW('Sanitation Data'!G23))="","",OFFSET('Sanitation Data'!$G$30,0,10*ROW('Sanitation Data'!G23)))</f>
        <v/>
      </c>
      <c r="DC29" s="290" t="str">
        <f ca="true">+IF(OFFSET('Sanitation Data'!$G$31,0,10*ROW('Sanitation Data'!G23))="","",OFFSET('Sanitation Data'!$G$31,0,10*ROW('Sanitation Data'!G23)))</f>
        <v/>
      </c>
      <c r="DD29" s="290" t="str">
        <f ca="true">+IF(OFFSET('Sanitation Data'!$G$32,0,10*ROW('Sanitation Data'!G23))="","",OFFSET('Sanitation Data'!$G$32,0,10*ROW('Sanitation Data'!G23)))</f>
        <v/>
      </c>
      <c r="DE29" s="290" t="str">
        <f ca="true">+IF(OFFSET('Sanitation Data'!$H$28,0,10*ROW('Sanitation Data'!H23))="","",OFFSET('Sanitation Data'!$H$28,0,10*ROW('Sanitation Data'!H23)))</f>
        <v/>
      </c>
      <c r="DF29" s="290" t="str">
        <f ca="true">+IF(OFFSET('Sanitation Data'!$H$29,0,10*ROW('Sanitation Data'!H23))="","",OFFSET('Sanitation Data'!$H$29,0,10*ROW('Sanitation Data'!H23)))</f>
        <v/>
      </c>
      <c r="DG29" s="290" t="str">
        <f ca="true">+IF(OFFSET('Sanitation Data'!$H$30,0,10*ROW('Sanitation Data'!H23))="","",OFFSET('Sanitation Data'!$H$30,0,10*ROW('Sanitation Data'!H23)))</f>
        <v/>
      </c>
      <c r="DH29" s="290" t="str">
        <f ca="true">+IF(OFFSET('Sanitation Data'!$H$31,0,10*ROW('Sanitation Data'!H23))="","",OFFSET('Sanitation Data'!$H$31,0,10*ROW('Sanitation Data'!H23)))</f>
        <v/>
      </c>
      <c r="DI29" s="290" t="str">
        <f ca="true">+IF(OFFSET('Sanitation Data'!$H$32,0,10*ROW('Sanitation Data'!H23))="","",OFFSET('Sanitation Data'!$H$32,0,10*ROW('Sanitation Data'!H23)))</f>
        <v/>
      </c>
      <c r="DJ29" s="290" t="str">
        <f ca="true">+IF(OFFSET('Sanitation Data'!$I$28,0,10*ROW('Sanitation Data'!I23))="","",OFFSET('Sanitation Data'!$I$28,0,10*ROW('Sanitation Data'!I23)))</f>
        <v/>
      </c>
      <c r="DK29" s="290" t="str">
        <f ca="true">+IF(OFFSET('Sanitation Data'!$I$29,0,10*ROW('Sanitation Data'!I23))="","",OFFSET('Sanitation Data'!$I$29,0,10*ROW('Sanitation Data'!I23)))</f>
        <v/>
      </c>
      <c r="DL29" s="290" t="str">
        <f ca="true">+IF(OFFSET('Sanitation Data'!$I$30,0,10*ROW('Sanitation Data'!I23))="","",OFFSET('Sanitation Data'!$I$30,0,10*ROW('Sanitation Data'!I23)))</f>
        <v/>
      </c>
      <c r="DM29" s="290" t="str">
        <f ca="true">+IF(OFFSET('Sanitation Data'!$I$31,0,10*ROW('Sanitation Data'!I23))="","",OFFSET('Sanitation Data'!$I$31,0,10*ROW('Sanitation Data'!I23)))</f>
        <v/>
      </c>
      <c r="DN29" s="290" t="str">
        <f ca="true">+IF(OFFSET('Sanitation Data'!$I$32,0,10*ROW('Sanitation Data'!I23))="","",OFFSET('Sanitation Data'!$I$32,0,10*ROW('Sanitation Data'!I23)))</f>
        <v/>
      </c>
      <c r="DO29" s="290" t="str">
        <f ca="true">+IF(OFFSET('Hygiene Data'!$D$11,0,10*ROW('Hygiene Data'!D23))="","",OFFSET('Hygiene Data'!$D$11,0,10*ROW('Hygiene Data'!D23)))</f>
        <v/>
      </c>
      <c r="DP29" s="290" t="str">
        <f ca="true">+IF(OFFSET('Hygiene Data'!$D$12,0,10*ROW('Hygiene Data'!D23))="","",OFFSET('Hygiene Data'!$D$12,0,10*ROW('Hygiene Data'!D23)))</f>
        <v/>
      </c>
      <c r="DQ29" s="290" t="str">
        <f ca="true">+IF(OFFSET('Hygiene Data'!$D$13,0,10*ROW('Hygiene Data'!D23))="","",OFFSET('Hygiene Data'!$D$13,0,10*ROW('Hygiene Data'!D23)))</f>
        <v/>
      </c>
      <c r="DR29" s="290" t="str">
        <f ca="true">+IF(OFFSET('Hygiene Data'!$E$11,0,10*ROW('Hygiene Data'!E23))="","",OFFSET('Hygiene Data'!$E$11,0,10*ROW('Hygiene Data'!E23)))</f>
        <v/>
      </c>
      <c r="DS29" s="290" t="str">
        <f ca="true">+IF(OFFSET('Hygiene Data'!$E$12,0,10*ROW('Hygiene Data'!E23))="","",OFFSET('Hygiene Data'!$E$12,0,10*ROW('Hygiene Data'!E23)))</f>
        <v/>
      </c>
      <c r="DT29" s="290" t="str">
        <f ca="true">+IF(OFFSET('Hygiene Data'!$E$13,0,10*ROW('Hygiene Data'!E23))="","",OFFSET('Hygiene Data'!$E$13,0,10*ROW('Hygiene Data'!E23)))</f>
        <v/>
      </c>
      <c r="DU29" s="290" t="str">
        <f ca="true">+IF(OFFSET('Hygiene Data'!$F$11,0,10*ROW('Hygiene Data'!F23))="","",OFFSET('Hygiene Data'!$F$11,0,10*ROW('Hygiene Data'!F23)))</f>
        <v/>
      </c>
      <c r="DV29" s="290" t="str">
        <f ca="true">+IF(OFFSET('Hygiene Data'!$F$12,0,10*ROW('Hygiene Data'!F23))="","",OFFSET('Hygiene Data'!$F$12,0,10*ROW('Hygiene Data'!F23)))</f>
        <v/>
      </c>
      <c r="DW29" s="290" t="str">
        <f ca="true">+IF(OFFSET('Hygiene Data'!$F$13,0,10*ROW('Hygiene Data'!F23))="","",OFFSET('Hygiene Data'!$F$13,0,10*ROW('Hygiene Data'!F23)))</f>
        <v/>
      </c>
      <c r="DX29" s="290" t="str">
        <f ca="true">+IF(OFFSET('Hygiene Data'!$G$11,0,10*ROW('Hygiene Data'!G23))="","",OFFSET('Hygiene Data'!$G$11,0,10*ROW('Hygiene Data'!G23)))</f>
        <v/>
      </c>
      <c r="DY29" s="290" t="str">
        <f ca="true">+IF(OFFSET('Hygiene Data'!$G$12,0,10*ROW('Hygiene Data'!G23))="","",OFFSET('Hygiene Data'!$G$12,0,10*ROW('Hygiene Data'!G23)))</f>
        <v/>
      </c>
      <c r="DZ29" s="290" t="str">
        <f ca="true">+IF(OFFSET('Hygiene Data'!$G$13,0,10*ROW('Hygiene Data'!G23))="","",OFFSET('Hygiene Data'!$G$13,0,10*ROW('Hygiene Data'!G23)))</f>
        <v/>
      </c>
      <c r="EA29" s="290" t="str">
        <f ca="true">+IF(OFFSET('Hygiene Data'!$H$11,0,10*ROW('Hygiene Data'!H23))="","",OFFSET('Hygiene Data'!$H$11,0,10*ROW('Hygiene Data'!H23)))</f>
        <v/>
      </c>
      <c r="EB29" s="290" t="str">
        <f ca="true">+IF(OFFSET('Hygiene Data'!$H$12,0,10*ROW('Hygiene Data'!H23))="","",OFFSET('Hygiene Data'!$H$12,0,10*ROW('Hygiene Data'!H23)))</f>
        <v/>
      </c>
      <c r="EC29" s="290" t="str">
        <f ca="true">+IF(OFFSET('Hygiene Data'!$H$13,0,10*ROW('Hygiene Data'!H23))="","",OFFSET('Hygiene Data'!$H$13,0,10*ROW('Hygiene Data'!H23)))</f>
        <v/>
      </c>
      <c r="ED29" s="290" t="str">
        <f ca="true">+IF(OFFSET('Hygiene Data'!$I$11,0,10*ROW('Hygiene Data'!I23))="","",OFFSET('Hygiene Data'!$I$11,0,10*ROW('Hygiene Data'!I23)))</f>
        <v/>
      </c>
      <c r="EE29" s="290" t="str">
        <f ca="true">+IF(OFFSET('Hygiene Data'!$I$12,0,10*ROW('Hygiene Data'!I23))="","",OFFSET('Hygiene Data'!$I$12,0,10*ROW('Hygiene Data'!I23)))</f>
        <v/>
      </c>
      <c r="EF29" s="290"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46"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0"/>
      <c r="BS30" s="290" t="str">
        <f ca="true">+IF(OFFSET('Water Data'!$D$27,0,10*ROW('Water Data'!D24))="","",OFFSET('Water Data'!$D$27,0,10*ROW('Water Data'!D24)))</f>
        <v/>
      </c>
      <c r="BT30" s="290" t="str">
        <f ca="true">+IF(OFFSET('Water Data'!$D$28,0,10*ROW('Water Data'!D24))="","",OFFSET('Water Data'!$D$28,0,10*ROW('Water Data'!D24)))</f>
        <v/>
      </c>
      <c r="BU30" s="290" t="str">
        <f ca="true">+IF(OFFSET('Water Data'!$D$29,0,10*ROW('Water Data'!D24))="","",OFFSET('Water Data'!$D$29,0,10*ROW('Water Data'!D24)))</f>
        <v/>
      </c>
      <c r="BV30" s="290" t="str">
        <f ca="true">+IF(OFFSET('Water Data'!$E$27,0,10*ROW('Water Data'!E24))="","",OFFSET('Water Data'!$E$27,0,10*ROW('Water Data'!E24)))</f>
        <v/>
      </c>
      <c r="BW30" s="290" t="str">
        <f ca="true">+IF(OFFSET('Water Data'!$E$28,0,10*ROW('Water Data'!E24))="","",OFFSET('Water Data'!$E$28,0,10*ROW('Water Data'!E24)))</f>
        <v/>
      </c>
      <c r="BX30" s="290" t="str">
        <f ca="true">+IF(OFFSET('Water Data'!$E$29,0,10*ROW('Water Data'!E24))="","",OFFSET('Water Data'!$E$29,0,10*ROW('Water Data'!E24)))</f>
        <v/>
      </c>
      <c r="BY30" s="290" t="str">
        <f ca="true">+IF(OFFSET('Water Data'!$F$27,0,10*ROW('Water Data'!F24))="","",OFFSET('Water Data'!$F$27,0,10*ROW('Water Data'!F24)))</f>
        <v/>
      </c>
      <c r="BZ30" s="290" t="str">
        <f ca="true">+IF(OFFSET('Water Data'!$F$28,0,10*ROW('Water Data'!F24))="","",OFFSET('Water Data'!$F$28,0,10*ROW('Water Data'!F24)))</f>
        <v/>
      </c>
      <c r="CA30" s="290" t="str">
        <f ca="true">+IF(OFFSET('Water Data'!$F$29,0,10*ROW('Water Data'!F24))="","",OFFSET('Water Data'!$F$29,0,10*ROW('Water Data'!F24)))</f>
        <v/>
      </c>
      <c r="CB30" s="290" t="str">
        <f ca="true">+IF(OFFSET('Water Data'!$G$27,0,10*ROW('Water Data'!G24))="","",OFFSET('Water Data'!$G$27,0,10*ROW('Water Data'!G24)))</f>
        <v/>
      </c>
      <c r="CC30" s="290" t="str">
        <f ca="true">+IF(OFFSET('Water Data'!$G$28,0,10*ROW('Water Data'!G24))="","",OFFSET('Water Data'!$G$28,0,10*ROW('Water Data'!G24)))</f>
        <v/>
      </c>
      <c r="CD30" s="290" t="str">
        <f ca="true">+IF(OFFSET('Water Data'!$G$29,0,10*ROW('Water Data'!G24))="","",OFFSET('Water Data'!$G$29,0,10*ROW('Water Data'!G24)))</f>
        <v/>
      </c>
      <c r="CE30" s="290" t="str">
        <f ca="true">+IF(OFFSET('Water Data'!$H$27,0,10*ROW('Water Data'!H24))="","",OFFSET('Water Data'!$H$27,0,10*ROW('Water Data'!H24)))</f>
        <v/>
      </c>
      <c r="CF30" s="290" t="str">
        <f ca="true">+IF(OFFSET('Water Data'!$H$28,0,10*ROW('Water Data'!H24))="","",OFFSET('Water Data'!$H$28,0,10*ROW('Water Data'!H24)))</f>
        <v/>
      </c>
      <c r="CG30" s="290" t="str">
        <f ca="true">+IF(OFFSET('Water Data'!$H$29,0,10*ROW('Water Data'!H24))="","",OFFSET('Water Data'!$H$29,0,10*ROW('Water Data'!H24)))</f>
        <v/>
      </c>
      <c r="CH30" s="290" t="str">
        <f ca="true">+IF(OFFSET('Water Data'!$I$27,0,10*ROW('Water Data'!I24))="","",OFFSET('Water Data'!$I$27,0,10*ROW('Water Data'!I24)))</f>
        <v/>
      </c>
      <c r="CI30" s="290" t="str">
        <f ca="true">+IF(OFFSET('Water Data'!$I$28,0,10*ROW('Water Data'!I24))="","",OFFSET('Water Data'!$I$28,0,10*ROW('Water Data'!I24)))</f>
        <v/>
      </c>
      <c r="CJ30" s="290" t="str">
        <f ca="true">+IF(OFFSET('Water Data'!$I$29,0,10*ROW('Water Data'!I24))="","",OFFSET('Water Data'!$I$29,0,10*ROW('Water Data'!I24)))</f>
        <v/>
      </c>
      <c r="CK30" s="290" t="str">
        <f ca="true">+IF(OFFSET('Sanitation Data'!$D$28,0,10*ROW('Sanitation Data'!D24))="","",OFFSET('Sanitation Data'!$D$28,0,10*ROW('Sanitation Data'!D24)))</f>
        <v/>
      </c>
      <c r="CL30" s="290" t="str">
        <f ca="true">+IF(OFFSET('Sanitation Data'!$D$29,0,10*ROW('Sanitation Data'!D24))="","",OFFSET('Sanitation Data'!$D$29,0,10*ROW('Sanitation Data'!D24)))</f>
        <v/>
      </c>
      <c r="CM30" s="290" t="str">
        <f ca="true">+IF(OFFSET('Sanitation Data'!$D$30,0,10*ROW('Sanitation Data'!D24))="","",OFFSET('Sanitation Data'!$D$30,0,10*ROW('Sanitation Data'!D24)))</f>
        <v/>
      </c>
      <c r="CN30" s="290" t="str">
        <f ca="true">+IF(OFFSET('Sanitation Data'!$D$31,0,10*ROW('Sanitation Data'!D24))="","",OFFSET('Sanitation Data'!$D$31,0,10*ROW('Sanitation Data'!D24)))</f>
        <v/>
      </c>
      <c r="CO30" s="290" t="str">
        <f ca="true">+IF(OFFSET('Sanitation Data'!$D$32,0,10*ROW('Sanitation Data'!D24))="","",OFFSET('Sanitation Data'!$D$32,0,10*ROW('Sanitation Data'!D24)))</f>
        <v/>
      </c>
      <c r="CP30" s="290" t="str">
        <f ca="true">+IF(OFFSET('Sanitation Data'!$E$28,0,10*ROW('Sanitation Data'!E24))="","",OFFSET('Sanitation Data'!$E$28,0,10*ROW('Sanitation Data'!E24)))</f>
        <v/>
      </c>
      <c r="CQ30" s="290" t="str">
        <f ca="true">+IF(OFFSET('Sanitation Data'!$E$29,0,10*ROW('Sanitation Data'!E24))="","",OFFSET('Sanitation Data'!$E$29,0,10*ROW('Sanitation Data'!E24)))</f>
        <v/>
      </c>
      <c r="CR30" s="290" t="str">
        <f ca="true">+IF(OFFSET('Sanitation Data'!$E$30,0,10*ROW('Sanitation Data'!E24))="","",OFFSET('Sanitation Data'!$E$30,0,10*ROW('Sanitation Data'!E24)))</f>
        <v/>
      </c>
      <c r="CS30" s="290" t="str">
        <f ca="true">+IF(OFFSET('Sanitation Data'!$E$31,0,10*ROW('Sanitation Data'!E24))="","",OFFSET('Sanitation Data'!$E$31,0,10*ROW('Sanitation Data'!E24)))</f>
        <v/>
      </c>
      <c r="CT30" s="290" t="str">
        <f ca="true">+IF(OFFSET('Sanitation Data'!$E$32,0,10*ROW('Sanitation Data'!E24))="","",OFFSET('Sanitation Data'!$E$32,0,10*ROW('Sanitation Data'!E24)))</f>
        <v/>
      </c>
      <c r="CU30" s="290" t="str">
        <f ca="true">+IF(OFFSET('Sanitation Data'!$F$28,0,10*ROW('Sanitation Data'!F24))="","",OFFSET('Sanitation Data'!$F$28,0,10*ROW('Sanitation Data'!F24)))</f>
        <v/>
      </c>
      <c r="CV30" s="290" t="str">
        <f ca="true">+IF(OFFSET('Sanitation Data'!$F$29,0,10*ROW('Sanitation Data'!F24))="","",OFFSET('Sanitation Data'!$F$29,0,10*ROW('Sanitation Data'!F24)))</f>
        <v/>
      </c>
      <c r="CW30" s="290" t="str">
        <f ca="true">+IF(OFFSET('Sanitation Data'!$F$30,0,10*ROW('Sanitation Data'!F24))="","",OFFSET('Sanitation Data'!$F$30,0,10*ROW('Sanitation Data'!F24)))</f>
        <v/>
      </c>
      <c r="CX30" s="290" t="str">
        <f ca="true">+IF(OFFSET('Sanitation Data'!$F$31,0,10*ROW('Sanitation Data'!F24))="","",OFFSET('Sanitation Data'!$F$31,0,10*ROW('Sanitation Data'!F24)))</f>
        <v/>
      </c>
      <c r="CY30" s="290" t="str">
        <f ca="true">+IF(OFFSET('Sanitation Data'!$F$32,0,10*ROW('Sanitation Data'!F24))="","",OFFSET('Sanitation Data'!$F$32,0,10*ROW('Sanitation Data'!F24)))</f>
        <v/>
      </c>
      <c r="CZ30" s="290" t="str">
        <f ca="true">+IF(OFFSET('Sanitation Data'!$G$28,0,10*ROW('Sanitation Data'!G24))="","",OFFSET('Sanitation Data'!$G$28,0,10*ROW('Sanitation Data'!G24)))</f>
        <v/>
      </c>
      <c r="DA30" s="290" t="str">
        <f ca="true">+IF(OFFSET('Sanitation Data'!$G$29,0,10*ROW('Sanitation Data'!G24))="","",OFFSET('Sanitation Data'!$G$29,0,10*ROW('Sanitation Data'!G24)))</f>
        <v/>
      </c>
      <c r="DB30" s="290" t="str">
        <f ca="true">+IF(OFFSET('Sanitation Data'!$G$30,0,10*ROW('Sanitation Data'!G24))="","",OFFSET('Sanitation Data'!$G$30,0,10*ROW('Sanitation Data'!G24)))</f>
        <v/>
      </c>
      <c r="DC30" s="290" t="str">
        <f ca="true">+IF(OFFSET('Sanitation Data'!$G$31,0,10*ROW('Sanitation Data'!G24))="","",OFFSET('Sanitation Data'!$G$31,0,10*ROW('Sanitation Data'!G24)))</f>
        <v/>
      </c>
      <c r="DD30" s="290" t="str">
        <f ca="true">+IF(OFFSET('Sanitation Data'!$G$32,0,10*ROW('Sanitation Data'!G24))="","",OFFSET('Sanitation Data'!$G$32,0,10*ROW('Sanitation Data'!G24)))</f>
        <v/>
      </c>
      <c r="DE30" s="290" t="str">
        <f ca="true">+IF(OFFSET('Sanitation Data'!$H$28,0,10*ROW('Sanitation Data'!H24))="","",OFFSET('Sanitation Data'!$H$28,0,10*ROW('Sanitation Data'!H24)))</f>
        <v/>
      </c>
      <c r="DF30" s="290" t="str">
        <f ca="true">+IF(OFFSET('Sanitation Data'!$H$29,0,10*ROW('Sanitation Data'!H24))="","",OFFSET('Sanitation Data'!$H$29,0,10*ROW('Sanitation Data'!H24)))</f>
        <v/>
      </c>
      <c r="DG30" s="290" t="str">
        <f ca="true">+IF(OFFSET('Sanitation Data'!$H$30,0,10*ROW('Sanitation Data'!H24))="","",OFFSET('Sanitation Data'!$H$30,0,10*ROW('Sanitation Data'!H24)))</f>
        <v/>
      </c>
      <c r="DH30" s="290" t="str">
        <f ca="true">+IF(OFFSET('Sanitation Data'!$H$31,0,10*ROW('Sanitation Data'!H24))="","",OFFSET('Sanitation Data'!$H$31,0,10*ROW('Sanitation Data'!H24)))</f>
        <v/>
      </c>
      <c r="DI30" s="290" t="str">
        <f ca="true">+IF(OFFSET('Sanitation Data'!$H$32,0,10*ROW('Sanitation Data'!H24))="","",OFFSET('Sanitation Data'!$H$32,0,10*ROW('Sanitation Data'!H24)))</f>
        <v/>
      </c>
      <c r="DJ30" s="290" t="str">
        <f ca="true">+IF(OFFSET('Sanitation Data'!$I$28,0,10*ROW('Sanitation Data'!I24))="","",OFFSET('Sanitation Data'!$I$28,0,10*ROW('Sanitation Data'!I24)))</f>
        <v/>
      </c>
      <c r="DK30" s="290" t="str">
        <f ca="true">+IF(OFFSET('Sanitation Data'!$I$29,0,10*ROW('Sanitation Data'!I24))="","",OFFSET('Sanitation Data'!$I$29,0,10*ROW('Sanitation Data'!I24)))</f>
        <v/>
      </c>
      <c r="DL30" s="290" t="str">
        <f ca="true">+IF(OFFSET('Sanitation Data'!$I$30,0,10*ROW('Sanitation Data'!I24))="","",OFFSET('Sanitation Data'!$I$30,0,10*ROW('Sanitation Data'!I24)))</f>
        <v/>
      </c>
      <c r="DM30" s="290" t="str">
        <f ca="true">+IF(OFFSET('Sanitation Data'!$I$31,0,10*ROW('Sanitation Data'!I24))="","",OFFSET('Sanitation Data'!$I$31,0,10*ROW('Sanitation Data'!I24)))</f>
        <v/>
      </c>
      <c r="DN30" s="290" t="str">
        <f ca="true">+IF(OFFSET('Sanitation Data'!$I$32,0,10*ROW('Sanitation Data'!I24))="","",OFFSET('Sanitation Data'!$I$32,0,10*ROW('Sanitation Data'!I24)))</f>
        <v/>
      </c>
      <c r="DO30" s="290" t="str">
        <f ca="true">+IF(OFFSET('Hygiene Data'!$D$11,0,10*ROW('Hygiene Data'!D24))="","",OFFSET('Hygiene Data'!$D$11,0,10*ROW('Hygiene Data'!D24)))</f>
        <v/>
      </c>
      <c r="DP30" s="290" t="str">
        <f ca="true">+IF(OFFSET('Hygiene Data'!$D$12,0,10*ROW('Hygiene Data'!D24))="","",OFFSET('Hygiene Data'!$D$12,0,10*ROW('Hygiene Data'!D24)))</f>
        <v/>
      </c>
      <c r="DQ30" s="290" t="str">
        <f ca="true">+IF(OFFSET('Hygiene Data'!$D$13,0,10*ROW('Hygiene Data'!D24))="","",OFFSET('Hygiene Data'!$D$13,0,10*ROW('Hygiene Data'!D24)))</f>
        <v/>
      </c>
      <c r="DR30" s="290" t="str">
        <f ca="true">+IF(OFFSET('Hygiene Data'!$E$11,0,10*ROW('Hygiene Data'!E24))="","",OFFSET('Hygiene Data'!$E$11,0,10*ROW('Hygiene Data'!E24)))</f>
        <v/>
      </c>
      <c r="DS30" s="290" t="str">
        <f ca="true">+IF(OFFSET('Hygiene Data'!$E$12,0,10*ROW('Hygiene Data'!E24))="","",OFFSET('Hygiene Data'!$E$12,0,10*ROW('Hygiene Data'!E24)))</f>
        <v/>
      </c>
      <c r="DT30" s="290" t="str">
        <f ca="true">+IF(OFFSET('Hygiene Data'!$E$13,0,10*ROW('Hygiene Data'!E24))="","",OFFSET('Hygiene Data'!$E$13,0,10*ROW('Hygiene Data'!E24)))</f>
        <v/>
      </c>
      <c r="DU30" s="290" t="str">
        <f ca="true">+IF(OFFSET('Hygiene Data'!$F$11,0,10*ROW('Hygiene Data'!F24))="","",OFFSET('Hygiene Data'!$F$11,0,10*ROW('Hygiene Data'!F24)))</f>
        <v/>
      </c>
      <c r="DV30" s="290" t="str">
        <f ca="true">+IF(OFFSET('Hygiene Data'!$F$12,0,10*ROW('Hygiene Data'!F24))="","",OFFSET('Hygiene Data'!$F$12,0,10*ROW('Hygiene Data'!F24)))</f>
        <v/>
      </c>
      <c r="DW30" s="290" t="str">
        <f ca="true">+IF(OFFSET('Hygiene Data'!$F$13,0,10*ROW('Hygiene Data'!F24))="","",OFFSET('Hygiene Data'!$F$13,0,10*ROW('Hygiene Data'!F24)))</f>
        <v/>
      </c>
      <c r="DX30" s="290" t="str">
        <f ca="true">+IF(OFFSET('Hygiene Data'!$G$11,0,10*ROW('Hygiene Data'!G24))="","",OFFSET('Hygiene Data'!$G$11,0,10*ROW('Hygiene Data'!G24)))</f>
        <v/>
      </c>
      <c r="DY30" s="290" t="str">
        <f ca="true">+IF(OFFSET('Hygiene Data'!$G$12,0,10*ROW('Hygiene Data'!G24))="","",OFFSET('Hygiene Data'!$G$12,0,10*ROW('Hygiene Data'!G24)))</f>
        <v/>
      </c>
      <c r="DZ30" s="290" t="str">
        <f ca="true">+IF(OFFSET('Hygiene Data'!$G$13,0,10*ROW('Hygiene Data'!G24))="","",OFFSET('Hygiene Data'!$G$13,0,10*ROW('Hygiene Data'!G24)))</f>
        <v/>
      </c>
      <c r="EA30" s="290" t="str">
        <f ca="true">+IF(OFFSET('Hygiene Data'!$H$11,0,10*ROW('Hygiene Data'!H24))="","",OFFSET('Hygiene Data'!$H$11,0,10*ROW('Hygiene Data'!H24)))</f>
        <v/>
      </c>
      <c r="EB30" s="290" t="str">
        <f ca="true">+IF(OFFSET('Hygiene Data'!$H$12,0,10*ROW('Hygiene Data'!H24))="","",OFFSET('Hygiene Data'!$H$12,0,10*ROW('Hygiene Data'!H24)))</f>
        <v/>
      </c>
      <c r="EC30" s="290" t="str">
        <f ca="true">+IF(OFFSET('Hygiene Data'!$H$13,0,10*ROW('Hygiene Data'!H24))="","",OFFSET('Hygiene Data'!$H$13,0,10*ROW('Hygiene Data'!H24)))</f>
        <v/>
      </c>
      <c r="ED30" s="290" t="str">
        <f ca="true">+IF(OFFSET('Hygiene Data'!$I$11,0,10*ROW('Hygiene Data'!I24))="","",OFFSET('Hygiene Data'!$I$11,0,10*ROW('Hygiene Data'!I24)))</f>
        <v/>
      </c>
      <c r="EE30" s="290" t="str">
        <f ca="true">+IF(OFFSET('Hygiene Data'!$I$12,0,10*ROW('Hygiene Data'!I24))="","",OFFSET('Hygiene Data'!$I$12,0,10*ROW('Hygiene Data'!I24)))</f>
        <v/>
      </c>
      <c r="EF30" s="290"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6"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0"/>
      <c r="BS31" s="290" t="str">
        <f ca="true">+IF(OFFSET('Water Data'!$D$27,0,10*ROW('Water Data'!D25))="","",OFFSET('Water Data'!$D$27,0,10*ROW('Water Data'!D25)))</f>
        <v/>
      </c>
      <c r="BT31" s="290" t="str">
        <f ca="true">+IF(OFFSET('Water Data'!$D$28,0,10*ROW('Water Data'!D25))="","",OFFSET('Water Data'!$D$28,0,10*ROW('Water Data'!D25)))</f>
        <v/>
      </c>
      <c r="BU31" s="290" t="str">
        <f ca="true">+IF(OFFSET('Water Data'!$D$29,0,10*ROW('Water Data'!D25))="","",OFFSET('Water Data'!$D$29,0,10*ROW('Water Data'!D25)))</f>
        <v/>
      </c>
      <c r="BV31" s="290" t="str">
        <f ca="true">+IF(OFFSET('Water Data'!$E$27,0,10*ROW('Water Data'!E25))="","",OFFSET('Water Data'!$E$27,0,10*ROW('Water Data'!E25)))</f>
        <v/>
      </c>
      <c r="BW31" s="290" t="str">
        <f ca="true">+IF(OFFSET('Water Data'!$E$28,0,10*ROW('Water Data'!E25))="","",OFFSET('Water Data'!$E$28,0,10*ROW('Water Data'!E25)))</f>
        <v/>
      </c>
      <c r="BX31" s="290" t="str">
        <f ca="true">+IF(OFFSET('Water Data'!$E$29,0,10*ROW('Water Data'!E25))="","",OFFSET('Water Data'!$E$29,0,10*ROW('Water Data'!E25)))</f>
        <v/>
      </c>
      <c r="BY31" s="290" t="str">
        <f ca="true">+IF(OFFSET('Water Data'!$F$27,0,10*ROW('Water Data'!F25))="","",OFFSET('Water Data'!$F$27,0,10*ROW('Water Data'!F25)))</f>
        <v/>
      </c>
      <c r="BZ31" s="290" t="str">
        <f ca="true">+IF(OFFSET('Water Data'!$F$28,0,10*ROW('Water Data'!F25))="","",OFFSET('Water Data'!$F$28,0,10*ROW('Water Data'!F25)))</f>
        <v/>
      </c>
      <c r="CA31" s="290" t="str">
        <f ca="true">+IF(OFFSET('Water Data'!$F$29,0,10*ROW('Water Data'!F25))="","",OFFSET('Water Data'!$F$29,0,10*ROW('Water Data'!F25)))</f>
        <v/>
      </c>
      <c r="CB31" s="290" t="str">
        <f ca="true">+IF(OFFSET('Water Data'!$G$27,0,10*ROW('Water Data'!G25))="","",OFFSET('Water Data'!$G$27,0,10*ROW('Water Data'!G25)))</f>
        <v/>
      </c>
      <c r="CC31" s="290" t="str">
        <f ca="true">+IF(OFFSET('Water Data'!$G$28,0,10*ROW('Water Data'!G25))="","",OFFSET('Water Data'!$G$28,0,10*ROW('Water Data'!G25)))</f>
        <v/>
      </c>
      <c r="CD31" s="290" t="str">
        <f ca="true">+IF(OFFSET('Water Data'!$G$29,0,10*ROW('Water Data'!G25))="","",OFFSET('Water Data'!$G$29,0,10*ROW('Water Data'!G25)))</f>
        <v/>
      </c>
      <c r="CE31" s="290" t="str">
        <f ca="true">+IF(OFFSET('Water Data'!$H$27,0,10*ROW('Water Data'!H25))="","",OFFSET('Water Data'!$H$27,0,10*ROW('Water Data'!H25)))</f>
        <v/>
      </c>
      <c r="CF31" s="290" t="str">
        <f ca="true">+IF(OFFSET('Water Data'!$H$28,0,10*ROW('Water Data'!H25))="","",OFFSET('Water Data'!$H$28,0,10*ROW('Water Data'!H25)))</f>
        <v/>
      </c>
      <c r="CG31" s="290" t="str">
        <f ca="true">+IF(OFFSET('Water Data'!$H$29,0,10*ROW('Water Data'!H25))="","",OFFSET('Water Data'!$H$29,0,10*ROW('Water Data'!H25)))</f>
        <v/>
      </c>
      <c r="CH31" s="290" t="str">
        <f ca="true">+IF(OFFSET('Water Data'!$I$27,0,10*ROW('Water Data'!I25))="","",OFFSET('Water Data'!$I$27,0,10*ROW('Water Data'!I25)))</f>
        <v/>
      </c>
      <c r="CI31" s="290" t="str">
        <f ca="true">+IF(OFFSET('Water Data'!$I$28,0,10*ROW('Water Data'!I25))="","",OFFSET('Water Data'!$I$28,0,10*ROW('Water Data'!I25)))</f>
        <v/>
      </c>
      <c r="CJ31" s="290" t="str">
        <f ca="true">+IF(OFFSET('Water Data'!$I$29,0,10*ROW('Water Data'!I25))="","",OFFSET('Water Data'!$I$29,0,10*ROW('Water Data'!I25)))</f>
        <v/>
      </c>
      <c r="CK31" s="290" t="str">
        <f ca="true">+IF(OFFSET('Sanitation Data'!$D$28,0,10*ROW('Sanitation Data'!D25))="","",OFFSET('Sanitation Data'!$D$28,0,10*ROW('Sanitation Data'!D25)))</f>
        <v/>
      </c>
      <c r="CL31" s="290" t="str">
        <f ca="true">+IF(OFFSET('Sanitation Data'!$D$29,0,10*ROW('Sanitation Data'!D25))="","",OFFSET('Sanitation Data'!$D$29,0,10*ROW('Sanitation Data'!D25)))</f>
        <v/>
      </c>
      <c r="CM31" s="290" t="str">
        <f ca="true">+IF(OFFSET('Sanitation Data'!$D$30,0,10*ROW('Sanitation Data'!D25))="","",OFFSET('Sanitation Data'!$D$30,0,10*ROW('Sanitation Data'!D25)))</f>
        <v/>
      </c>
      <c r="CN31" s="290" t="str">
        <f ca="true">+IF(OFFSET('Sanitation Data'!$D$31,0,10*ROW('Sanitation Data'!D25))="","",OFFSET('Sanitation Data'!$D$31,0,10*ROW('Sanitation Data'!D25)))</f>
        <v/>
      </c>
      <c r="CO31" s="290" t="str">
        <f ca="true">+IF(OFFSET('Sanitation Data'!$D$32,0,10*ROW('Sanitation Data'!D25))="","",OFFSET('Sanitation Data'!$D$32,0,10*ROW('Sanitation Data'!D25)))</f>
        <v/>
      </c>
      <c r="CP31" s="290" t="str">
        <f ca="true">+IF(OFFSET('Sanitation Data'!$E$28,0,10*ROW('Sanitation Data'!E25))="","",OFFSET('Sanitation Data'!$E$28,0,10*ROW('Sanitation Data'!E25)))</f>
        <v/>
      </c>
      <c r="CQ31" s="290" t="str">
        <f ca="true">+IF(OFFSET('Sanitation Data'!$E$29,0,10*ROW('Sanitation Data'!E25))="","",OFFSET('Sanitation Data'!$E$29,0,10*ROW('Sanitation Data'!E25)))</f>
        <v/>
      </c>
      <c r="CR31" s="290" t="str">
        <f ca="true">+IF(OFFSET('Sanitation Data'!$E$30,0,10*ROW('Sanitation Data'!E25))="","",OFFSET('Sanitation Data'!$E$30,0,10*ROW('Sanitation Data'!E25)))</f>
        <v/>
      </c>
      <c r="CS31" s="290" t="str">
        <f ca="true">+IF(OFFSET('Sanitation Data'!$E$31,0,10*ROW('Sanitation Data'!E25))="","",OFFSET('Sanitation Data'!$E$31,0,10*ROW('Sanitation Data'!E25)))</f>
        <v/>
      </c>
      <c r="CT31" s="290" t="str">
        <f ca="true">+IF(OFFSET('Sanitation Data'!$E$32,0,10*ROW('Sanitation Data'!E25))="","",OFFSET('Sanitation Data'!$E$32,0,10*ROW('Sanitation Data'!E25)))</f>
        <v/>
      </c>
      <c r="CU31" s="290" t="str">
        <f ca="true">+IF(OFFSET('Sanitation Data'!$F$28,0,10*ROW('Sanitation Data'!F25))="","",OFFSET('Sanitation Data'!$F$28,0,10*ROW('Sanitation Data'!F25)))</f>
        <v/>
      </c>
      <c r="CV31" s="290" t="str">
        <f ca="true">+IF(OFFSET('Sanitation Data'!$F$29,0,10*ROW('Sanitation Data'!F25))="","",OFFSET('Sanitation Data'!$F$29,0,10*ROW('Sanitation Data'!F25)))</f>
        <v/>
      </c>
      <c r="CW31" s="290" t="str">
        <f ca="true">+IF(OFFSET('Sanitation Data'!$F$30,0,10*ROW('Sanitation Data'!F25))="","",OFFSET('Sanitation Data'!$F$30,0,10*ROW('Sanitation Data'!F25)))</f>
        <v/>
      </c>
      <c r="CX31" s="290" t="str">
        <f ca="true">+IF(OFFSET('Sanitation Data'!$F$31,0,10*ROW('Sanitation Data'!F25))="","",OFFSET('Sanitation Data'!$F$31,0,10*ROW('Sanitation Data'!F25)))</f>
        <v/>
      </c>
      <c r="CY31" s="290" t="str">
        <f ca="true">+IF(OFFSET('Sanitation Data'!$F$32,0,10*ROW('Sanitation Data'!F25))="","",OFFSET('Sanitation Data'!$F$32,0,10*ROW('Sanitation Data'!F25)))</f>
        <v/>
      </c>
      <c r="CZ31" s="290" t="str">
        <f ca="true">+IF(OFFSET('Sanitation Data'!$G$28,0,10*ROW('Sanitation Data'!G25))="","",OFFSET('Sanitation Data'!$G$28,0,10*ROW('Sanitation Data'!G25)))</f>
        <v/>
      </c>
      <c r="DA31" s="290" t="str">
        <f ca="true">+IF(OFFSET('Sanitation Data'!$G$29,0,10*ROW('Sanitation Data'!G25))="","",OFFSET('Sanitation Data'!$G$29,0,10*ROW('Sanitation Data'!G25)))</f>
        <v/>
      </c>
      <c r="DB31" s="290" t="str">
        <f ca="true">+IF(OFFSET('Sanitation Data'!$G$30,0,10*ROW('Sanitation Data'!G25))="","",OFFSET('Sanitation Data'!$G$30,0,10*ROW('Sanitation Data'!G25)))</f>
        <v/>
      </c>
      <c r="DC31" s="290" t="str">
        <f ca="true">+IF(OFFSET('Sanitation Data'!$G$31,0,10*ROW('Sanitation Data'!G25))="","",OFFSET('Sanitation Data'!$G$31,0,10*ROW('Sanitation Data'!G25)))</f>
        <v/>
      </c>
      <c r="DD31" s="290" t="str">
        <f ca="true">+IF(OFFSET('Sanitation Data'!$G$32,0,10*ROW('Sanitation Data'!G25))="","",OFFSET('Sanitation Data'!$G$32,0,10*ROW('Sanitation Data'!G25)))</f>
        <v/>
      </c>
      <c r="DE31" s="290" t="str">
        <f ca="true">+IF(OFFSET('Sanitation Data'!$H$28,0,10*ROW('Sanitation Data'!H25))="","",OFFSET('Sanitation Data'!$H$28,0,10*ROW('Sanitation Data'!H25)))</f>
        <v/>
      </c>
      <c r="DF31" s="290" t="str">
        <f ca="true">+IF(OFFSET('Sanitation Data'!$H$29,0,10*ROW('Sanitation Data'!H25))="","",OFFSET('Sanitation Data'!$H$29,0,10*ROW('Sanitation Data'!H25)))</f>
        <v/>
      </c>
      <c r="DG31" s="290" t="str">
        <f ca="true">+IF(OFFSET('Sanitation Data'!$H$30,0,10*ROW('Sanitation Data'!H25))="","",OFFSET('Sanitation Data'!$H$30,0,10*ROW('Sanitation Data'!H25)))</f>
        <v/>
      </c>
      <c r="DH31" s="290" t="str">
        <f ca="true">+IF(OFFSET('Sanitation Data'!$H$31,0,10*ROW('Sanitation Data'!H25))="","",OFFSET('Sanitation Data'!$H$31,0,10*ROW('Sanitation Data'!H25)))</f>
        <v/>
      </c>
      <c r="DI31" s="290" t="str">
        <f ca="true">+IF(OFFSET('Sanitation Data'!$H$32,0,10*ROW('Sanitation Data'!H25))="","",OFFSET('Sanitation Data'!$H$32,0,10*ROW('Sanitation Data'!H25)))</f>
        <v/>
      </c>
      <c r="DJ31" s="290" t="str">
        <f ca="true">+IF(OFFSET('Sanitation Data'!$I$28,0,10*ROW('Sanitation Data'!I25))="","",OFFSET('Sanitation Data'!$I$28,0,10*ROW('Sanitation Data'!I25)))</f>
        <v/>
      </c>
      <c r="DK31" s="290" t="str">
        <f ca="true">+IF(OFFSET('Sanitation Data'!$I$29,0,10*ROW('Sanitation Data'!I25))="","",OFFSET('Sanitation Data'!$I$29,0,10*ROW('Sanitation Data'!I25)))</f>
        <v/>
      </c>
      <c r="DL31" s="290" t="str">
        <f ca="true">+IF(OFFSET('Sanitation Data'!$I$30,0,10*ROW('Sanitation Data'!I25))="","",OFFSET('Sanitation Data'!$I$30,0,10*ROW('Sanitation Data'!I25)))</f>
        <v/>
      </c>
      <c r="DM31" s="290" t="str">
        <f ca="true">+IF(OFFSET('Sanitation Data'!$I$31,0,10*ROW('Sanitation Data'!I25))="","",OFFSET('Sanitation Data'!$I$31,0,10*ROW('Sanitation Data'!I25)))</f>
        <v/>
      </c>
      <c r="DN31" s="290" t="str">
        <f ca="true">+IF(OFFSET('Sanitation Data'!$I$32,0,10*ROW('Sanitation Data'!I25))="","",OFFSET('Sanitation Data'!$I$32,0,10*ROW('Sanitation Data'!I25)))</f>
        <v/>
      </c>
      <c r="DO31" s="290" t="str">
        <f ca="true">+IF(OFFSET('Hygiene Data'!$D$11,0,10*ROW('Hygiene Data'!D25))="","",OFFSET('Hygiene Data'!$D$11,0,10*ROW('Hygiene Data'!D25)))</f>
        <v/>
      </c>
      <c r="DP31" s="290" t="str">
        <f ca="true">+IF(OFFSET('Hygiene Data'!$D$12,0,10*ROW('Hygiene Data'!D25))="","",OFFSET('Hygiene Data'!$D$12,0,10*ROW('Hygiene Data'!D25)))</f>
        <v/>
      </c>
      <c r="DQ31" s="290" t="str">
        <f ca="true">+IF(OFFSET('Hygiene Data'!$D$13,0,10*ROW('Hygiene Data'!D25))="","",OFFSET('Hygiene Data'!$D$13,0,10*ROW('Hygiene Data'!D25)))</f>
        <v/>
      </c>
      <c r="DR31" s="290" t="str">
        <f ca="true">+IF(OFFSET('Hygiene Data'!$E$11,0,10*ROW('Hygiene Data'!E25))="","",OFFSET('Hygiene Data'!$E$11,0,10*ROW('Hygiene Data'!E25)))</f>
        <v/>
      </c>
      <c r="DS31" s="290" t="str">
        <f ca="true">+IF(OFFSET('Hygiene Data'!$E$12,0,10*ROW('Hygiene Data'!E25))="","",OFFSET('Hygiene Data'!$E$12,0,10*ROW('Hygiene Data'!E25)))</f>
        <v/>
      </c>
      <c r="DT31" s="290" t="str">
        <f ca="true">+IF(OFFSET('Hygiene Data'!$E$13,0,10*ROW('Hygiene Data'!E25))="","",OFFSET('Hygiene Data'!$E$13,0,10*ROW('Hygiene Data'!E25)))</f>
        <v/>
      </c>
      <c r="DU31" s="290" t="str">
        <f ca="true">+IF(OFFSET('Hygiene Data'!$F$11,0,10*ROW('Hygiene Data'!F25))="","",OFFSET('Hygiene Data'!$F$11,0,10*ROW('Hygiene Data'!F25)))</f>
        <v/>
      </c>
      <c r="DV31" s="290" t="str">
        <f ca="true">+IF(OFFSET('Hygiene Data'!$F$12,0,10*ROW('Hygiene Data'!F25))="","",OFFSET('Hygiene Data'!$F$12,0,10*ROW('Hygiene Data'!F25)))</f>
        <v/>
      </c>
      <c r="DW31" s="290" t="str">
        <f ca="true">+IF(OFFSET('Hygiene Data'!$F$13,0,10*ROW('Hygiene Data'!F25))="","",OFFSET('Hygiene Data'!$F$13,0,10*ROW('Hygiene Data'!F25)))</f>
        <v/>
      </c>
      <c r="DX31" s="290" t="str">
        <f ca="true">+IF(OFFSET('Hygiene Data'!$G$11,0,10*ROW('Hygiene Data'!G25))="","",OFFSET('Hygiene Data'!$G$11,0,10*ROW('Hygiene Data'!G25)))</f>
        <v/>
      </c>
      <c r="DY31" s="290" t="str">
        <f ca="true">+IF(OFFSET('Hygiene Data'!$G$12,0,10*ROW('Hygiene Data'!G25))="","",OFFSET('Hygiene Data'!$G$12,0,10*ROW('Hygiene Data'!G25)))</f>
        <v/>
      </c>
      <c r="DZ31" s="290" t="str">
        <f ca="true">+IF(OFFSET('Hygiene Data'!$G$13,0,10*ROW('Hygiene Data'!G25))="","",OFFSET('Hygiene Data'!$G$13,0,10*ROW('Hygiene Data'!G25)))</f>
        <v/>
      </c>
      <c r="EA31" s="290" t="str">
        <f ca="true">+IF(OFFSET('Hygiene Data'!$H$11,0,10*ROW('Hygiene Data'!H25))="","",OFFSET('Hygiene Data'!$H$11,0,10*ROW('Hygiene Data'!H25)))</f>
        <v/>
      </c>
      <c r="EB31" s="290" t="str">
        <f ca="true">+IF(OFFSET('Hygiene Data'!$H$12,0,10*ROW('Hygiene Data'!H25))="","",OFFSET('Hygiene Data'!$H$12,0,10*ROW('Hygiene Data'!H25)))</f>
        <v/>
      </c>
      <c r="EC31" s="290" t="str">
        <f ca="true">+IF(OFFSET('Hygiene Data'!$H$13,0,10*ROW('Hygiene Data'!H25))="","",OFFSET('Hygiene Data'!$H$13,0,10*ROW('Hygiene Data'!H25)))</f>
        <v/>
      </c>
      <c r="ED31" s="290" t="str">
        <f ca="true">+IF(OFFSET('Hygiene Data'!$I$11,0,10*ROW('Hygiene Data'!I25))="","",OFFSET('Hygiene Data'!$I$11,0,10*ROW('Hygiene Data'!I25)))</f>
        <v/>
      </c>
      <c r="EE31" s="290" t="str">
        <f ca="true">+IF(OFFSET('Hygiene Data'!$I$12,0,10*ROW('Hygiene Data'!I25))="","",OFFSET('Hygiene Data'!$I$12,0,10*ROW('Hygiene Data'!I25)))</f>
        <v/>
      </c>
      <c r="EF31" s="290"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6"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0"/>
      <c r="BS32" s="290" t="str">
        <f ca="true">+IF(OFFSET('Water Data'!$D$27,0,10*ROW('Water Data'!D26))="","",OFFSET('Water Data'!$D$27,0,10*ROW('Water Data'!D26)))</f>
        <v/>
      </c>
      <c r="BT32" s="290" t="str">
        <f ca="true">+IF(OFFSET('Water Data'!$D$28,0,10*ROW('Water Data'!D26))="","",OFFSET('Water Data'!$D$28,0,10*ROW('Water Data'!D26)))</f>
        <v/>
      </c>
      <c r="BU32" s="290" t="str">
        <f ca="true">+IF(OFFSET('Water Data'!$D$29,0,10*ROW('Water Data'!D26))="","",OFFSET('Water Data'!$D$29,0,10*ROW('Water Data'!D26)))</f>
        <v/>
      </c>
      <c r="BV32" s="290" t="str">
        <f ca="true">+IF(OFFSET('Water Data'!$E$27,0,10*ROW('Water Data'!E26))="","",OFFSET('Water Data'!$E$27,0,10*ROW('Water Data'!E26)))</f>
        <v/>
      </c>
      <c r="BW32" s="290" t="str">
        <f ca="true">+IF(OFFSET('Water Data'!$E$28,0,10*ROW('Water Data'!E26))="","",OFFSET('Water Data'!$E$28,0,10*ROW('Water Data'!E26)))</f>
        <v/>
      </c>
      <c r="BX32" s="290" t="str">
        <f ca="true">+IF(OFFSET('Water Data'!$E$29,0,10*ROW('Water Data'!E26))="","",OFFSET('Water Data'!$E$29,0,10*ROW('Water Data'!E26)))</f>
        <v/>
      </c>
      <c r="BY32" s="290" t="str">
        <f ca="true">+IF(OFFSET('Water Data'!$F$27,0,10*ROW('Water Data'!F26))="","",OFFSET('Water Data'!$F$27,0,10*ROW('Water Data'!F26)))</f>
        <v/>
      </c>
      <c r="BZ32" s="290" t="str">
        <f ca="true">+IF(OFFSET('Water Data'!$F$28,0,10*ROW('Water Data'!F26))="","",OFFSET('Water Data'!$F$28,0,10*ROW('Water Data'!F26)))</f>
        <v/>
      </c>
      <c r="CA32" s="290" t="str">
        <f ca="true">+IF(OFFSET('Water Data'!$F$29,0,10*ROW('Water Data'!F26))="","",OFFSET('Water Data'!$F$29,0,10*ROW('Water Data'!F26)))</f>
        <v/>
      </c>
      <c r="CB32" s="290" t="str">
        <f ca="true">+IF(OFFSET('Water Data'!$G$27,0,10*ROW('Water Data'!G26))="","",OFFSET('Water Data'!$G$27,0,10*ROW('Water Data'!G26)))</f>
        <v/>
      </c>
      <c r="CC32" s="290" t="str">
        <f ca="true">+IF(OFFSET('Water Data'!$G$28,0,10*ROW('Water Data'!G26))="","",OFFSET('Water Data'!$G$28,0,10*ROW('Water Data'!G26)))</f>
        <v/>
      </c>
      <c r="CD32" s="290" t="str">
        <f ca="true">+IF(OFFSET('Water Data'!$G$29,0,10*ROW('Water Data'!G26))="","",OFFSET('Water Data'!$G$29,0,10*ROW('Water Data'!G26)))</f>
        <v/>
      </c>
      <c r="CE32" s="290" t="str">
        <f ca="true">+IF(OFFSET('Water Data'!$H$27,0,10*ROW('Water Data'!H26))="","",OFFSET('Water Data'!$H$27,0,10*ROW('Water Data'!H26)))</f>
        <v/>
      </c>
      <c r="CF32" s="290" t="str">
        <f ca="true">+IF(OFFSET('Water Data'!$H$28,0,10*ROW('Water Data'!H26))="","",OFFSET('Water Data'!$H$28,0,10*ROW('Water Data'!H26)))</f>
        <v/>
      </c>
      <c r="CG32" s="290" t="str">
        <f ca="true">+IF(OFFSET('Water Data'!$H$29,0,10*ROW('Water Data'!H26))="","",OFFSET('Water Data'!$H$29,0,10*ROW('Water Data'!H26)))</f>
        <v/>
      </c>
      <c r="CH32" s="290" t="str">
        <f ca="true">+IF(OFFSET('Water Data'!$I$27,0,10*ROW('Water Data'!I26))="","",OFFSET('Water Data'!$I$27,0,10*ROW('Water Data'!I26)))</f>
        <v/>
      </c>
      <c r="CI32" s="290" t="str">
        <f ca="true">+IF(OFFSET('Water Data'!$I$28,0,10*ROW('Water Data'!I26))="","",OFFSET('Water Data'!$I$28,0,10*ROW('Water Data'!I26)))</f>
        <v/>
      </c>
      <c r="CJ32" s="290" t="str">
        <f ca="true">+IF(OFFSET('Water Data'!$I$29,0,10*ROW('Water Data'!I26))="","",OFFSET('Water Data'!$I$29,0,10*ROW('Water Data'!I26)))</f>
        <v/>
      </c>
      <c r="CK32" s="290" t="str">
        <f ca="true">+IF(OFFSET('Sanitation Data'!$D$28,0,10*ROW('Sanitation Data'!D26))="","",OFFSET('Sanitation Data'!$D$28,0,10*ROW('Sanitation Data'!D26)))</f>
        <v/>
      </c>
      <c r="CL32" s="290" t="str">
        <f ca="true">+IF(OFFSET('Sanitation Data'!$D$29,0,10*ROW('Sanitation Data'!D26))="","",OFFSET('Sanitation Data'!$D$29,0,10*ROW('Sanitation Data'!D26)))</f>
        <v/>
      </c>
      <c r="CM32" s="290" t="str">
        <f ca="true">+IF(OFFSET('Sanitation Data'!$D$30,0,10*ROW('Sanitation Data'!D26))="","",OFFSET('Sanitation Data'!$D$30,0,10*ROW('Sanitation Data'!D26)))</f>
        <v/>
      </c>
      <c r="CN32" s="290" t="str">
        <f ca="true">+IF(OFFSET('Sanitation Data'!$D$31,0,10*ROW('Sanitation Data'!D26))="","",OFFSET('Sanitation Data'!$D$31,0,10*ROW('Sanitation Data'!D26)))</f>
        <v/>
      </c>
      <c r="CO32" s="290" t="str">
        <f ca="true">+IF(OFFSET('Sanitation Data'!$D$32,0,10*ROW('Sanitation Data'!D26))="","",OFFSET('Sanitation Data'!$D$32,0,10*ROW('Sanitation Data'!D26)))</f>
        <v/>
      </c>
      <c r="CP32" s="290" t="str">
        <f ca="true">+IF(OFFSET('Sanitation Data'!$E$28,0,10*ROW('Sanitation Data'!E26))="","",OFFSET('Sanitation Data'!$E$28,0,10*ROW('Sanitation Data'!E26)))</f>
        <v/>
      </c>
      <c r="CQ32" s="290" t="str">
        <f ca="true">+IF(OFFSET('Sanitation Data'!$E$29,0,10*ROW('Sanitation Data'!E26))="","",OFFSET('Sanitation Data'!$E$29,0,10*ROW('Sanitation Data'!E26)))</f>
        <v/>
      </c>
      <c r="CR32" s="290" t="str">
        <f ca="true">+IF(OFFSET('Sanitation Data'!$E$30,0,10*ROW('Sanitation Data'!E26))="","",OFFSET('Sanitation Data'!$E$30,0,10*ROW('Sanitation Data'!E26)))</f>
        <v/>
      </c>
      <c r="CS32" s="290" t="str">
        <f ca="true">+IF(OFFSET('Sanitation Data'!$E$31,0,10*ROW('Sanitation Data'!E26))="","",OFFSET('Sanitation Data'!$E$31,0,10*ROW('Sanitation Data'!E26)))</f>
        <v/>
      </c>
      <c r="CT32" s="290" t="str">
        <f ca="true">+IF(OFFSET('Sanitation Data'!$E$32,0,10*ROW('Sanitation Data'!E26))="","",OFFSET('Sanitation Data'!$E$32,0,10*ROW('Sanitation Data'!E26)))</f>
        <v/>
      </c>
      <c r="CU32" s="290" t="str">
        <f ca="true">+IF(OFFSET('Sanitation Data'!$F$28,0,10*ROW('Sanitation Data'!F26))="","",OFFSET('Sanitation Data'!$F$28,0,10*ROW('Sanitation Data'!F26)))</f>
        <v/>
      </c>
      <c r="CV32" s="290" t="str">
        <f ca="true">+IF(OFFSET('Sanitation Data'!$F$29,0,10*ROW('Sanitation Data'!F26))="","",OFFSET('Sanitation Data'!$F$29,0,10*ROW('Sanitation Data'!F26)))</f>
        <v/>
      </c>
      <c r="CW32" s="290" t="str">
        <f ca="true">+IF(OFFSET('Sanitation Data'!$F$30,0,10*ROW('Sanitation Data'!F26))="","",OFFSET('Sanitation Data'!$F$30,0,10*ROW('Sanitation Data'!F26)))</f>
        <v/>
      </c>
      <c r="CX32" s="290" t="str">
        <f ca="true">+IF(OFFSET('Sanitation Data'!$F$31,0,10*ROW('Sanitation Data'!F26))="","",OFFSET('Sanitation Data'!$F$31,0,10*ROW('Sanitation Data'!F26)))</f>
        <v/>
      </c>
      <c r="CY32" s="290" t="str">
        <f ca="true">+IF(OFFSET('Sanitation Data'!$F$32,0,10*ROW('Sanitation Data'!F26))="","",OFFSET('Sanitation Data'!$F$32,0,10*ROW('Sanitation Data'!F26)))</f>
        <v/>
      </c>
      <c r="CZ32" s="290" t="str">
        <f ca="true">+IF(OFFSET('Sanitation Data'!$G$28,0,10*ROW('Sanitation Data'!G26))="","",OFFSET('Sanitation Data'!$G$28,0,10*ROW('Sanitation Data'!G26)))</f>
        <v/>
      </c>
      <c r="DA32" s="290" t="str">
        <f ca="true">+IF(OFFSET('Sanitation Data'!$G$29,0,10*ROW('Sanitation Data'!G26))="","",OFFSET('Sanitation Data'!$G$29,0,10*ROW('Sanitation Data'!G26)))</f>
        <v/>
      </c>
      <c r="DB32" s="290" t="str">
        <f ca="true">+IF(OFFSET('Sanitation Data'!$G$30,0,10*ROW('Sanitation Data'!G26))="","",OFFSET('Sanitation Data'!$G$30,0,10*ROW('Sanitation Data'!G26)))</f>
        <v/>
      </c>
      <c r="DC32" s="290" t="str">
        <f ca="true">+IF(OFFSET('Sanitation Data'!$G$31,0,10*ROW('Sanitation Data'!G26))="","",OFFSET('Sanitation Data'!$G$31,0,10*ROW('Sanitation Data'!G26)))</f>
        <v/>
      </c>
      <c r="DD32" s="290" t="str">
        <f ca="true">+IF(OFFSET('Sanitation Data'!$G$32,0,10*ROW('Sanitation Data'!G26))="","",OFFSET('Sanitation Data'!$G$32,0,10*ROW('Sanitation Data'!G26)))</f>
        <v/>
      </c>
      <c r="DE32" s="290" t="str">
        <f ca="true">+IF(OFFSET('Sanitation Data'!$H$28,0,10*ROW('Sanitation Data'!H26))="","",OFFSET('Sanitation Data'!$H$28,0,10*ROW('Sanitation Data'!H26)))</f>
        <v/>
      </c>
      <c r="DF32" s="290" t="str">
        <f ca="true">+IF(OFFSET('Sanitation Data'!$H$29,0,10*ROW('Sanitation Data'!H26))="","",OFFSET('Sanitation Data'!$H$29,0,10*ROW('Sanitation Data'!H26)))</f>
        <v/>
      </c>
      <c r="DG32" s="290" t="str">
        <f ca="true">+IF(OFFSET('Sanitation Data'!$H$30,0,10*ROW('Sanitation Data'!H26))="","",OFFSET('Sanitation Data'!$H$30,0,10*ROW('Sanitation Data'!H26)))</f>
        <v/>
      </c>
      <c r="DH32" s="290" t="str">
        <f ca="true">+IF(OFFSET('Sanitation Data'!$H$31,0,10*ROW('Sanitation Data'!H26))="","",OFFSET('Sanitation Data'!$H$31,0,10*ROW('Sanitation Data'!H26)))</f>
        <v/>
      </c>
      <c r="DI32" s="290" t="str">
        <f ca="true">+IF(OFFSET('Sanitation Data'!$H$32,0,10*ROW('Sanitation Data'!H26))="","",OFFSET('Sanitation Data'!$H$32,0,10*ROW('Sanitation Data'!H26)))</f>
        <v/>
      </c>
      <c r="DJ32" s="290" t="str">
        <f ca="true">+IF(OFFSET('Sanitation Data'!$I$28,0,10*ROW('Sanitation Data'!I26))="","",OFFSET('Sanitation Data'!$I$28,0,10*ROW('Sanitation Data'!I26)))</f>
        <v/>
      </c>
      <c r="DK32" s="290" t="str">
        <f ca="true">+IF(OFFSET('Sanitation Data'!$I$29,0,10*ROW('Sanitation Data'!I26))="","",OFFSET('Sanitation Data'!$I$29,0,10*ROW('Sanitation Data'!I26)))</f>
        <v/>
      </c>
      <c r="DL32" s="290" t="str">
        <f ca="true">+IF(OFFSET('Sanitation Data'!$I$30,0,10*ROW('Sanitation Data'!I26))="","",OFFSET('Sanitation Data'!$I$30,0,10*ROW('Sanitation Data'!I26)))</f>
        <v/>
      </c>
      <c r="DM32" s="290" t="str">
        <f ca="true">+IF(OFFSET('Sanitation Data'!$I$31,0,10*ROW('Sanitation Data'!I26))="","",OFFSET('Sanitation Data'!$I$31,0,10*ROW('Sanitation Data'!I26)))</f>
        <v/>
      </c>
      <c r="DN32" s="290" t="str">
        <f ca="true">+IF(OFFSET('Sanitation Data'!$I$32,0,10*ROW('Sanitation Data'!I26))="","",OFFSET('Sanitation Data'!$I$32,0,10*ROW('Sanitation Data'!I26)))</f>
        <v/>
      </c>
      <c r="DO32" s="290" t="str">
        <f ca="true">+IF(OFFSET('Hygiene Data'!$D$11,0,10*ROW('Hygiene Data'!D26))="","",OFFSET('Hygiene Data'!$D$11,0,10*ROW('Hygiene Data'!D26)))</f>
        <v/>
      </c>
      <c r="DP32" s="290" t="str">
        <f ca="true">+IF(OFFSET('Hygiene Data'!$D$12,0,10*ROW('Hygiene Data'!D26))="","",OFFSET('Hygiene Data'!$D$12,0,10*ROW('Hygiene Data'!D26)))</f>
        <v/>
      </c>
      <c r="DQ32" s="290" t="str">
        <f ca="true">+IF(OFFSET('Hygiene Data'!$D$13,0,10*ROW('Hygiene Data'!D26))="","",OFFSET('Hygiene Data'!$D$13,0,10*ROW('Hygiene Data'!D26)))</f>
        <v/>
      </c>
      <c r="DR32" s="290" t="str">
        <f ca="true">+IF(OFFSET('Hygiene Data'!$E$11,0,10*ROW('Hygiene Data'!E26))="","",OFFSET('Hygiene Data'!$E$11,0,10*ROW('Hygiene Data'!E26)))</f>
        <v/>
      </c>
      <c r="DS32" s="290" t="str">
        <f ca="true">+IF(OFFSET('Hygiene Data'!$E$12,0,10*ROW('Hygiene Data'!E26))="","",OFFSET('Hygiene Data'!$E$12,0,10*ROW('Hygiene Data'!E26)))</f>
        <v/>
      </c>
      <c r="DT32" s="290" t="str">
        <f ca="true">+IF(OFFSET('Hygiene Data'!$E$13,0,10*ROW('Hygiene Data'!E26))="","",OFFSET('Hygiene Data'!$E$13,0,10*ROW('Hygiene Data'!E26)))</f>
        <v/>
      </c>
      <c r="DU32" s="290" t="str">
        <f ca="true">+IF(OFFSET('Hygiene Data'!$F$11,0,10*ROW('Hygiene Data'!F26))="","",OFFSET('Hygiene Data'!$F$11,0,10*ROW('Hygiene Data'!F26)))</f>
        <v/>
      </c>
      <c r="DV32" s="290" t="str">
        <f ca="true">+IF(OFFSET('Hygiene Data'!$F$12,0,10*ROW('Hygiene Data'!F26))="","",OFFSET('Hygiene Data'!$F$12,0,10*ROW('Hygiene Data'!F26)))</f>
        <v/>
      </c>
      <c r="DW32" s="290" t="str">
        <f ca="true">+IF(OFFSET('Hygiene Data'!$F$13,0,10*ROW('Hygiene Data'!F26))="","",OFFSET('Hygiene Data'!$F$13,0,10*ROW('Hygiene Data'!F26)))</f>
        <v/>
      </c>
      <c r="DX32" s="290" t="str">
        <f ca="true">+IF(OFFSET('Hygiene Data'!$G$11,0,10*ROW('Hygiene Data'!G26))="","",OFFSET('Hygiene Data'!$G$11,0,10*ROW('Hygiene Data'!G26)))</f>
        <v/>
      </c>
      <c r="DY32" s="290" t="str">
        <f ca="true">+IF(OFFSET('Hygiene Data'!$G$12,0,10*ROW('Hygiene Data'!G26))="","",OFFSET('Hygiene Data'!$G$12,0,10*ROW('Hygiene Data'!G26)))</f>
        <v/>
      </c>
      <c r="DZ32" s="290" t="str">
        <f ca="true">+IF(OFFSET('Hygiene Data'!$G$13,0,10*ROW('Hygiene Data'!G26))="","",OFFSET('Hygiene Data'!$G$13,0,10*ROW('Hygiene Data'!G26)))</f>
        <v/>
      </c>
      <c r="EA32" s="290" t="str">
        <f ca="true">+IF(OFFSET('Hygiene Data'!$H$11,0,10*ROW('Hygiene Data'!H26))="","",OFFSET('Hygiene Data'!$H$11,0,10*ROW('Hygiene Data'!H26)))</f>
        <v/>
      </c>
      <c r="EB32" s="290" t="str">
        <f ca="true">+IF(OFFSET('Hygiene Data'!$H$12,0,10*ROW('Hygiene Data'!H26))="","",OFFSET('Hygiene Data'!$H$12,0,10*ROW('Hygiene Data'!H26)))</f>
        <v/>
      </c>
      <c r="EC32" s="290" t="str">
        <f ca="true">+IF(OFFSET('Hygiene Data'!$H$13,0,10*ROW('Hygiene Data'!H26))="","",OFFSET('Hygiene Data'!$H$13,0,10*ROW('Hygiene Data'!H26)))</f>
        <v/>
      </c>
      <c r="ED32" s="290" t="str">
        <f ca="true">+IF(OFFSET('Hygiene Data'!$I$11,0,10*ROW('Hygiene Data'!I26))="","",OFFSET('Hygiene Data'!$I$11,0,10*ROW('Hygiene Data'!I26)))</f>
        <v/>
      </c>
      <c r="EE32" s="290" t="str">
        <f ca="true">+IF(OFFSET('Hygiene Data'!$I$12,0,10*ROW('Hygiene Data'!I26))="","",OFFSET('Hygiene Data'!$I$12,0,10*ROW('Hygiene Data'!I26)))</f>
        <v/>
      </c>
      <c r="EF32" s="290"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6"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0"/>
      <c r="BS33" s="290" t="str">
        <f ca="true">+IF(OFFSET('Water Data'!$D$27,0,10*ROW('Water Data'!D27))="","",OFFSET('Water Data'!$D$27,0,10*ROW('Water Data'!D27)))</f>
        <v/>
      </c>
      <c r="BT33" s="290" t="str">
        <f ca="true">+IF(OFFSET('Water Data'!$D$28,0,10*ROW('Water Data'!D27))="","",OFFSET('Water Data'!$D$28,0,10*ROW('Water Data'!D27)))</f>
        <v/>
      </c>
      <c r="BU33" s="290" t="str">
        <f ca="true">+IF(OFFSET('Water Data'!$D$29,0,10*ROW('Water Data'!D27))="","",OFFSET('Water Data'!$D$29,0,10*ROW('Water Data'!D27)))</f>
        <v/>
      </c>
      <c r="BV33" s="290" t="str">
        <f ca="true">+IF(OFFSET('Water Data'!$E$27,0,10*ROW('Water Data'!E27))="","",OFFSET('Water Data'!$E$27,0,10*ROW('Water Data'!E27)))</f>
        <v/>
      </c>
      <c r="BW33" s="290" t="str">
        <f ca="true">+IF(OFFSET('Water Data'!$E$28,0,10*ROW('Water Data'!E27))="","",OFFSET('Water Data'!$E$28,0,10*ROW('Water Data'!E27)))</f>
        <v/>
      </c>
      <c r="BX33" s="290" t="str">
        <f ca="true">+IF(OFFSET('Water Data'!$E$29,0,10*ROW('Water Data'!E27))="","",OFFSET('Water Data'!$E$29,0,10*ROW('Water Data'!E27)))</f>
        <v/>
      </c>
      <c r="BY33" s="290" t="str">
        <f ca="true">+IF(OFFSET('Water Data'!$F$27,0,10*ROW('Water Data'!F27))="","",OFFSET('Water Data'!$F$27,0,10*ROW('Water Data'!F27)))</f>
        <v/>
      </c>
      <c r="BZ33" s="290" t="str">
        <f ca="true">+IF(OFFSET('Water Data'!$F$28,0,10*ROW('Water Data'!F27))="","",OFFSET('Water Data'!$F$28,0,10*ROW('Water Data'!F27)))</f>
        <v/>
      </c>
      <c r="CA33" s="290" t="str">
        <f ca="true">+IF(OFFSET('Water Data'!$F$29,0,10*ROW('Water Data'!F27))="","",OFFSET('Water Data'!$F$29,0,10*ROW('Water Data'!F27)))</f>
        <v/>
      </c>
      <c r="CB33" s="290" t="str">
        <f ca="true">+IF(OFFSET('Water Data'!$G$27,0,10*ROW('Water Data'!G27))="","",OFFSET('Water Data'!$G$27,0,10*ROW('Water Data'!G27)))</f>
        <v/>
      </c>
      <c r="CC33" s="290" t="str">
        <f ca="true">+IF(OFFSET('Water Data'!$G$28,0,10*ROW('Water Data'!G27))="","",OFFSET('Water Data'!$G$28,0,10*ROW('Water Data'!G27)))</f>
        <v/>
      </c>
      <c r="CD33" s="290" t="str">
        <f ca="true">+IF(OFFSET('Water Data'!$G$29,0,10*ROW('Water Data'!G27))="","",OFFSET('Water Data'!$G$29,0,10*ROW('Water Data'!G27)))</f>
        <v/>
      </c>
      <c r="CE33" s="290" t="str">
        <f ca="true">+IF(OFFSET('Water Data'!$H$27,0,10*ROW('Water Data'!H27))="","",OFFSET('Water Data'!$H$27,0,10*ROW('Water Data'!H27)))</f>
        <v/>
      </c>
      <c r="CF33" s="290" t="str">
        <f ca="true">+IF(OFFSET('Water Data'!$H$28,0,10*ROW('Water Data'!H27))="","",OFFSET('Water Data'!$H$28,0,10*ROW('Water Data'!H27)))</f>
        <v/>
      </c>
      <c r="CG33" s="290" t="str">
        <f ca="true">+IF(OFFSET('Water Data'!$H$29,0,10*ROW('Water Data'!H27))="","",OFFSET('Water Data'!$H$29,0,10*ROW('Water Data'!H27)))</f>
        <v/>
      </c>
      <c r="CH33" s="290" t="str">
        <f ca="true">+IF(OFFSET('Water Data'!$I$27,0,10*ROW('Water Data'!I27))="","",OFFSET('Water Data'!$I$27,0,10*ROW('Water Data'!I27)))</f>
        <v/>
      </c>
      <c r="CI33" s="290" t="str">
        <f ca="true">+IF(OFFSET('Water Data'!$I$28,0,10*ROW('Water Data'!I27))="","",OFFSET('Water Data'!$I$28,0,10*ROW('Water Data'!I27)))</f>
        <v/>
      </c>
      <c r="CJ33" s="290" t="str">
        <f ca="true">+IF(OFFSET('Water Data'!$I$29,0,10*ROW('Water Data'!I27))="","",OFFSET('Water Data'!$I$29,0,10*ROW('Water Data'!I27)))</f>
        <v/>
      </c>
      <c r="CK33" s="290" t="str">
        <f ca="true">+IF(OFFSET('Sanitation Data'!$D$28,0,10*ROW('Sanitation Data'!D27))="","",OFFSET('Sanitation Data'!$D$28,0,10*ROW('Sanitation Data'!D27)))</f>
        <v/>
      </c>
      <c r="CL33" s="290" t="str">
        <f ca="true">+IF(OFFSET('Sanitation Data'!$D$29,0,10*ROW('Sanitation Data'!D27))="","",OFFSET('Sanitation Data'!$D$29,0,10*ROW('Sanitation Data'!D27)))</f>
        <v/>
      </c>
      <c r="CM33" s="290" t="str">
        <f ca="true">+IF(OFFSET('Sanitation Data'!$D$30,0,10*ROW('Sanitation Data'!D27))="","",OFFSET('Sanitation Data'!$D$30,0,10*ROW('Sanitation Data'!D27)))</f>
        <v/>
      </c>
      <c r="CN33" s="290" t="str">
        <f ca="true">+IF(OFFSET('Sanitation Data'!$D$31,0,10*ROW('Sanitation Data'!D27))="","",OFFSET('Sanitation Data'!$D$31,0,10*ROW('Sanitation Data'!D27)))</f>
        <v/>
      </c>
      <c r="CO33" s="290" t="str">
        <f ca="true">+IF(OFFSET('Sanitation Data'!$D$32,0,10*ROW('Sanitation Data'!D27))="","",OFFSET('Sanitation Data'!$D$32,0,10*ROW('Sanitation Data'!D27)))</f>
        <v/>
      </c>
      <c r="CP33" s="290" t="str">
        <f ca="true">+IF(OFFSET('Sanitation Data'!$E$28,0,10*ROW('Sanitation Data'!E27))="","",OFFSET('Sanitation Data'!$E$28,0,10*ROW('Sanitation Data'!E27)))</f>
        <v/>
      </c>
      <c r="CQ33" s="290" t="str">
        <f ca="true">+IF(OFFSET('Sanitation Data'!$E$29,0,10*ROW('Sanitation Data'!E27))="","",OFFSET('Sanitation Data'!$E$29,0,10*ROW('Sanitation Data'!E27)))</f>
        <v/>
      </c>
      <c r="CR33" s="290" t="str">
        <f ca="true">+IF(OFFSET('Sanitation Data'!$E$30,0,10*ROW('Sanitation Data'!E27))="","",OFFSET('Sanitation Data'!$E$30,0,10*ROW('Sanitation Data'!E27)))</f>
        <v/>
      </c>
      <c r="CS33" s="290" t="str">
        <f ca="true">+IF(OFFSET('Sanitation Data'!$E$31,0,10*ROW('Sanitation Data'!E27))="","",OFFSET('Sanitation Data'!$E$31,0,10*ROW('Sanitation Data'!E27)))</f>
        <v/>
      </c>
      <c r="CT33" s="290" t="str">
        <f ca="true">+IF(OFFSET('Sanitation Data'!$E$32,0,10*ROW('Sanitation Data'!E27))="","",OFFSET('Sanitation Data'!$E$32,0,10*ROW('Sanitation Data'!E27)))</f>
        <v/>
      </c>
      <c r="CU33" s="290" t="str">
        <f ca="true">+IF(OFFSET('Sanitation Data'!$F$28,0,10*ROW('Sanitation Data'!F27))="","",OFFSET('Sanitation Data'!$F$28,0,10*ROW('Sanitation Data'!F27)))</f>
        <v/>
      </c>
      <c r="CV33" s="290" t="str">
        <f ca="true">+IF(OFFSET('Sanitation Data'!$F$29,0,10*ROW('Sanitation Data'!F27))="","",OFFSET('Sanitation Data'!$F$29,0,10*ROW('Sanitation Data'!F27)))</f>
        <v/>
      </c>
      <c r="CW33" s="290" t="str">
        <f ca="true">+IF(OFFSET('Sanitation Data'!$F$30,0,10*ROW('Sanitation Data'!F27))="","",OFFSET('Sanitation Data'!$F$30,0,10*ROW('Sanitation Data'!F27)))</f>
        <v/>
      </c>
      <c r="CX33" s="290" t="str">
        <f ca="true">+IF(OFFSET('Sanitation Data'!$F$31,0,10*ROW('Sanitation Data'!F27))="","",OFFSET('Sanitation Data'!$F$31,0,10*ROW('Sanitation Data'!F27)))</f>
        <v/>
      </c>
      <c r="CY33" s="290" t="str">
        <f ca="true">+IF(OFFSET('Sanitation Data'!$F$32,0,10*ROW('Sanitation Data'!F27))="","",OFFSET('Sanitation Data'!$F$32,0,10*ROW('Sanitation Data'!F27)))</f>
        <v/>
      </c>
      <c r="CZ33" s="290" t="str">
        <f ca="true">+IF(OFFSET('Sanitation Data'!$G$28,0,10*ROW('Sanitation Data'!G27))="","",OFFSET('Sanitation Data'!$G$28,0,10*ROW('Sanitation Data'!G27)))</f>
        <v/>
      </c>
      <c r="DA33" s="290" t="str">
        <f ca="true">+IF(OFFSET('Sanitation Data'!$G$29,0,10*ROW('Sanitation Data'!G27))="","",OFFSET('Sanitation Data'!$G$29,0,10*ROW('Sanitation Data'!G27)))</f>
        <v/>
      </c>
      <c r="DB33" s="290" t="str">
        <f ca="true">+IF(OFFSET('Sanitation Data'!$G$30,0,10*ROW('Sanitation Data'!G27))="","",OFFSET('Sanitation Data'!$G$30,0,10*ROW('Sanitation Data'!G27)))</f>
        <v/>
      </c>
      <c r="DC33" s="290" t="str">
        <f ca="true">+IF(OFFSET('Sanitation Data'!$G$31,0,10*ROW('Sanitation Data'!G27))="","",OFFSET('Sanitation Data'!$G$31,0,10*ROW('Sanitation Data'!G27)))</f>
        <v/>
      </c>
      <c r="DD33" s="290" t="str">
        <f ca="true">+IF(OFFSET('Sanitation Data'!$G$32,0,10*ROW('Sanitation Data'!G27))="","",OFFSET('Sanitation Data'!$G$32,0,10*ROW('Sanitation Data'!G27)))</f>
        <v/>
      </c>
      <c r="DE33" s="290" t="str">
        <f ca="true">+IF(OFFSET('Sanitation Data'!$H$28,0,10*ROW('Sanitation Data'!H27))="","",OFFSET('Sanitation Data'!$H$28,0,10*ROW('Sanitation Data'!H27)))</f>
        <v/>
      </c>
      <c r="DF33" s="290" t="str">
        <f ca="true">+IF(OFFSET('Sanitation Data'!$H$29,0,10*ROW('Sanitation Data'!H27))="","",OFFSET('Sanitation Data'!$H$29,0,10*ROW('Sanitation Data'!H27)))</f>
        <v/>
      </c>
      <c r="DG33" s="290" t="str">
        <f ca="true">+IF(OFFSET('Sanitation Data'!$H$30,0,10*ROW('Sanitation Data'!H27))="","",OFFSET('Sanitation Data'!$H$30,0,10*ROW('Sanitation Data'!H27)))</f>
        <v/>
      </c>
      <c r="DH33" s="290" t="str">
        <f ca="true">+IF(OFFSET('Sanitation Data'!$H$31,0,10*ROW('Sanitation Data'!H27))="","",OFFSET('Sanitation Data'!$H$31,0,10*ROW('Sanitation Data'!H27)))</f>
        <v/>
      </c>
      <c r="DI33" s="290" t="str">
        <f ca="true">+IF(OFFSET('Sanitation Data'!$H$32,0,10*ROW('Sanitation Data'!H27))="","",OFFSET('Sanitation Data'!$H$32,0,10*ROW('Sanitation Data'!H27)))</f>
        <v/>
      </c>
      <c r="DJ33" s="290" t="str">
        <f ca="true">+IF(OFFSET('Sanitation Data'!$I$28,0,10*ROW('Sanitation Data'!I27))="","",OFFSET('Sanitation Data'!$I$28,0,10*ROW('Sanitation Data'!I27)))</f>
        <v/>
      </c>
      <c r="DK33" s="290" t="str">
        <f ca="true">+IF(OFFSET('Sanitation Data'!$I$29,0,10*ROW('Sanitation Data'!I27))="","",OFFSET('Sanitation Data'!$I$29,0,10*ROW('Sanitation Data'!I27)))</f>
        <v/>
      </c>
      <c r="DL33" s="290" t="str">
        <f ca="true">+IF(OFFSET('Sanitation Data'!$I$30,0,10*ROW('Sanitation Data'!I27))="","",OFFSET('Sanitation Data'!$I$30,0,10*ROW('Sanitation Data'!I27)))</f>
        <v/>
      </c>
      <c r="DM33" s="290" t="str">
        <f ca="true">+IF(OFFSET('Sanitation Data'!$I$31,0,10*ROW('Sanitation Data'!I27))="","",OFFSET('Sanitation Data'!$I$31,0,10*ROW('Sanitation Data'!I27)))</f>
        <v/>
      </c>
      <c r="DN33" s="290" t="str">
        <f ca="true">+IF(OFFSET('Sanitation Data'!$I$32,0,10*ROW('Sanitation Data'!I27))="","",OFFSET('Sanitation Data'!$I$32,0,10*ROW('Sanitation Data'!I27)))</f>
        <v/>
      </c>
      <c r="DO33" s="290" t="str">
        <f ca="true">+IF(OFFSET('Hygiene Data'!$D$11,0,10*ROW('Hygiene Data'!D27))="","",OFFSET('Hygiene Data'!$D$11,0,10*ROW('Hygiene Data'!D27)))</f>
        <v/>
      </c>
      <c r="DP33" s="290" t="str">
        <f ca="true">+IF(OFFSET('Hygiene Data'!$D$12,0,10*ROW('Hygiene Data'!D27))="","",OFFSET('Hygiene Data'!$D$12,0,10*ROW('Hygiene Data'!D27)))</f>
        <v/>
      </c>
      <c r="DQ33" s="290" t="str">
        <f ca="true">+IF(OFFSET('Hygiene Data'!$D$13,0,10*ROW('Hygiene Data'!D27))="","",OFFSET('Hygiene Data'!$D$13,0,10*ROW('Hygiene Data'!D27)))</f>
        <v/>
      </c>
      <c r="DR33" s="290" t="str">
        <f ca="true">+IF(OFFSET('Hygiene Data'!$E$11,0,10*ROW('Hygiene Data'!E27))="","",OFFSET('Hygiene Data'!$E$11,0,10*ROW('Hygiene Data'!E27)))</f>
        <v/>
      </c>
      <c r="DS33" s="290" t="str">
        <f ca="true">+IF(OFFSET('Hygiene Data'!$E$12,0,10*ROW('Hygiene Data'!E27))="","",OFFSET('Hygiene Data'!$E$12,0,10*ROW('Hygiene Data'!E27)))</f>
        <v/>
      </c>
      <c r="DT33" s="290" t="str">
        <f ca="true">+IF(OFFSET('Hygiene Data'!$E$13,0,10*ROW('Hygiene Data'!E27))="","",OFFSET('Hygiene Data'!$E$13,0,10*ROW('Hygiene Data'!E27)))</f>
        <v/>
      </c>
      <c r="DU33" s="290" t="str">
        <f ca="true">+IF(OFFSET('Hygiene Data'!$F$11,0,10*ROW('Hygiene Data'!F27))="","",OFFSET('Hygiene Data'!$F$11,0,10*ROW('Hygiene Data'!F27)))</f>
        <v/>
      </c>
      <c r="DV33" s="290" t="str">
        <f ca="true">+IF(OFFSET('Hygiene Data'!$F$12,0,10*ROW('Hygiene Data'!F27))="","",OFFSET('Hygiene Data'!$F$12,0,10*ROW('Hygiene Data'!F27)))</f>
        <v/>
      </c>
      <c r="DW33" s="290" t="str">
        <f ca="true">+IF(OFFSET('Hygiene Data'!$F$13,0,10*ROW('Hygiene Data'!F27))="","",OFFSET('Hygiene Data'!$F$13,0,10*ROW('Hygiene Data'!F27)))</f>
        <v/>
      </c>
      <c r="DX33" s="290" t="str">
        <f ca="true">+IF(OFFSET('Hygiene Data'!$G$11,0,10*ROW('Hygiene Data'!G27))="","",OFFSET('Hygiene Data'!$G$11,0,10*ROW('Hygiene Data'!G27)))</f>
        <v/>
      </c>
      <c r="DY33" s="290" t="str">
        <f ca="true">+IF(OFFSET('Hygiene Data'!$G$12,0,10*ROW('Hygiene Data'!G27))="","",OFFSET('Hygiene Data'!$G$12,0,10*ROW('Hygiene Data'!G27)))</f>
        <v/>
      </c>
      <c r="DZ33" s="290" t="str">
        <f ca="true">+IF(OFFSET('Hygiene Data'!$G$13,0,10*ROW('Hygiene Data'!G27))="","",OFFSET('Hygiene Data'!$G$13,0,10*ROW('Hygiene Data'!G27)))</f>
        <v/>
      </c>
      <c r="EA33" s="290" t="str">
        <f ca="true">+IF(OFFSET('Hygiene Data'!$H$11,0,10*ROW('Hygiene Data'!H27))="","",OFFSET('Hygiene Data'!$H$11,0,10*ROW('Hygiene Data'!H27)))</f>
        <v/>
      </c>
      <c r="EB33" s="290" t="str">
        <f ca="true">+IF(OFFSET('Hygiene Data'!$H$12,0,10*ROW('Hygiene Data'!H27))="","",OFFSET('Hygiene Data'!$H$12,0,10*ROW('Hygiene Data'!H27)))</f>
        <v/>
      </c>
      <c r="EC33" s="290" t="str">
        <f ca="true">+IF(OFFSET('Hygiene Data'!$H$13,0,10*ROW('Hygiene Data'!H27))="","",OFFSET('Hygiene Data'!$H$13,0,10*ROW('Hygiene Data'!H27)))</f>
        <v/>
      </c>
      <c r="ED33" s="290" t="str">
        <f ca="true">+IF(OFFSET('Hygiene Data'!$I$11,0,10*ROW('Hygiene Data'!I27))="","",OFFSET('Hygiene Data'!$I$11,0,10*ROW('Hygiene Data'!I27)))</f>
        <v/>
      </c>
      <c r="EE33" s="290" t="str">
        <f ca="true">+IF(OFFSET('Hygiene Data'!$I$12,0,10*ROW('Hygiene Data'!I27))="","",OFFSET('Hygiene Data'!$I$12,0,10*ROW('Hygiene Data'!I27)))</f>
        <v/>
      </c>
      <c r="EF33" s="290"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6"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0"/>
      <c r="BS34" s="290" t="str">
        <f ca="true">+IF(OFFSET('Water Data'!$D$27,0,10*ROW('Water Data'!D28))="","",OFFSET('Water Data'!$D$27,0,10*ROW('Water Data'!D28)))</f>
        <v/>
      </c>
      <c r="BT34" s="290" t="str">
        <f ca="true">+IF(OFFSET('Water Data'!$D$28,0,10*ROW('Water Data'!D28))="","",OFFSET('Water Data'!$D$28,0,10*ROW('Water Data'!D28)))</f>
        <v/>
      </c>
      <c r="BU34" s="290" t="str">
        <f ca="true">+IF(OFFSET('Water Data'!$D$29,0,10*ROW('Water Data'!D28))="","",OFFSET('Water Data'!$D$29,0,10*ROW('Water Data'!D28)))</f>
        <v/>
      </c>
      <c r="BV34" s="290" t="str">
        <f ca="true">+IF(OFFSET('Water Data'!$E$27,0,10*ROW('Water Data'!E28))="","",OFFSET('Water Data'!$E$27,0,10*ROW('Water Data'!E28)))</f>
        <v/>
      </c>
      <c r="BW34" s="290" t="str">
        <f ca="true">+IF(OFFSET('Water Data'!$E$28,0,10*ROW('Water Data'!E28))="","",OFFSET('Water Data'!$E$28,0,10*ROW('Water Data'!E28)))</f>
        <v/>
      </c>
      <c r="BX34" s="290" t="str">
        <f ca="true">+IF(OFFSET('Water Data'!$E$29,0,10*ROW('Water Data'!E28))="","",OFFSET('Water Data'!$E$29,0,10*ROW('Water Data'!E28)))</f>
        <v/>
      </c>
      <c r="BY34" s="290" t="str">
        <f ca="true">+IF(OFFSET('Water Data'!$F$27,0,10*ROW('Water Data'!F28))="","",OFFSET('Water Data'!$F$27,0,10*ROW('Water Data'!F28)))</f>
        <v/>
      </c>
      <c r="BZ34" s="290" t="str">
        <f ca="true">+IF(OFFSET('Water Data'!$F$28,0,10*ROW('Water Data'!F28))="","",OFFSET('Water Data'!$F$28,0,10*ROW('Water Data'!F28)))</f>
        <v/>
      </c>
      <c r="CA34" s="290" t="str">
        <f ca="true">+IF(OFFSET('Water Data'!$F$29,0,10*ROW('Water Data'!F28))="","",OFFSET('Water Data'!$F$29,0,10*ROW('Water Data'!F28)))</f>
        <v/>
      </c>
      <c r="CB34" s="290" t="str">
        <f ca="true">+IF(OFFSET('Water Data'!$G$27,0,10*ROW('Water Data'!G28))="","",OFFSET('Water Data'!$G$27,0,10*ROW('Water Data'!G28)))</f>
        <v/>
      </c>
      <c r="CC34" s="290" t="str">
        <f ca="true">+IF(OFFSET('Water Data'!$G$28,0,10*ROW('Water Data'!G28))="","",OFFSET('Water Data'!$G$28,0,10*ROW('Water Data'!G28)))</f>
        <v/>
      </c>
      <c r="CD34" s="290" t="str">
        <f ca="true">+IF(OFFSET('Water Data'!$G$29,0,10*ROW('Water Data'!G28))="","",OFFSET('Water Data'!$G$29,0,10*ROW('Water Data'!G28)))</f>
        <v/>
      </c>
      <c r="CE34" s="290" t="str">
        <f ca="true">+IF(OFFSET('Water Data'!$H$27,0,10*ROW('Water Data'!H28))="","",OFFSET('Water Data'!$H$27,0,10*ROW('Water Data'!H28)))</f>
        <v/>
      </c>
      <c r="CF34" s="290" t="str">
        <f ca="true">+IF(OFFSET('Water Data'!$H$28,0,10*ROW('Water Data'!H28))="","",OFFSET('Water Data'!$H$28,0,10*ROW('Water Data'!H28)))</f>
        <v/>
      </c>
      <c r="CG34" s="290" t="str">
        <f ca="true">+IF(OFFSET('Water Data'!$H$29,0,10*ROW('Water Data'!H28))="","",OFFSET('Water Data'!$H$29,0,10*ROW('Water Data'!H28)))</f>
        <v/>
      </c>
      <c r="CH34" s="290" t="str">
        <f ca="true">+IF(OFFSET('Water Data'!$I$27,0,10*ROW('Water Data'!I28))="","",OFFSET('Water Data'!$I$27,0,10*ROW('Water Data'!I28)))</f>
        <v/>
      </c>
      <c r="CI34" s="290" t="str">
        <f ca="true">+IF(OFFSET('Water Data'!$I$28,0,10*ROW('Water Data'!I28))="","",OFFSET('Water Data'!$I$28,0,10*ROW('Water Data'!I28)))</f>
        <v/>
      </c>
      <c r="CJ34" s="290" t="str">
        <f ca="true">+IF(OFFSET('Water Data'!$I$29,0,10*ROW('Water Data'!I28))="","",OFFSET('Water Data'!$I$29,0,10*ROW('Water Data'!I28)))</f>
        <v/>
      </c>
      <c r="CK34" s="290" t="str">
        <f ca="true">+IF(OFFSET('Sanitation Data'!$D$28,0,10*ROW('Sanitation Data'!D28))="","",OFFSET('Sanitation Data'!$D$28,0,10*ROW('Sanitation Data'!D28)))</f>
        <v/>
      </c>
      <c r="CL34" s="290" t="str">
        <f ca="true">+IF(OFFSET('Sanitation Data'!$D$29,0,10*ROW('Sanitation Data'!D28))="","",OFFSET('Sanitation Data'!$D$29,0,10*ROW('Sanitation Data'!D28)))</f>
        <v/>
      </c>
      <c r="CM34" s="290" t="str">
        <f ca="true">+IF(OFFSET('Sanitation Data'!$D$30,0,10*ROW('Sanitation Data'!D28))="","",OFFSET('Sanitation Data'!$D$30,0,10*ROW('Sanitation Data'!D28)))</f>
        <v/>
      </c>
      <c r="CN34" s="290" t="str">
        <f ca="true">+IF(OFFSET('Sanitation Data'!$D$31,0,10*ROW('Sanitation Data'!D28))="","",OFFSET('Sanitation Data'!$D$31,0,10*ROW('Sanitation Data'!D28)))</f>
        <v/>
      </c>
      <c r="CO34" s="290" t="str">
        <f ca="true">+IF(OFFSET('Sanitation Data'!$D$32,0,10*ROW('Sanitation Data'!D28))="","",OFFSET('Sanitation Data'!$D$32,0,10*ROW('Sanitation Data'!D28)))</f>
        <v/>
      </c>
      <c r="CP34" s="290" t="str">
        <f ca="true">+IF(OFFSET('Sanitation Data'!$E$28,0,10*ROW('Sanitation Data'!E28))="","",OFFSET('Sanitation Data'!$E$28,0,10*ROW('Sanitation Data'!E28)))</f>
        <v/>
      </c>
      <c r="CQ34" s="290" t="str">
        <f ca="true">+IF(OFFSET('Sanitation Data'!$E$29,0,10*ROW('Sanitation Data'!E28))="","",OFFSET('Sanitation Data'!$E$29,0,10*ROW('Sanitation Data'!E28)))</f>
        <v/>
      </c>
      <c r="CR34" s="290" t="str">
        <f ca="true">+IF(OFFSET('Sanitation Data'!$E$30,0,10*ROW('Sanitation Data'!E28))="","",OFFSET('Sanitation Data'!$E$30,0,10*ROW('Sanitation Data'!E28)))</f>
        <v/>
      </c>
      <c r="CS34" s="290" t="str">
        <f ca="true">+IF(OFFSET('Sanitation Data'!$E$31,0,10*ROW('Sanitation Data'!E28))="","",OFFSET('Sanitation Data'!$E$31,0,10*ROW('Sanitation Data'!E28)))</f>
        <v/>
      </c>
      <c r="CT34" s="290" t="str">
        <f ca="true">+IF(OFFSET('Sanitation Data'!$E$32,0,10*ROW('Sanitation Data'!E28))="","",OFFSET('Sanitation Data'!$E$32,0,10*ROW('Sanitation Data'!E28)))</f>
        <v/>
      </c>
      <c r="CU34" s="290" t="str">
        <f ca="true">+IF(OFFSET('Sanitation Data'!$F$28,0,10*ROW('Sanitation Data'!F28))="","",OFFSET('Sanitation Data'!$F$28,0,10*ROW('Sanitation Data'!F28)))</f>
        <v/>
      </c>
      <c r="CV34" s="290" t="str">
        <f ca="true">+IF(OFFSET('Sanitation Data'!$F$29,0,10*ROW('Sanitation Data'!F28))="","",OFFSET('Sanitation Data'!$F$29,0,10*ROW('Sanitation Data'!F28)))</f>
        <v/>
      </c>
      <c r="CW34" s="290" t="str">
        <f ca="true">+IF(OFFSET('Sanitation Data'!$F$30,0,10*ROW('Sanitation Data'!F28))="","",OFFSET('Sanitation Data'!$F$30,0,10*ROW('Sanitation Data'!F28)))</f>
        <v/>
      </c>
      <c r="CX34" s="290" t="str">
        <f ca="true">+IF(OFFSET('Sanitation Data'!$F$31,0,10*ROW('Sanitation Data'!F28))="","",OFFSET('Sanitation Data'!$F$31,0,10*ROW('Sanitation Data'!F28)))</f>
        <v/>
      </c>
      <c r="CY34" s="290" t="str">
        <f ca="true">+IF(OFFSET('Sanitation Data'!$F$32,0,10*ROW('Sanitation Data'!F28))="","",OFFSET('Sanitation Data'!$F$32,0,10*ROW('Sanitation Data'!F28)))</f>
        <v/>
      </c>
      <c r="CZ34" s="290" t="str">
        <f ca="true">+IF(OFFSET('Sanitation Data'!$G$28,0,10*ROW('Sanitation Data'!G28))="","",OFFSET('Sanitation Data'!$G$28,0,10*ROW('Sanitation Data'!G28)))</f>
        <v/>
      </c>
      <c r="DA34" s="290" t="str">
        <f ca="true">+IF(OFFSET('Sanitation Data'!$G$29,0,10*ROW('Sanitation Data'!G28))="","",OFFSET('Sanitation Data'!$G$29,0,10*ROW('Sanitation Data'!G28)))</f>
        <v/>
      </c>
      <c r="DB34" s="290" t="str">
        <f ca="true">+IF(OFFSET('Sanitation Data'!$G$30,0,10*ROW('Sanitation Data'!G28))="","",OFFSET('Sanitation Data'!$G$30,0,10*ROW('Sanitation Data'!G28)))</f>
        <v/>
      </c>
      <c r="DC34" s="290" t="str">
        <f ca="true">+IF(OFFSET('Sanitation Data'!$G$31,0,10*ROW('Sanitation Data'!G28))="","",OFFSET('Sanitation Data'!$G$31,0,10*ROW('Sanitation Data'!G28)))</f>
        <v/>
      </c>
      <c r="DD34" s="290" t="str">
        <f ca="true">+IF(OFFSET('Sanitation Data'!$G$32,0,10*ROW('Sanitation Data'!G28))="","",OFFSET('Sanitation Data'!$G$32,0,10*ROW('Sanitation Data'!G28)))</f>
        <v/>
      </c>
      <c r="DE34" s="290" t="str">
        <f ca="true">+IF(OFFSET('Sanitation Data'!$H$28,0,10*ROW('Sanitation Data'!H28))="","",OFFSET('Sanitation Data'!$H$28,0,10*ROW('Sanitation Data'!H28)))</f>
        <v/>
      </c>
      <c r="DF34" s="290" t="str">
        <f ca="true">+IF(OFFSET('Sanitation Data'!$H$29,0,10*ROW('Sanitation Data'!H28))="","",OFFSET('Sanitation Data'!$H$29,0,10*ROW('Sanitation Data'!H28)))</f>
        <v/>
      </c>
      <c r="DG34" s="290" t="str">
        <f ca="true">+IF(OFFSET('Sanitation Data'!$H$30,0,10*ROW('Sanitation Data'!H28))="","",OFFSET('Sanitation Data'!$H$30,0,10*ROW('Sanitation Data'!H28)))</f>
        <v/>
      </c>
      <c r="DH34" s="290" t="str">
        <f ca="true">+IF(OFFSET('Sanitation Data'!$H$31,0,10*ROW('Sanitation Data'!H28))="","",OFFSET('Sanitation Data'!$H$31,0,10*ROW('Sanitation Data'!H28)))</f>
        <v/>
      </c>
      <c r="DI34" s="290" t="str">
        <f ca="true">+IF(OFFSET('Sanitation Data'!$H$32,0,10*ROW('Sanitation Data'!H28))="","",OFFSET('Sanitation Data'!$H$32,0,10*ROW('Sanitation Data'!H28)))</f>
        <v/>
      </c>
      <c r="DJ34" s="290" t="str">
        <f ca="true">+IF(OFFSET('Sanitation Data'!$I$28,0,10*ROW('Sanitation Data'!I28))="","",OFFSET('Sanitation Data'!$I$28,0,10*ROW('Sanitation Data'!I28)))</f>
        <v/>
      </c>
      <c r="DK34" s="290" t="str">
        <f ca="true">+IF(OFFSET('Sanitation Data'!$I$29,0,10*ROW('Sanitation Data'!I28))="","",OFFSET('Sanitation Data'!$I$29,0,10*ROW('Sanitation Data'!I28)))</f>
        <v/>
      </c>
      <c r="DL34" s="290" t="str">
        <f ca="true">+IF(OFFSET('Sanitation Data'!$I$30,0,10*ROW('Sanitation Data'!I28))="","",OFFSET('Sanitation Data'!$I$30,0,10*ROW('Sanitation Data'!I28)))</f>
        <v/>
      </c>
      <c r="DM34" s="290" t="str">
        <f ca="true">+IF(OFFSET('Sanitation Data'!$I$31,0,10*ROW('Sanitation Data'!I28))="","",OFFSET('Sanitation Data'!$I$31,0,10*ROW('Sanitation Data'!I28)))</f>
        <v/>
      </c>
      <c r="DN34" s="290" t="str">
        <f ca="true">+IF(OFFSET('Sanitation Data'!$I$32,0,10*ROW('Sanitation Data'!I28))="","",OFFSET('Sanitation Data'!$I$32,0,10*ROW('Sanitation Data'!I28)))</f>
        <v/>
      </c>
      <c r="DO34" s="290" t="str">
        <f ca="true">+IF(OFFSET('Hygiene Data'!$D$11,0,10*ROW('Hygiene Data'!D28))="","",OFFSET('Hygiene Data'!$D$11,0,10*ROW('Hygiene Data'!D28)))</f>
        <v/>
      </c>
      <c r="DP34" s="290" t="str">
        <f ca="true">+IF(OFFSET('Hygiene Data'!$D$12,0,10*ROW('Hygiene Data'!D28))="","",OFFSET('Hygiene Data'!$D$12,0,10*ROW('Hygiene Data'!D28)))</f>
        <v/>
      </c>
      <c r="DQ34" s="290" t="str">
        <f ca="true">+IF(OFFSET('Hygiene Data'!$D$13,0,10*ROW('Hygiene Data'!D28))="","",OFFSET('Hygiene Data'!$D$13,0,10*ROW('Hygiene Data'!D28)))</f>
        <v/>
      </c>
      <c r="DR34" s="290" t="str">
        <f ca="true">+IF(OFFSET('Hygiene Data'!$E$11,0,10*ROW('Hygiene Data'!E28))="","",OFFSET('Hygiene Data'!$E$11,0,10*ROW('Hygiene Data'!E28)))</f>
        <v/>
      </c>
      <c r="DS34" s="290" t="str">
        <f ca="true">+IF(OFFSET('Hygiene Data'!$E$12,0,10*ROW('Hygiene Data'!E28))="","",OFFSET('Hygiene Data'!$E$12,0,10*ROW('Hygiene Data'!E28)))</f>
        <v/>
      </c>
      <c r="DT34" s="290" t="str">
        <f ca="true">+IF(OFFSET('Hygiene Data'!$E$13,0,10*ROW('Hygiene Data'!E28))="","",OFFSET('Hygiene Data'!$E$13,0,10*ROW('Hygiene Data'!E28)))</f>
        <v/>
      </c>
      <c r="DU34" s="290" t="str">
        <f ca="true">+IF(OFFSET('Hygiene Data'!$F$11,0,10*ROW('Hygiene Data'!F28))="","",OFFSET('Hygiene Data'!$F$11,0,10*ROW('Hygiene Data'!F28)))</f>
        <v/>
      </c>
      <c r="DV34" s="290" t="str">
        <f ca="true">+IF(OFFSET('Hygiene Data'!$F$12,0,10*ROW('Hygiene Data'!F28))="","",OFFSET('Hygiene Data'!$F$12,0,10*ROW('Hygiene Data'!F28)))</f>
        <v/>
      </c>
      <c r="DW34" s="290" t="str">
        <f ca="true">+IF(OFFSET('Hygiene Data'!$F$13,0,10*ROW('Hygiene Data'!F28))="","",OFFSET('Hygiene Data'!$F$13,0,10*ROW('Hygiene Data'!F28)))</f>
        <v/>
      </c>
      <c r="DX34" s="290" t="str">
        <f ca="true">+IF(OFFSET('Hygiene Data'!$G$11,0,10*ROW('Hygiene Data'!G28))="","",OFFSET('Hygiene Data'!$G$11,0,10*ROW('Hygiene Data'!G28)))</f>
        <v/>
      </c>
      <c r="DY34" s="290" t="str">
        <f ca="true">+IF(OFFSET('Hygiene Data'!$G$12,0,10*ROW('Hygiene Data'!G28))="","",OFFSET('Hygiene Data'!$G$12,0,10*ROW('Hygiene Data'!G28)))</f>
        <v/>
      </c>
      <c r="DZ34" s="290" t="str">
        <f ca="true">+IF(OFFSET('Hygiene Data'!$G$13,0,10*ROW('Hygiene Data'!G28))="","",OFFSET('Hygiene Data'!$G$13,0,10*ROW('Hygiene Data'!G28)))</f>
        <v/>
      </c>
      <c r="EA34" s="290" t="str">
        <f ca="true">+IF(OFFSET('Hygiene Data'!$H$11,0,10*ROW('Hygiene Data'!H28))="","",OFFSET('Hygiene Data'!$H$11,0,10*ROW('Hygiene Data'!H28)))</f>
        <v/>
      </c>
      <c r="EB34" s="290" t="str">
        <f ca="true">+IF(OFFSET('Hygiene Data'!$H$12,0,10*ROW('Hygiene Data'!H28))="","",OFFSET('Hygiene Data'!$H$12,0,10*ROW('Hygiene Data'!H28)))</f>
        <v/>
      </c>
      <c r="EC34" s="290" t="str">
        <f ca="true">+IF(OFFSET('Hygiene Data'!$H$13,0,10*ROW('Hygiene Data'!H28))="","",OFFSET('Hygiene Data'!$H$13,0,10*ROW('Hygiene Data'!H28)))</f>
        <v/>
      </c>
      <c r="ED34" s="290" t="str">
        <f ca="true">+IF(OFFSET('Hygiene Data'!$I$11,0,10*ROW('Hygiene Data'!I28))="","",OFFSET('Hygiene Data'!$I$11,0,10*ROW('Hygiene Data'!I28)))</f>
        <v/>
      </c>
      <c r="EE34" s="290" t="str">
        <f ca="true">+IF(OFFSET('Hygiene Data'!$I$12,0,10*ROW('Hygiene Data'!I28))="","",OFFSET('Hygiene Data'!$I$12,0,10*ROW('Hygiene Data'!I28)))</f>
        <v/>
      </c>
      <c r="EF34" s="290"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6"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0"/>
      <c r="BS35" s="290" t="str">
        <f ca="true">+IF(OFFSET('Water Data'!$D$27,0,10*ROW('Water Data'!D29))="","",OFFSET('Water Data'!$D$27,0,10*ROW('Water Data'!D29)))</f>
        <v/>
      </c>
      <c r="BT35" s="290" t="str">
        <f ca="true">+IF(OFFSET('Water Data'!$D$28,0,10*ROW('Water Data'!D29))="","",OFFSET('Water Data'!$D$28,0,10*ROW('Water Data'!D29)))</f>
        <v/>
      </c>
      <c r="BU35" s="290" t="str">
        <f ca="true">+IF(OFFSET('Water Data'!$D$29,0,10*ROW('Water Data'!D29))="","",OFFSET('Water Data'!$D$29,0,10*ROW('Water Data'!D29)))</f>
        <v/>
      </c>
      <c r="BV35" s="290" t="str">
        <f ca="true">+IF(OFFSET('Water Data'!$E$27,0,10*ROW('Water Data'!E29))="","",OFFSET('Water Data'!$E$27,0,10*ROW('Water Data'!E29)))</f>
        <v/>
      </c>
      <c r="BW35" s="290" t="str">
        <f ca="true">+IF(OFFSET('Water Data'!$E$28,0,10*ROW('Water Data'!E29))="","",OFFSET('Water Data'!$E$28,0,10*ROW('Water Data'!E29)))</f>
        <v/>
      </c>
      <c r="BX35" s="290" t="str">
        <f ca="true">+IF(OFFSET('Water Data'!$E$29,0,10*ROW('Water Data'!E29))="","",OFFSET('Water Data'!$E$29,0,10*ROW('Water Data'!E29)))</f>
        <v/>
      </c>
      <c r="BY35" s="290" t="str">
        <f ca="true">+IF(OFFSET('Water Data'!$F$27,0,10*ROW('Water Data'!F29))="","",OFFSET('Water Data'!$F$27,0,10*ROW('Water Data'!F29)))</f>
        <v/>
      </c>
      <c r="BZ35" s="290" t="str">
        <f ca="true">+IF(OFFSET('Water Data'!$F$28,0,10*ROW('Water Data'!F29))="","",OFFSET('Water Data'!$F$28,0,10*ROW('Water Data'!F29)))</f>
        <v/>
      </c>
      <c r="CA35" s="290" t="str">
        <f ca="true">+IF(OFFSET('Water Data'!$F$29,0,10*ROW('Water Data'!F29))="","",OFFSET('Water Data'!$F$29,0,10*ROW('Water Data'!F29)))</f>
        <v/>
      </c>
      <c r="CB35" s="290" t="str">
        <f ca="true">+IF(OFFSET('Water Data'!$G$27,0,10*ROW('Water Data'!G29))="","",OFFSET('Water Data'!$G$27,0,10*ROW('Water Data'!G29)))</f>
        <v/>
      </c>
      <c r="CC35" s="290" t="str">
        <f ca="true">+IF(OFFSET('Water Data'!$G$28,0,10*ROW('Water Data'!G29))="","",OFFSET('Water Data'!$G$28,0,10*ROW('Water Data'!G29)))</f>
        <v/>
      </c>
      <c r="CD35" s="290" t="str">
        <f ca="true">+IF(OFFSET('Water Data'!$G$29,0,10*ROW('Water Data'!G29))="","",OFFSET('Water Data'!$G$29,0,10*ROW('Water Data'!G29)))</f>
        <v/>
      </c>
      <c r="CE35" s="290" t="str">
        <f ca="true">+IF(OFFSET('Water Data'!$H$27,0,10*ROW('Water Data'!H29))="","",OFFSET('Water Data'!$H$27,0,10*ROW('Water Data'!H29)))</f>
        <v/>
      </c>
      <c r="CF35" s="290" t="str">
        <f ca="true">+IF(OFFSET('Water Data'!$H$28,0,10*ROW('Water Data'!H29))="","",OFFSET('Water Data'!$H$28,0,10*ROW('Water Data'!H29)))</f>
        <v/>
      </c>
      <c r="CG35" s="290" t="str">
        <f ca="true">+IF(OFFSET('Water Data'!$H$29,0,10*ROW('Water Data'!H29))="","",OFFSET('Water Data'!$H$29,0,10*ROW('Water Data'!H29)))</f>
        <v/>
      </c>
      <c r="CH35" s="290" t="str">
        <f ca="true">+IF(OFFSET('Water Data'!$I$27,0,10*ROW('Water Data'!I29))="","",OFFSET('Water Data'!$I$27,0,10*ROW('Water Data'!I29)))</f>
        <v/>
      </c>
      <c r="CI35" s="290" t="str">
        <f ca="true">+IF(OFFSET('Water Data'!$I$28,0,10*ROW('Water Data'!I29))="","",OFFSET('Water Data'!$I$28,0,10*ROW('Water Data'!I29)))</f>
        <v/>
      </c>
      <c r="CJ35" s="290" t="str">
        <f ca="true">+IF(OFFSET('Water Data'!$I$29,0,10*ROW('Water Data'!I29))="","",OFFSET('Water Data'!$I$29,0,10*ROW('Water Data'!I29)))</f>
        <v/>
      </c>
      <c r="CK35" s="290" t="str">
        <f ca="true">+IF(OFFSET('Sanitation Data'!$D$28,0,10*ROW('Sanitation Data'!D29))="","",OFFSET('Sanitation Data'!$D$28,0,10*ROW('Sanitation Data'!D29)))</f>
        <v/>
      </c>
      <c r="CL35" s="290" t="str">
        <f ca="true">+IF(OFFSET('Sanitation Data'!$D$29,0,10*ROW('Sanitation Data'!D29))="","",OFFSET('Sanitation Data'!$D$29,0,10*ROW('Sanitation Data'!D29)))</f>
        <v/>
      </c>
      <c r="CM35" s="290" t="str">
        <f ca="true">+IF(OFFSET('Sanitation Data'!$D$30,0,10*ROW('Sanitation Data'!D29))="","",OFFSET('Sanitation Data'!$D$30,0,10*ROW('Sanitation Data'!D29)))</f>
        <v/>
      </c>
      <c r="CN35" s="290" t="str">
        <f ca="true">+IF(OFFSET('Sanitation Data'!$D$31,0,10*ROW('Sanitation Data'!D29))="","",OFFSET('Sanitation Data'!$D$31,0,10*ROW('Sanitation Data'!D29)))</f>
        <v/>
      </c>
      <c r="CO35" s="290" t="str">
        <f ca="true">+IF(OFFSET('Sanitation Data'!$D$32,0,10*ROW('Sanitation Data'!D29))="","",OFFSET('Sanitation Data'!$D$32,0,10*ROW('Sanitation Data'!D29)))</f>
        <v/>
      </c>
      <c r="CP35" s="290" t="str">
        <f ca="true">+IF(OFFSET('Sanitation Data'!$E$28,0,10*ROW('Sanitation Data'!E29))="","",OFFSET('Sanitation Data'!$E$28,0,10*ROW('Sanitation Data'!E29)))</f>
        <v/>
      </c>
      <c r="CQ35" s="290" t="str">
        <f ca="true">+IF(OFFSET('Sanitation Data'!$E$29,0,10*ROW('Sanitation Data'!E29))="","",OFFSET('Sanitation Data'!$E$29,0,10*ROW('Sanitation Data'!E29)))</f>
        <v/>
      </c>
      <c r="CR35" s="290" t="str">
        <f ca="true">+IF(OFFSET('Sanitation Data'!$E$30,0,10*ROW('Sanitation Data'!E29))="","",OFFSET('Sanitation Data'!$E$30,0,10*ROW('Sanitation Data'!E29)))</f>
        <v/>
      </c>
      <c r="CS35" s="290" t="str">
        <f ca="true">+IF(OFFSET('Sanitation Data'!$E$31,0,10*ROW('Sanitation Data'!E29))="","",OFFSET('Sanitation Data'!$E$31,0,10*ROW('Sanitation Data'!E29)))</f>
        <v/>
      </c>
      <c r="CT35" s="290" t="str">
        <f ca="true">+IF(OFFSET('Sanitation Data'!$E$32,0,10*ROW('Sanitation Data'!E29))="","",OFFSET('Sanitation Data'!$E$32,0,10*ROW('Sanitation Data'!E29)))</f>
        <v/>
      </c>
      <c r="CU35" s="290" t="str">
        <f ca="true">+IF(OFFSET('Sanitation Data'!$F$28,0,10*ROW('Sanitation Data'!F29))="","",OFFSET('Sanitation Data'!$F$28,0,10*ROW('Sanitation Data'!F29)))</f>
        <v/>
      </c>
      <c r="CV35" s="290" t="str">
        <f ca="true">+IF(OFFSET('Sanitation Data'!$F$29,0,10*ROW('Sanitation Data'!F29))="","",OFFSET('Sanitation Data'!$F$29,0,10*ROW('Sanitation Data'!F29)))</f>
        <v/>
      </c>
      <c r="CW35" s="290" t="str">
        <f ca="true">+IF(OFFSET('Sanitation Data'!$F$30,0,10*ROW('Sanitation Data'!F29))="","",OFFSET('Sanitation Data'!$F$30,0,10*ROW('Sanitation Data'!F29)))</f>
        <v/>
      </c>
      <c r="CX35" s="290" t="str">
        <f ca="true">+IF(OFFSET('Sanitation Data'!$F$31,0,10*ROW('Sanitation Data'!F29))="","",OFFSET('Sanitation Data'!$F$31,0,10*ROW('Sanitation Data'!F29)))</f>
        <v/>
      </c>
      <c r="CY35" s="290" t="str">
        <f ca="true">+IF(OFFSET('Sanitation Data'!$F$32,0,10*ROW('Sanitation Data'!F29))="","",OFFSET('Sanitation Data'!$F$32,0,10*ROW('Sanitation Data'!F29)))</f>
        <v/>
      </c>
      <c r="CZ35" s="290" t="str">
        <f ca="true">+IF(OFFSET('Sanitation Data'!$G$28,0,10*ROW('Sanitation Data'!G29))="","",OFFSET('Sanitation Data'!$G$28,0,10*ROW('Sanitation Data'!G29)))</f>
        <v/>
      </c>
      <c r="DA35" s="290" t="str">
        <f ca="true">+IF(OFFSET('Sanitation Data'!$G$29,0,10*ROW('Sanitation Data'!G29))="","",OFFSET('Sanitation Data'!$G$29,0,10*ROW('Sanitation Data'!G29)))</f>
        <v/>
      </c>
      <c r="DB35" s="290" t="str">
        <f ca="true">+IF(OFFSET('Sanitation Data'!$G$30,0,10*ROW('Sanitation Data'!G29))="","",OFFSET('Sanitation Data'!$G$30,0,10*ROW('Sanitation Data'!G29)))</f>
        <v/>
      </c>
      <c r="DC35" s="290" t="str">
        <f ca="true">+IF(OFFSET('Sanitation Data'!$G$31,0,10*ROW('Sanitation Data'!G29))="","",OFFSET('Sanitation Data'!$G$31,0,10*ROW('Sanitation Data'!G29)))</f>
        <v/>
      </c>
      <c r="DD35" s="290" t="str">
        <f ca="true">+IF(OFFSET('Sanitation Data'!$G$32,0,10*ROW('Sanitation Data'!G29))="","",OFFSET('Sanitation Data'!$G$32,0,10*ROW('Sanitation Data'!G29)))</f>
        <v/>
      </c>
      <c r="DE35" s="290" t="str">
        <f ca="true">+IF(OFFSET('Sanitation Data'!$H$28,0,10*ROW('Sanitation Data'!H29))="","",OFFSET('Sanitation Data'!$H$28,0,10*ROW('Sanitation Data'!H29)))</f>
        <v/>
      </c>
      <c r="DF35" s="290" t="str">
        <f ca="true">+IF(OFFSET('Sanitation Data'!$H$29,0,10*ROW('Sanitation Data'!H29))="","",OFFSET('Sanitation Data'!$H$29,0,10*ROW('Sanitation Data'!H29)))</f>
        <v/>
      </c>
      <c r="DG35" s="290" t="str">
        <f ca="true">+IF(OFFSET('Sanitation Data'!$H$30,0,10*ROW('Sanitation Data'!H29))="","",OFFSET('Sanitation Data'!$H$30,0,10*ROW('Sanitation Data'!H29)))</f>
        <v/>
      </c>
      <c r="DH35" s="290" t="str">
        <f ca="true">+IF(OFFSET('Sanitation Data'!$H$31,0,10*ROW('Sanitation Data'!H29))="","",OFFSET('Sanitation Data'!$H$31,0,10*ROW('Sanitation Data'!H29)))</f>
        <v/>
      </c>
      <c r="DI35" s="290" t="str">
        <f ca="true">+IF(OFFSET('Sanitation Data'!$H$32,0,10*ROW('Sanitation Data'!H29))="","",OFFSET('Sanitation Data'!$H$32,0,10*ROW('Sanitation Data'!H29)))</f>
        <v/>
      </c>
      <c r="DJ35" s="290" t="str">
        <f ca="true">+IF(OFFSET('Sanitation Data'!$I$28,0,10*ROW('Sanitation Data'!I29))="","",OFFSET('Sanitation Data'!$I$28,0,10*ROW('Sanitation Data'!I29)))</f>
        <v/>
      </c>
      <c r="DK35" s="290" t="str">
        <f ca="true">+IF(OFFSET('Sanitation Data'!$I$29,0,10*ROW('Sanitation Data'!I29))="","",OFFSET('Sanitation Data'!$I$29,0,10*ROW('Sanitation Data'!I29)))</f>
        <v/>
      </c>
      <c r="DL35" s="290" t="str">
        <f ca="true">+IF(OFFSET('Sanitation Data'!$I$30,0,10*ROW('Sanitation Data'!I29))="","",OFFSET('Sanitation Data'!$I$30,0,10*ROW('Sanitation Data'!I29)))</f>
        <v/>
      </c>
      <c r="DM35" s="290" t="str">
        <f ca="true">+IF(OFFSET('Sanitation Data'!$I$31,0,10*ROW('Sanitation Data'!I29))="","",OFFSET('Sanitation Data'!$I$31,0,10*ROW('Sanitation Data'!I29)))</f>
        <v/>
      </c>
      <c r="DN35" s="290" t="str">
        <f ca="true">+IF(OFFSET('Sanitation Data'!$I$32,0,10*ROW('Sanitation Data'!I29))="","",OFFSET('Sanitation Data'!$I$32,0,10*ROW('Sanitation Data'!I29)))</f>
        <v/>
      </c>
      <c r="DO35" s="290" t="str">
        <f ca="true">+IF(OFFSET('Hygiene Data'!$D$11,0,10*ROW('Hygiene Data'!D29))="","",OFFSET('Hygiene Data'!$D$11,0,10*ROW('Hygiene Data'!D29)))</f>
        <v/>
      </c>
      <c r="DP35" s="290" t="str">
        <f ca="true">+IF(OFFSET('Hygiene Data'!$D$12,0,10*ROW('Hygiene Data'!D29))="","",OFFSET('Hygiene Data'!$D$12,0,10*ROW('Hygiene Data'!D29)))</f>
        <v/>
      </c>
      <c r="DQ35" s="290" t="str">
        <f ca="true">+IF(OFFSET('Hygiene Data'!$D$13,0,10*ROW('Hygiene Data'!D29))="","",OFFSET('Hygiene Data'!$D$13,0,10*ROW('Hygiene Data'!D29)))</f>
        <v/>
      </c>
      <c r="DR35" s="290" t="str">
        <f ca="true">+IF(OFFSET('Hygiene Data'!$E$11,0,10*ROW('Hygiene Data'!E29))="","",OFFSET('Hygiene Data'!$E$11,0,10*ROW('Hygiene Data'!E29)))</f>
        <v/>
      </c>
      <c r="DS35" s="290" t="str">
        <f ca="true">+IF(OFFSET('Hygiene Data'!$E$12,0,10*ROW('Hygiene Data'!E29))="","",OFFSET('Hygiene Data'!$E$12,0,10*ROW('Hygiene Data'!E29)))</f>
        <v/>
      </c>
      <c r="DT35" s="290" t="str">
        <f ca="true">+IF(OFFSET('Hygiene Data'!$E$13,0,10*ROW('Hygiene Data'!E29))="","",OFFSET('Hygiene Data'!$E$13,0,10*ROW('Hygiene Data'!E29)))</f>
        <v/>
      </c>
      <c r="DU35" s="290" t="str">
        <f ca="true">+IF(OFFSET('Hygiene Data'!$F$11,0,10*ROW('Hygiene Data'!F29))="","",OFFSET('Hygiene Data'!$F$11,0,10*ROW('Hygiene Data'!F29)))</f>
        <v/>
      </c>
      <c r="DV35" s="290" t="str">
        <f ca="true">+IF(OFFSET('Hygiene Data'!$F$12,0,10*ROW('Hygiene Data'!F29))="","",OFFSET('Hygiene Data'!$F$12,0,10*ROW('Hygiene Data'!F29)))</f>
        <v/>
      </c>
      <c r="DW35" s="290" t="str">
        <f ca="true">+IF(OFFSET('Hygiene Data'!$F$13,0,10*ROW('Hygiene Data'!F29))="","",OFFSET('Hygiene Data'!$F$13,0,10*ROW('Hygiene Data'!F29)))</f>
        <v/>
      </c>
      <c r="DX35" s="290" t="str">
        <f ca="true">+IF(OFFSET('Hygiene Data'!$G$11,0,10*ROW('Hygiene Data'!G29))="","",OFFSET('Hygiene Data'!$G$11,0,10*ROW('Hygiene Data'!G29)))</f>
        <v/>
      </c>
      <c r="DY35" s="290" t="str">
        <f ca="true">+IF(OFFSET('Hygiene Data'!$G$12,0,10*ROW('Hygiene Data'!G29))="","",OFFSET('Hygiene Data'!$G$12,0,10*ROW('Hygiene Data'!G29)))</f>
        <v/>
      </c>
      <c r="DZ35" s="290" t="str">
        <f ca="true">+IF(OFFSET('Hygiene Data'!$G$13,0,10*ROW('Hygiene Data'!G29))="","",OFFSET('Hygiene Data'!$G$13,0,10*ROW('Hygiene Data'!G29)))</f>
        <v/>
      </c>
      <c r="EA35" s="290" t="str">
        <f ca="true">+IF(OFFSET('Hygiene Data'!$H$11,0,10*ROW('Hygiene Data'!H29))="","",OFFSET('Hygiene Data'!$H$11,0,10*ROW('Hygiene Data'!H29)))</f>
        <v/>
      </c>
      <c r="EB35" s="290" t="str">
        <f ca="true">+IF(OFFSET('Hygiene Data'!$H$12,0,10*ROW('Hygiene Data'!H29))="","",OFFSET('Hygiene Data'!$H$12,0,10*ROW('Hygiene Data'!H29)))</f>
        <v/>
      </c>
      <c r="EC35" s="290" t="str">
        <f ca="true">+IF(OFFSET('Hygiene Data'!$H$13,0,10*ROW('Hygiene Data'!H29))="","",OFFSET('Hygiene Data'!$H$13,0,10*ROW('Hygiene Data'!H29)))</f>
        <v/>
      </c>
      <c r="ED35" s="290" t="str">
        <f ca="true">+IF(OFFSET('Hygiene Data'!$I$11,0,10*ROW('Hygiene Data'!I29))="","",OFFSET('Hygiene Data'!$I$11,0,10*ROW('Hygiene Data'!I29)))</f>
        <v/>
      </c>
      <c r="EE35" s="290" t="str">
        <f ca="true">+IF(OFFSET('Hygiene Data'!$I$12,0,10*ROW('Hygiene Data'!I29))="","",OFFSET('Hygiene Data'!$I$12,0,10*ROW('Hygiene Data'!I29)))</f>
        <v/>
      </c>
      <c r="EF35" s="290"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6"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0"/>
      <c r="BS36" s="290" t="str">
        <f ca="true">+IF(OFFSET('Water Data'!$D$27,0,10*ROW('Water Data'!D30))="","",OFFSET('Water Data'!$D$27,0,10*ROW('Water Data'!D30)))</f>
        <v/>
      </c>
      <c r="BT36" s="290" t="str">
        <f ca="true">+IF(OFFSET('Water Data'!$D$28,0,10*ROW('Water Data'!D30))="","",OFFSET('Water Data'!$D$28,0,10*ROW('Water Data'!D30)))</f>
        <v/>
      </c>
      <c r="BU36" s="290" t="str">
        <f ca="true">+IF(OFFSET('Water Data'!$D$29,0,10*ROW('Water Data'!D30))="","",OFFSET('Water Data'!$D$29,0,10*ROW('Water Data'!D30)))</f>
        <v/>
      </c>
      <c r="BV36" s="290" t="str">
        <f ca="true">+IF(OFFSET('Water Data'!$E$27,0,10*ROW('Water Data'!E30))="","",OFFSET('Water Data'!$E$27,0,10*ROW('Water Data'!E30)))</f>
        <v/>
      </c>
      <c r="BW36" s="290" t="str">
        <f ca="true">+IF(OFFSET('Water Data'!$E$28,0,10*ROW('Water Data'!E30))="","",OFFSET('Water Data'!$E$28,0,10*ROW('Water Data'!E30)))</f>
        <v/>
      </c>
      <c r="BX36" s="290" t="str">
        <f ca="true">+IF(OFFSET('Water Data'!$E$29,0,10*ROW('Water Data'!E30))="","",OFFSET('Water Data'!$E$29,0,10*ROW('Water Data'!E30)))</f>
        <v/>
      </c>
      <c r="BY36" s="290" t="str">
        <f ca="true">+IF(OFFSET('Water Data'!$F$27,0,10*ROW('Water Data'!F30))="","",OFFSET('Water Data'!$F$27,0,10*ROW('Water Data'!F30)))</f>
        <v/>
      </c>
      <c r="BZ36" s="290" t="str">
        <f ca="true">+IF(OFFSET('Water Data'!$F$28,0,10*ROW('Water Data'!F30))="","",OFFSET('Water Data'!$F$28,0,10*ROW('Water Data'!F30)))</f>
        <v/>
      </c>
      <c r="CA36" s="290" t="str">
        <f ca="true">+IF(OFFSET('Water Data'!$F$29,0,10*ROW('Water Data'!F30))="","",OFFSET('Water Data'!$F$29,0,10*ROW('Water Data'!F30)))</f>
        <v/>
      </c>
      <c r="CB36" s="290" t="str">
        <f ca="true">+IF(OFFSET('Water Data'!$G$27,0,10*ROW('Water Data'!G30))="","",OFFSET('Water Data'!$G$27,0,10*ROW('Water Data'!G30)))</f>
        <v/>
      </c>
      <c r="CC36" s="290" t="str">
        <f ca="true">+IF(OFFSET('Water Data'!$G$28,0,10*ROW('Water Data'!G30))="","",OFFSET('Water Data'!$G$28,0,10*ROW('Water Data'!G30)))</f>
        <v/>
      </c>
      <c r="CD36" s="290" t="str">
        <f ca="true">+IF(OFFSET('Water Data'!$G$29,0,10*ROW('Water Data'!G30))="","",OFFSET('Water Data'!$G$29,0,10*ROW('Water Data'!G30)))</f>
        <v/>
      </c>
      <c r="CE36" s="290" t="str">
        <f ca="true">+IF(OFFSET('Water Data'!$H$27,0,10*ROW('Water Data'!H30))="","",OFFSET('Water Data'!$H$27,0,10*ROW('Water Data'!H30)))</f>
        <v/>
      </c>
      <c r="CF36" s="290" t="str">
        <f ca="true">+IF(OFFSET('Water Data'!$H$28,0,10*ROW('Water Data'!H30))="","",OFFSET('Water Data'!$H$28,0,10*ROW('Water Data'!H30)))</f>
        <v/>
      </c>
      <c r="CG36" s="290" t="str">
        <f ca="true">+IF(OFFSET('Water Data'!$H$29,0,10*ROW('Water Data'!H30))="","",OFFSET('Water Data'!$H$29,0,10*ROW('Water Data'!H30)))</f>
        <v/>
      </c>
      <c r="CH36" s="290" t="str">
        <f ca="true">+IF(OFFSET('Water Data'!$I$27,0,10*ROW('Water Data'!I30))="","",OFFSET('Water Data'!$I$27,0,10*ROW('Water Data'!I30)))</f>
        <v/>
      </c>
      <c r="CI36" s="290" t="str">
        <f ca="true">+IF(OFFSET('Water Data'!$I$28,0,10*ROW('Water Data'!I30))="","",OFFSET('Water Data'!$I$28,0,10*ROW('Water Data'!I30)))</f>
        <v/>
      </c>
      <c r="CJ36" s="290" t="str">
        <f ca="true">+IF(OFFSET('Water Data'!$I$29,0,10*ROW('Water Data'!I30))="","",OFFSET('Water Data'!$I$29,0,10*ROW('Water Data'!I30)))</f>
        <v/>
      </c>
      <c r="CK36" s="290" t="str">
        <f ca="true">+IF(OFFSET('Sanitation Data'!$D$28,0,10*ROW('Sanitation Data'!D30))="","",OFFSET('Sanitation Data'!$D$28,0,10*ROW('Sanitation Data'!D30)))</f>
        <v/>
      </c>
      <c r="CL36" s="290" t="str">
        <f ca="true">+IF(OFFSET('Sanitation Data'!$D$29,0,10*ROW('Sanitation Data'!D30))="","",OFFSET('Sanitation Data'!$D$29,0,10*ROW('Sanitation Data'!D30)))</f>
        <v/>
      </c>
      <c r="CM36" s="290" t="str">
        <f ca="true">+IF(OFFSET('Sanitation Data'!$D$30,0,10*ROW('Sanitation Data'!D30))="","",OFFSET('Sanitation Data'!$D$30,0,10*ROW('Sanitation Data'!D30)))</f>
        <v/>
      </c>
      <c r="CN36" s="290" t="str">
        <f ca="true">+IF(OFFSET('Sanitation Data'!$D$31,0,10*ROW('Sanitation Data'!D30))="","",OFFSET('Sanitation Data'!$D$31,0,10*ROW('Sanitation Data'!D30)))</f>
        <v/>
      </c>
      <c r="CO36" s="290" t="str">
        <f ca="true">+IF(OFFSET('Sanitation Data'!$D$32,0,10*ROW('Sanitation Data'!D30))="","",OFFSET('Sanitation Data'!$D$32,0,10*ROW('Sanitation Data'!D30)))</f>
        <v/>
      </c>
      <c r="CP36" s="290" t="str">
        <f ca="true">+IF(OFFSET('Sanitation Data'!$E$28,0,10*ROW('Sanitation Data'!E30))="","",OFFSET('Sanitation Data'!$E$28,0,10*ROW('Sanitation Data'!E30)))</f>
        <v/>
      </c>
      <c r="CQ36" s="290" t="str">
        <f ca="true">+IF(OFFSET('Sanitation Data'!$E$29,0,10*ROW('Sanitation Data'!E30))="","",OFFSET('Sanitation Data'!$E$29,0,10*ROW('Sanitation Data'!E30)))</f>
        <v/>
      </c>
      <c r="CR36" s="290" t="str">
        <f ca="true">+IF(OFFSET('Sanitation Data'!$E$30,0,10*ROW('Sanitation Data'!E30))="","",OFFSET('Sanitation Data'!$E$30,0,10*ROW('Sanitation Data'!E30)))</f>
        <v/>
      </c>
      <c r="CS36" s="290" t="str">
        <f ca="true">+IF(OFFSET('Sanitation Data'!$E$31,0,10*ROW('Sanitation Data'!E30))="","",OFFSET('Sanitation Data'!$E$31,0,10*ROW('Sanitation Data'!E30)))</f>
        <v/>
      </c>
      <c r="CT36" s="290" t="str">
        <f ca="true">+IF(OFFSET('Sanitation Data'!$E$32,0,10*ROW('Sanitation Data'!E30))="","",OFFSET('Sanitation Data'!$E$32,0,10*ROW('Sanitation Data'!E30)))</f>
        <v/>
      </c>
      <c r="CU36" s="290" t="str">
        <f ca="true">+IF(OFFSET('Sanitation Data'!$F$28,0,10*ROW('Sanitation Data'!F30))="","",OFFSET('Sanitation Data'!$F$28,0,10*ROW('Sanitation Data'!F30)))</f>
        <v/>
      </c>
      <c r="CV36" s="290" t="str">
        <f ca="true">+IF(OFFSET('Sanitation Data'!$F$29,0,10*ROW('Sanitation Data'!F30))="","",OFFSET('Sanitation Data'!$F$29,0,10*ROW('Sanitation Data'!F30)))</f>
        <v/>
      </c>
      <c r="CW36" s="290" t="str">
        <f ca="true">+IF(OFFSET('Sanitation Data'!$F$30,0,10*ROW('Sanitation Data'!F30))="","",OFFSET('Sanitation Data'!$F$30,0,10*ROW('Sanitation Data'!F30)))</f>
        <v/>
      </c>
      <c r="CX36" s="290" t="str">
        <f ca="true">+IF(OFFSET('Sanitation Data'!$F$31,0,10*ROW('Sanitation Data'!F30))="","",OFFSET('Sanitation Data'!$F$31,0,10*ROW('Sanitation Data'!F30)))</f>
        <v/>
      </c>
      <c r="CY36" s="290" t="str">
        <f ca="true">+IF(OFFSET('Sanitation Data'!$F$32,0,10*ROW('Sanitation Data'!F30))="","",OFFSET('Sanitation Data'!$F$32,0,10*ROW('Sanitation Data'!F30)))</f>
        <v/>
      </c>
      <c r="CZ36" s="290" t="str">
        <f ca="true">+IF(OFFSET('Sanitation Data'!$G$28,0,10*ROW('Sanitation Data'!G30))="","",OFFSET('Sanitation Data'!$G$28,0,10*ROW('Sanitation Data'!G30)))</f>
        <v/>
      </c>
      <c r="DA36" s="290" t="str">
        <f ca="true">+IF(OFFSET('Sanitation Data'!$G$29,0,10*ROW('Sanitation Data'!G30))="","",OFFSET('Sanitation Data'!$G$29,0,10*ROW('Sanitation Data'!G30)))</f>
        <v/>
      </c>
      <c r="DB36" s="290" t="str">
        <f ca="true">+IF(OFFSET('Sanitation Data'!$G$30,0,10*ROW('Sanitation Data'!G30))="","",OFFSET('Sanitation Data'!$G$30,0,10*ROW('Sanitation Data'!G30)))</f>
        <v/>
      </c>
      <c r="DC36" s="290" t="str">
        <f ca="true">+IF(OFFSET('Sanitation Data'!$G$31,0,10*ROW('Sanitation Data'!G30))="","",OFFSET('Sanitation Data'!$G$31,0,10*ROW('Sanitation Data'!G30)))</f>
        <v/>
      </c>
      <c r="DD36" s="290" t="str">
        <f ca="true">+IF(OFFSET('Sanitation Data'!$G$32,0,10*ROW('Sanitation Data'!G30))="","",OFFSET('Sanitation Data'!$G$32,0,10*ROW('Sanitation Data'!G30)))</f>
        <v/>
      </c>
      <c r="DE36" s="290" t="str">
        <f ca="true">+IF(OFFSET('Sanitation Data'!$H$28,0,10*ROW('Sanitation Data'!H30))="","",OFFSET('Sanitation Data'!$H$28,0,10*ROW('Sanitation Data'!H30)))</f>
        <v/>
      </c>
      <c r="DF36" s="290" t="str">
        <f ca="true">+IF(OFFSET('Sanitation Data'!$H$29,0,10*ROW('Sanitation Data'!H30))="","",OFFSET('Sanitation Data'!$H$29,0,10*ROW('Sanitation Data'!H30)))</f>
        <v/>
      </c>
      <c r="DG36" s="290" t="str">
        <f ca="true">+IF(OFFSET('Sanitation Data'!$H$30,0,10*ROW('Sanitation Data'!H30))="","",OFFSET('Sanitation Data'!$H$30,0,10*ROW('Sanitation Data'!H30)))</f>
        <v/>
      </c>
      <c r="DH36" s="290" t="str">
        <f ca="true">+IF(OFFSET('Sanitation Data'!$H$31,0,10*ROW('Sanitation Data'!H30))="","",OFFSET('Sanitation Data'!$H$31,0,10*ROW('Sanitation Data'!H30)))</f>
        <v/>
      </c>
      <c r="DI36" s="290" t="str">
        <f ca="true">+IF(OFFSET('Sanitation Data'!$H$32,0,10*ROW('Sanitation Data'!H30))="","",OFFSET('Sanitation Data'!$H$32,0,10*ROW('Sanitation Data'!H30)))</f>
        <v/>
      </c>
      <c r="DJ36" s="290" t="str">
        <f ca="true">+IF(OFFSET('Sanitation Data'!$I$28,0,10*ROW('Sanitation Data'!I30))="","",OFFSET('Sanitation Data'!$I$28,0,10*ROW('Sanitation Data'!I30)))</f>
        <v/>
      </c>
      <c r="DK36" s="290" t="str">
        <f ca="true">+IF(OFFSET('Sanitation Data'!$I$29,0,10*ROW('Sanitation Data'!I30))="","",OFFSET('Sanitation Data'!$I$29,0,10*ROW('Sanitation Data'!I30)))</f>
        <v/>
      </c>
      <c r="DL36" s="290" t="str">
        <f ca="true">+IF(OFFSET('Sanitation Data'!$I$30,0,10*ROW('Sanitation Data'!I30))="","",OFFSET('Sanitation Data'!$I$30,0,10*ROW('Sanitation Data'!I30)))</f>
        <v/>
      </c>
      <c r="DM36" s="290" t="str">
        <f ca="true">+IF(OFFSET('Sanitation Data'!$I$31,0,10*ROW('Sanitation Data'!I30))="","",OFFSET('Sanitation Data'!$I$31,0,10*ROW('Sanitation Data'!I30)))</f>
        <v/>
      </c>
      <c r="DN36" s="290" t="str">
        <f ca="true">+IF(OFFSET('Sanitation Data'!$I$32,0,10*ROW('Sanitation Data'!I30))="","",OFFSET('Sanitation Data'!$I$32,0,10*ROW('Sanitation Data'!I30)))</f>
        <v/>
      </c>
      <c r="DO36" s="290" t="str">
        <f ca="true">+IF(OFFSET('Hygiene Data'!$D$11,0,10*ROW('Hygiene Data'!D30))="","",OFFSET('Hygiene Data'!$D$11,0,10*ROW('Hygiene Data'!D30)))</f>
        <v/>
      </c>
      <c r="DP36" s="290" t="str">
        <f ca="true">+IF(OFFSET('Hygiene Data'!$D$12,0,10*ROW('Hygiene Data'!D30))="","",OFFSET('Hygiene Data'!$D$12,0,10*ROW('Hygiene Data'!D30)))</f>
        <v/>
      </c>
      <c r="DQ36" s="290" t="str">
        <f ca="true">+IF(OFFSET('Hygiene Data'!$D$13,0,10*ROW('Hygiene Data'!D30))="","",OFFSET('Hygiene Data'!$D$13,0,10*ROW('Hygiene Data'!D30)))</f>
        <v/>
      </c>
      <c r="DR36" s="290" t="str">
        <f ca="true">+IF(OFFSET('Hygiene Data'!$E$11,0,10*ROW('Hygiene Data'!E30))="","",OFFSET('Hygiene Data'!$E$11,0,10*ROW('Hygiene Data'!E30)))</f>
        <v/>
      </c>
      <c r="DS36" s="290" t="str">
        <f ca="true">+IF(OFFSET('Hygiene Data'!$E$12,0,10*ROW('Hygiene Data'!E30))="","",OFFSET('Hygiene Data'!$E$12,0,10*ROW('Hygiene Data'!E30)))</f>
        <v/>
      </c>
      <c r="DT36" s="290" t="str">
        <f ca="true">+IF(OFFSET('Hygiene Data'!$E$13,0,10*ROW('Hygiene Data'!E30))="","",OFFSET('Hygiene Data'!$E$13,0,10*ROW('Hygiene Data'!E30)))</f>
        <v/>
      </c>
      <c r="DU36" s="290" t="str">
        <f ca="true">+IF(OFFSET('Hygiene Data'!$F$11,0,10*ROW('Hygiene Data'!F30))="","",OFFSET('Hygiene Data'!$F$11,0,10*ROW('Hygiene Data'!F30)))</f>
        <v/>
      </c>
      <c r="DV36" s="290" t="str">
        <f ca="true">+IF(OFFSET('Hygiene Data'!$F$12,0,10*ROW('Hygiene Data'!F30))="","",OFFSET('Hygiene Data'!$F$12,0,10*ROW('Hygiene Data'!F30)))</f>
        <v/>
      </c>
      <c r="DW36" s="290" t="str">
        <f ca="true">+IF(OFFSET('Hygiene Data'!$F$13,0,10*ROW('Hygiene Data'!F30))="","",OFFSET('Hygiene Data'!$F$13,0,10*ROW('Hygiene Data'!F30)))</f>
        <v/>
      </c>
      <c r="DX36" s="290" t="str">
        <f ca="true">+IF(OFFSET('Hygiene Data'!$G$11,0,10*ROW('Hygiene Data'!G30))="","",OFFSET('Hygiene Data'!$G$11,0,10*ROW('Hygiene Data'!G30)))</f>
        <v/>
      </c>
      <c r="DY36" s="290" t="str">
        <f ca="true">+IF(OFFSET('Hygiene Data'!$G$12,0,10*ROW('Hygiene Data'!G30))="","",OFFSET('Hygiene Data'!$G$12,0,10*ROW('Hygiene Data'!G30)))</f>
        <v/>
      </c>
      <c r="DZ36" s="290" t="str">
        <f ca="true">+IF(OFFSET('Hygiene Data'!$G$13,0,10*ROW('Hygiene Data'!G30))="","",OFFSET('Hygiene Data'!$G$13,0,10*ROW('Hygiene Data'!G30)))</f>
        <v/>
      </c>
      <c r="EA36" s="290" t="str">
        <f ca="true">+IF(OFFSET('Hygiene Data'!$H$11,0,10*ROW('Hygiene Data'!H30))="","",OFFSET('Hygiene Data'!$H$11,0,10*ROW('Hygiene Data'!H30)))</f>
        <v/>
      </c>
      <c r="EB36" s="290" t="str">
        <f ca="true">+IF(OFFSET('Hygiene Data'!$H$12,0,10*ROW('Hygiene Data'!H30))="","",OFFSET('Hygiene Data'!$H$12,0,10*ROW('Hygiene Data'!H30)))</f>
        <v/>
      </c>
      <c r="EC36" s="290" t="str">
        <f ca="true">+IF(OFFSET('Hygiene Data'!$H$13,0,10*ROW('Hygiene Data'!H30))="","",OFFSET('Hygiene Data'!$H$13,0,10*ROW('Hygiene Data'!H30)))</f>
        <v/>
      </c>
      <c r="ED36" s="290" t="str">
        <f ca="true">+IF(OFFSET('Hygiene Data'!$I$11,0,10*ROW('Hygiene Data'!I30))="","",OFFSET('Hygiene Data'!$I$11,0,10*ROW('Hygiene Data'!I30)))</f>
        <v/>
      </c>
      <c r="EE36" s="290" t="str">
        <f ca="true">+IF(OFFSET('Hygiene Data'!$I$12,0,10*ROW('Hygiene Data'!I30))="","",OFFSET('Hygiene Data'!$I$12,0,10*ROW('Hygiene Data'!I30)))</f>
        <v/>
      </c>
      <c r="EF36" s="290"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6"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0"/>
      <c r="BS37" s="290" t="str">
        <f ca="true">+IF(OFFSET('Water Data'!$D$27,0,10*ROW('Water Data'!D31))="","",OFFSET('Water Data'!$D$27,0,10*ROW('Water Data'!D31)))</f>
        <v/>
      </c>
      <c r="BT37" s="290" t="str">
        <f ca="true">+IF(OFFSET('Water Data'!$D$28,0,10*ROW('Water Data'!D31))="","",OFFSET('Water Data'!$D$28,0,10*ROW('Water Data'!D31)))</f>
        <v/>
      </c>
      <c r="BU37" s="290" t="str">
        <f ca="true">+IF(OFFSET('Water Data'!$D$29,0,10*ROW('Water Data'!D31))="","",OFFSET('Water Data'!$D$29,0,10*ROW('Water Data'!D31)))</f>
        <v/>
      </c>
      <c r="BV37" s="290" t="str">
        <f ca="true">+IF(OFFSET('Water Data'!$E$27,0,10*ROW('Water Data'!E31))="","",OFFSET('Water Data'!$E$27,0,10*ROW('Water Data'!E31)))</f>
        <v/>
      </c>
      <c r="BW37" s="290" t="str">
        <f ca="true">+IF(OFFSET('Water Data'!$E$28,0,10*ROW('Water Data'!E31))="","",OFFSET('Water Data'!$E$28,0,10*ROW('Water Data'!E31)))</f>
        <v/>
      </c>
      <c r="BX37" s="290" t="str">
        <f ca="true">+IF(OFFSET('Water Data'!$E$29,0,10*ROW('Water Data'!E31))="","",OFFSET('Water Data'!$E$29,0,10*ROW('Water Data'!E31)))</f>
        <v/>
      </c>
      <c r="BY37" s="290" t="str">
        <f ca="true">+IF(OFFSET('Water Data'!$F$27,0,10*ROW('Water Data'!F31))="","",OFFSET('Water Data'!$F$27,0,10*ROW('Water Data'!F31)))</f>
        <v/>
      </c>
      <c r="BZ37" s="290" t="str">
        <f ca="true">+IF(OFFSET('Water Data'!$F$28,0,10*ROW('Water Data'!F31))="","",OFFSET('Water Data'!$F$28,0,10*ROW('Water Data'!F31)))</f>
        <v/>
      </c>
      <c r="CA37" s="290" t="str">
        <f ca="true">+IF(OFFSET('Water Data'!$F$29,0,10*ROW('Water Data'!F31))="","",OFFSET('Water Data'!$F$29,0,10*ROW('Water Data'!F31)))</f>
        <v/>
      </c>
      <c r="CB37" s="290" t="str">
        <f ca="true">+IF(OFFSET('Water Data'!$G$27,0,10*ROW('Water Data'!G31))="","",OFFSET('Water Data'!$G$27,0,10*ROW('Water Data'!G31)))</f>
        <v/>
      </c>
      <c r="CC37" s="290" t="str">
        <f ca="true">+IF(OFFSET('Water Data'!$G$28,0,10*ROW('Water Data'!G31))="","",OFFSET('Water Data'!$G$28,0,10*ROW('Water Data'!G31)))</f>
        <v/>
      </c>
      <c r="CD37" s="290" t="str">
        <f ca="true">+IF(OFFSET('Water Data'!$G$29,0,10*ROW('Water Data'!G31))="","",OFFSET('Water Data'!$G$29,0,10*ROW('Water Data'!G31)))</f>
        <v/>
      </c>
      <c r="CE37" s="290" t="str">
        <f ca="true">+IF(OFFSET('Water Data'!$H$27,0,10*ROW('Water Data'!H31))="","",OFFSET('Water Data'!$H$27,0,10*ROW('Water Data'!H31)))</f>
        <v/>
      </c>
      <c r="CF37" s="290" t="str">
        <f ca="true">+IF(OFFSET('Water Data'!$H$28,0,10*ROW('Water Data'!H31))="","",OFFSET('Water Data'!$H$28,0,10*ROW('Water Data'!H31)))</f>
        <v/>
      </c>
      <c r="CG37" s="290" t="str">
        <f ca="true">+IF(OFFSET('Water Data'!$H$29,0,10*ROW('Water Data'!H31))="","",OFFSET('Water Data'!$H$29,0,10*ROW('Water Data'!H31)))</f>
        <v/>
      </c>
      <c r="CH37" s="290" t="str">
        <f ca="true">+IF(OFFSET('Water Data'!$I$27,0,10*ROW('Water Data'!I31))="","",OFFSET('Water Data'!$I$27,0,10*ROW('Water Data'!I31)))</f>
        <v/>
      </c>
      <c r="CI37" s="290" t="str">
        <f ca="true">+IF(OFFSET('Water Data'!$I$28,0,10*ROW('Water Data'!I31))="","",OFFSET('Water Data'!$I$28,0,10*ROW('Water Data'!I31)))</f>
        <v/>
      </c>
      <c r="CJ37" s="290" t="str">
        <f ca="true">+IF(OFFSET('Water Data'!$I$29,0,10*ROW('Water Data'!I31))="","",OFFSET('Water Data'!$I$29,0,10*ROW('Water Data'!I31)))</f>
        <v/>
      </c>
      <c r="CK37" s="290" t="str">
        <f ca="true">+IF(OFFSET('Sanitation Data'!$D$28,0,10*ROW('Sanitation Data'!D31))="","",OFFSET('Sanitation Data'!$D$28,0,10*ROW('Sanitation Data'!D31)))</f>
        <v/>
      </c>
      <c r="CL37" s="290" t="str">
        <f ca="true">+IF(OFFSET('Sanitation Data'!$D$29,0,10*ROW('Sanitation Data'!D31))="","",OFFSET('Sanitation Data'!$D$29,0,10*ROW('Sanitation Data'!D31)))</f>
        <v/>
      </c>
      <c r="CM37" s="290" t="str">
        <f ca="true">+IF(OFFSET('Sanitation Data'!$D$30,0,10*ROW('Sanitation Data'!D31))="","",OFFSET('Sanitation Data'!$D$30,0,10*ROW('Sanitation Data'!D31)))</f>
        <v/>
      </c>
      <c r="CN37" s="290" t="str">
        <f ca="true">+IF(OFFSET('Sanitation Data'!$D$31,0,10*ROW('Sanitation Data'!D31))="","",OFFSET('Sanitation Data'!$D$31,0,10*ROW('Sanitation Data'!D31)))</f>
        <v/>
      </c>
      <c r="CO37" s="290" t="str">
        <f ca="true">+IF(OFFSET('Sanitation Data'!$D$32,0,10*ROW('Sanitation Data'!D31))="","",OFFSET('Sanitation Data'!$D$32,0,10*ROW('Sanitation Data'!D31)))</f>
        <v/>
      </c>
      <c r="CP37" s="290" t="str">
        <f ca="true">+IF(OFFSET('Sanitation Data'!$E$28,0,10*ROW('Sanitation Data'!E31))="","",OFFSET('Sanitation Data'!$E$28,0,10*ROW('Sanitation Data'!E31)))</f>
        <v/>
      </c>
      <c r="CQ37" s="290" t="str">
        <f ca="true">+IF(OFFSET('Sanitation Data'!$E$29,0,10*ROW('Sanitation Data'!E31))="","",OFFSET('Sanitation Data'!$E$29,0,10*ROW('Sanitation Data'!E31)))</f>
        <v/>
      </c>
      <c r="CR37" s="290" t="str">
        <f ca="true">+IF(OFFSET('Sanitation Data'!$E$30,0,10*ROW('Sanitation Data'!E31))="","",OFFSET('Sanitation Data'!$E$30,0,10*ROW('Sanitation Data'!E31)))</f>
        <v/>
      </c>
      <c r="CS37" s="290" t="str">
        <f ca="true">+IF(OFFSET('Sanitation Data'!$E$31,0,10*ROW('Sanitation Data'!E31))="","",OFFSET('Sanitation Data'!$E$31,0,10*ROW('Sanitation Data'!E31)))</f>
        <v/>
      </c>
      <c r="CT37" s="290" t="str">
        <f ca="true">+IF(OFFSET('Sanitation Data'!$E$32,0,10*ROW('Sanitation Data'!E31))="","",OFFSET('Sanitation Data'!$E$32,0,10*ROW('Sanitation Data'!E31)))</f>
        <v/>
      </c>
      <c r="CU37" s="290" t="str">
        <f ca="true">+IF(OFFSET('Sanitation Data'!$F$28,0,10*ROW('Sanitation Data'!F31))="","",OFFSET('Sanitation Data'!$F$28,0,10*ROW('Sanitation Data'!F31)))</f>
        <v/>
      </c>
      <c r="CV37" s="290" t="str">
        <f ca="true">+IF(OFFSET('Sanitation Data'!$F$29,0,10*ROW('Sanitation Data'!F31))="","",OFFSET('Sanitation Data'!$F$29,0,10*ROW('Sanitation Data'!F31)))</f>
        <v/>
      </c>
      <c r="CW37" s="290" t="str">
        <f ca="true">+IF(OFFSET('Sanitation Data'!$F$30,0,10*ROW('Sanitation Data'!F31))="","",OFFSET('Sanitation Data'!$F$30,0,10*ROW('Sanitation Data'!F31)))</f>
        <v/>
      </c>
      <c r="CX37" s="290" t="str">
        <f ca="true">+IF(OFFSET('Sanitation Data'!$F$31,0,10*ROW('Sanitation Data'!F31))="","",OFFSET('Sanitation Data'!$F$31,0,10*ROW('Sanitation Data'!F31)))</f>
        <v/>
      </c>
      <c r="CY37" s="290" t="str">
        <f ca="true">+IF(OFFSET('Sanitation Data'!$F$32,0,10*ROW('Sanitation Data'!F31))="","",OFFSET('Sanitation Data'!$F$32,0,10*ROW('Sanitation Data'!F31)))</f>
        <v/>
      </c>
      <c r="CZ37" s="290" t="str">
        <f ca="true">+IF(OFFSET('Sanitation Data'!$G$28,0,10*ROW('Sanitation Data'!G31))="","",OFFSET('Sanitation Data'!$G$28,0,10*ROW('Sanitation Data'!G31)))</f>
        <v/>
      </c>
      <c r="DA37" s="290" t="str">
        <f ca="true">+IF(OFFSET('Sanitation Data'!$G$29,0,10*ROW('Sanitation Data'!G31))="","",OFFSET('Sanitation Data'!$G$29,0,10*ROW('Sanitation Data'!G31)))</f>
        <v/>
      </c>
      <c r="DB37" s="290" t="str">
        <f ca="true">+IF(OFFSET('Sanitation Data'!$G$30,0,10*ROW('Sanitation Data'!G31))="","",OFFSET('Sanitation Data'!$G$30,0,10*ROW('Sanitation Data'!G31)))</f>
        <v/>
      </c>
      <c r="DC37" s="290" t="str">
        <f ca="true">+IF(OFFSET('Sanitation Data'!$G$31,0,10*ROW('Sanitation Data'!G31))="","",OFFSET('Sanitation Data'!$G$31,0,10*ROW('Sanitation Data'!G31)))</f>
        <v/>
      </c>
      <c r="DD37" s="290" t="str">
        <f ca="true">+IF(OFFSET('Sanitation Data'!$G$32,0,10*ROW('Sanitation Data'!G31))="","",OFFSET('Sanitation Data'!$G$32,0,10*ROW('Sanitation Data'!G31)))</f>
        <v/>
      </c>
      <c r="DE37" s="290" t="str">
        <f ca="true">+IF(OFFSET('Sanitation Data'!$H$28,0,10*ROW('Sanitation Data'!H31))="","",OFFSET('Sanitation Data'!$H$28,0,10*ROW('Sanitation Data'!H31)))</f>
        <v/>
      </c>
      <c r="DF37" s="290" t="str">
        <f ca="true">+IF(OFFSET('Sanitation Data'!$H$29,0,10*ROW('Sanitation Data'!H31))="","",OFFSET('Sanitation Data'!$H$29,0,10*ROW('Sanitation Data'!H31)))</f>
        <v/>
      </c>
      <c r="DG37" s="290" t="str">
        <f ca="true">+IF(OFFSET('Sanitation Data'!$H$30,0,10*ROW('Sanitation Data'!H31))="","",OFFSET('Sanitation Data'!$H$30,0,10*ROW('Sanitation Data'!H31)))</f>
        <v/>
      </c>
      <c r="DH37" s="290" t="str">
        <f ca="true">+IF(OFFSET('Sanitation Data'!$H$31,0,10*ROW('Sanitation Data'!H31))="","",OFFSET('Sanitation Data'!$H$31,0,10*ROW('Sanitation Data'!H31)))</f>
        <v/>
      </c>
      <c r="DI37" s="290" t="str">
        <f ca="true">+IF(OFFSET('Sanitation Data'!$H$32,0,10*ROW('Sanitation Data'!H31))="","",OFFSET('Sanitation Data'!$H$32,0,10*ROW('Sanitation Data'!H31)))</f>
        <v/>
      </c>
      <c r="DJ37" s="290" t="str">
        <f ca="true">+IF(OFFSET('Sanitation Data'!$I$28,0,10*ROW('Sanitation Data'!I31))="","",OFFSET('Sanitation Data'!$I$28,0,10*ROW('Sanitation Data'!I31)))</f>
        <v/>
      </c>
      <c r="DK37" s="290" t="str">
        <f ca="true">+IF(OFFSET('Sanitation Data'!$I$29,0,10*ROW('Sanitation Data'!I31))="","",OFFSET('Sanitation Data'!$I$29,0,10*ROW('Sanitation Data'!I31)))</f>
        <v/>
      </c>
      <c r="DL37" s="290" t="str">
        <f ca="true">+IF(OFFSET('Sanitation Data'!$I$30,0,10*ROW('Sanitation Data'!I31))="","",OFFSET('Sanitation Data'!$I$30,0,10*ROW('Sanitation Data'!I31)))</f>
        <v/>
      </c>
      <c r="DM37" s="290" t="str">
        <f ca="true">+IF(OFFSET('Sanitation Data'!$I$31,0,10*ROW('Sanitation Data'!I31))="","",OFFSET('Sanitation Data'!$I$31,0,10*ROW('Sanitation Data'!I31)))</f>
        <v/>
      </c>
      <c r="DN37" s="290" t="str">
        <f ca="true">+IF(OFFSET('Sanitation Data'!$I$32,0,10*ROW('Sanitation Data'!I31))="","",OFFSET('Sanitation Data'!$I$32,0,10*ROW('Sanitation Data'!I31)))</f>
        <v/>
      </c>
      <c r="DO37" s="290" t="str">
        <f ca="true">+IF(OFFSET('Hygiene Data'!$D$11,0,10*ROW('Hygiene Data'!D31))="","",OFFSET('Hygiene Data'!$D$11,0,10*ROW('Hygiene Data'!D31)))</f>
        <v/>
      </c>
      <c r="DP37" s="290" t="str">
        <f ca="true">+IF(OFFSET('Hygiene Data'!$D$12,0,10*ROW('Hygiene Data'!D31))="","",OFFSET('Hygiene Data'!$D$12,0,10*ROW('Hygiene Data'!D31)))</f>
        <v/>
      </c>
      <c r="DQ37" s="290" t="str">
        <f ca="true">+IF(OFFSET('Hygiene Data'!$D$13,0,10*ROW('Hygiene Data'!D31))="","",OFFSET('Hygiene Data'!$D$13,0,10*ROW('Hygiene Data'!D31)))</f>
        <v/>
      </c>
      <c r="DR37" s="290" t="str">
        <f ca="true">+IF(OFFSET('Hygiene Data'!$E$11,0,10*ROW('Hygiene Data'!E31))="","",OFFSET('Hygiene Data'!$E$11,0,10*ROW('Hygiene Data'!E31)))</f>
        <v/>
      </c>
      <c r="DS37" s="290" t="str">
        <f ca="true">+IF(OFFSET('Hygiene Data'!$E$12,0,10*ROW('Hygiene Data'!E31))="","",OFFSET('Hygiene Data'!$E$12,0,10*ROW('Hygiene Data'!E31)))</f>
        <v/>
      </c>
      <c r="DT37" s="290" t="str">
        <f ca="true">+IF(OFFSET('Hygiene Data'!$E$13,0,10*ROW('Hygiene Data'!E31))="","",OFFSET('Hygiene Data'!$E$13,0,10*ROW('Hygiene Data'!E31)))</f>
        <v/>
      </c>
      <c r="DU37" s="290" t="str">
        <f ca="true">+IF(OFFSET('Hygiene Data'!$F$11,0,10*ROW('Hygiene Data'!F31))="","",OFFSET('Hygiene Data'!$F$11,0,10*ROW('Hygiene Data'!F31)))</f>
        <v/>
      </c>
      <c r="DV37" s="290" t="str">
        <f ca="true">+IF(OFFSET('Hygiene Data'!$F$12,0,10*ROW('Hygiene Data'!F31))="","",OFFSET('Hygiene Data'!$F$12,0,10*ROW('Hygiene Data'!F31)))</f>
        <v/>
      </c>
      <c r="DW37" s="290" t="str">
        <f ca="true">+IF(OFFSET('Hygiene Data'!$F$13,0,10*ROW('Hygiene Data'!F31))="","",OFFSET('Hygiene Data'!$F$13,0,10*ROW('Hygiene Data'!F31)))</f>
        <v/>
      </c>
      <c r="DX37" s="290" t="str">
        <f ca="true">+IF(OFFSET('Hygiene Data'!$G$11,0,10*ROW('Hygiene Data'!G31))="","",OFFSET('Hygiene Data'!$G$11,0,10*ROW('Hygiene Data'!G31)))</f>
        <v/>
      </c>
      <c r="DY37" s="290" t="str">
        <f ca="true">+IF(OFFSET('Hygiene Data'!$G$12,0,10*ROW('Hygiene Data'!G31))="","",OFFSET('Hygiene Data'!$G$12,0,10*ROW('Hygiene Data'!G31)))</f>
        <v/>
      </c>
      <c r="DZ37" s="290" t="str">
        <f ca="true">+IF(OFFSET('Hygiene Data'!$G$13,0,10*ROW('Hygiene Data'!G31))="","",OFFSET('Hygiene Data'!$G$13,0,10*ROW('Hygiene Data'!G31)))</f>
        <v/>
      </c>
      <c r="EA37" s="290" t="str">
        <f ca="true">+IF(OFFSET('Hygiene Data'!$H$11,0,10*ROW('Hygiene Data'!H31))="","",OFFSET('Hygiene Data'!$H$11,0,10*ROW('Hygiene Data'!H31)))</f>
        <v/>
      </c>
      <c r="EB37" s="290" t="str">
        <f ca="true">+IF(OFFSET('Hygiene Data'!$H$12,0,10*ROW('Hygiene Data'!H31))="","",OFFSET('Hygiene Data'!$H$12,0,10*ROW('Hygiene Data'!H31)))</f>
        <v/>
      </c>
      <c r="EC37" s="290" t="str">
        <f ca="true">+IF(OFFSET('Hygiene Data'!$H$13,0,10*ROW('Hygiene Data'!H31))="","",OFFSET('Hygiene Data'!$H$13,0,10*ROW('Hygiene Data'!H31)))</f>
        <v/>
      </c>
      <c r="ED37" s="290" t="str">
        <f ca="true">+IF(OFFSET('Hygiene Data'!$I$11,0,10*ROW('Hygiene Data'!I31))="","",OFFSET('Hygiene Data'!$I$11,0,10*ROW('Hygiene Data'!I31)))</f>
        <v/>
      </c>
      <c r="EE37" s="290" t="str">
        <f ca="true">+IF(OFFSET('Hygiene Data'!$I$12,0,10*ROW('Hygiene Data'!I31))="","",OFFSET('Hygiene Data'!$I$12,0,10*ROW('Hygiene Data'!I31)))</f>
        <v/>
      </c>
      <c r="EF37" s="290"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6"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0"/>
      <c r="BS38" s="290" t="str">
        <f ca="true">+IF(OFFSET('Water Data'!$D$27,0,10*ROW('Water Data'!D32))="","",OFFSET('Water Data'!$D$27,0,10*ROW('Water Data'!D32)))</f>
        <v/>
      </c>
      <c r="BT38" s="290" t="str">
        <f ca="true">+IF(OFFSET('Water Data'!$D$28,0,10*ROW('Water Data'!D32))="","",OFFSET('Water Data'!$D$28,0,10*ROW('Water Data'!D32)))</f>
        <v/>
      </c>
      <c r="BU38" s="290" t="str">
        <f ca="true">+IF(OFFSET('Water Data'!$D$29,0,10*ROW('Water Data'!D32))="","",OFFSET('Water Data'!$D$29,0,10*ROW('Water Data'!D32)))</f>
        <v/>
      </c>
      <c r="BV38" s="290" t="str">
        <f ca="true">+IF(OFFSET('Water Data'!$E$27,0,10*ROW('Water Data'!E32))="","",OFFSET('Water Data'!$E$27,0,10*ROW('Water Data'!E32)))</f>
        <v/>
      </c>
      <c r="BW38" s="290" t="str">
        <f ca="true">+IF(OFFSET('Water Data'!$E$28,0,10*ROW('Water Data'!E32))="","",OFFSET('Water Data'!$E$28,0,10*ROW('Water Data'!E32)))</f>
        <v/>
      </c>
      <c r="BX38" s="290" t="str">
        <f ca="true">+IF(OFFSET('Water Data'!$E$29,0,10*ROW('Water Data'!E32))="","",OFFSET('Water Data'!$E$29,0,10*ROW('Water Data'!E32)))</f>
        <v/>
      </c>
      <c r="BY38" s="290" t="str">
        <f ca="true">+IF(OFFSET('Water Data'!$F$27,0,10*ROW('Water Data'!F32))="","",OFFSET('Water Data'!$F$27,0,10*ROW('Water Data'!F32)))</f>
        <v/>
      </c>
      <c r="BZ38" s="290" t="str">
        <f ca="true">+IF(OFFSET('Water Data'!$F$28,0,10*ROW('Water Data'!F32))="","",OFFSET('Water Data'!$F$28,0,10*ROW('Water Data'!F32)))</f>
        <v/>
      </c>
      <c r="CA38" s="290" t="str">
        <f ca="true">+IF(OFFSET('Water Data'!$F$29,0,10*ROW('Water Data'!F32))="","",OFFSET('Water Data'!$F$29,0,10*ROW('Water Data'!F32)))</f>
        <v/>
      </c>
      <c r="CB38" s="290" t="str">
        <f ca="true">+IF(OFFSET('Water Data'!$G$27,0,10*ROW('Water Data'!G32))="","",OFFSET('Water Data'!$G$27,0,10*ROW('Water Data'!G32)))</f>
        <v/>
      </c>
      <c r="CC38" s="290" t="str">
        <f ca="true">+IF(OFFSET('Water Data'!$G$28,0,10*ROW('Water Data'!G32))="","",OFFSET('Water Data'!$G$28,0,10*ROW('Water Data'!G32)))</f>
        <v/>
      </c>
      <c r="CD38" s="290" t="str">
        <f ca="true">+IF(OFFSET('Water Data'!$G$29,0,10*ROW('Water Data'!G32))="","",OFFSET('Water Data'!$G$29,0,10*ROW('Water Data'!G32)))</f>
        <v/>
      </c>
      <c r="CE38" s="290" t="str">
        <f ca="true">+IF(OFFSET('Water Data'!$H$27,0,10*ROW('Water Data'!H32))="","",OFFSET('Water Data'!$H$27,0,10*ROW('Water Data'!H32)))</f>
        <v/>
      </c>
      <c r="CF38" s="290" t="str">
        <f ca="true">+IF(OFFSET('Water Data'!$H$28,0,10*ROW('Water Data'!H32))="","",OFFSET('Water Data'!$H$28,0,10*ROW('Water Data'!H32)))</f>
        <v/>
      </c>
      <c r="CG38" s="290" t="str">
        <f ca="true">+IF(OFFSET('Water Data'!$H$29,0,10*ROW('Water Data'!H32))="","",OFFSET('Water Data'!$H$29,0,10*ROW('Water Data'!H32)))</f>
        <v/>
      </c>
      <c r="CH38" s="290" t="str">
        <f ca="true">+IF(OFFSET('Water Data'!$I$27,0,10*ROW('Water Data'!I32))="","",OFFSET('Water Data'!$I$27,0,10*ROW('Water Data'!I32)))</f>
        <v/>
      </c>
      <c r="CI38" s="290" t="str">
        <f ca="true">+IF(OFFSET('Water Data'!$I$28,0,10*ROW('Water Data'!I32))="","",OFFSET('Water Data'!$I$28,0,10*ROW('Water Data'!I32)))</f>
        <v/>
      </c>
      <c r="CJ38" s="290" t="str">
        <f ca="true">+IF(OFFSET('Water Data'!$I$29,0,10*ROW('Water Data'!I32))="","",OFFSET('Water Data'!$I$29,0,10*ROW('Water Data'!I32)))</f>
        <v/>
      </c>
      <c r="CK38" s="290" t="str">
        <f ca="true">+IF(OFFSET('Sanitation Data'!$D$28,0,10*ROW('Sanitation Data'!D32))="","",OFFSET('Sanitation Data'!$D$28,0,10*ROW('Sanitation Data'!D32)))</f>
        <v/>
      </c>
      <c r="CL38" s="290" t="str">
        <f ca="true">+IF(OFFSET('Sanitation Data'!$D$29,0,10*ROW('Sanitation Data'!D32))="","",OFFSET('Sanitation Data'!$D$29,0,10*ROW('Sanitation Data'!D32)))</f>
        <v/>
      </c>
      <c r="CM38" s="290" t="str">
        <f ca="true">+IF(OFFSET('Sanitation Data'!$D$30,0,10*ROW('Sanitation Data'!D32))="","",OFFSET('Sanitation Data'!$D$30,0,10*ROW('Sanitation Data'!D32)))</f>
        <v/>
      </c>
      <c r="CN38" s="290" t="str">
        <f ca="true">+IF(OFFSET('Sanitation Data'!$D$31,0,10*ROW('Sanitation Data'!D32))="","",OFFSET('Sanitation Data'!$D$31,0,10*ROW('Sanitation Data'!D32)))</f>
        <v/>
      </c>
      <c r="CO38" s="290" t="str">
        <f ca="true">+IF(OFFSET('Sanitation Data'!$D$32,0,10*ROW('Sanitation Data'!D32))="","",OFFSET('Sanitation Data'!$D$32,0,10*ROW('Sanitation Data'!D32)))</f>
        <v/>
      </c>
      <c r="CP38" s="290" t="str">
        <f ca="true">+IF(OFFSET('Sanitation Data'!$E$28,0,10*ROW('Sanitation Data'!E32))="","",OFFSET('Sanitation Data'!$E$28,0,10*ROW('Sanitation Data'!E32)))</f>
        <v/>
      </c>
      <c r="CQ38" s="290" t="str">
        <f ca="true">+IF(OFFSET('Sanitation Data'!$E$29,0,10*ROW('Sanitation Data'!E32))="","",OFFSET('Sanitation Data'!$E$29,0,10*ROW('Sanitation Data'!E32)))</f>
        <v/>
      </c>
      <c r="CR38" s="290" t="str">
        <f ca="true">+IF(OFFSET('Sanitation Data'!$E$30,0,10*ROW('Sanitation Data'!E32))="","",OFFSET('Sanitation Data'!$E$30,0,10*ROW('Sanitation Data'!E32)))</f>
        <v/>
      </c>
      <c r="CS38" s="290" t="str">
        <f ca="true">+IF(OFFSET('Sanitation Data'!$E$31,0,10*ROW('Sanitation Data'!E32))="","",OFFSET('Sanitation Data'!$E$31,0,10*ROW('Sanitation Data'!E32)))</f>
        <v/>
      </c>
      <c r="CT38" s="290" t="str">
        <f ca="true">+IF(OFFSET('Sanitation Data'!$E$32,0,10*ROW('Sanitation Data'!E32))="","",OFFSET('Sanitation Data'!$E$32,0,10*ROW('Sanitation Data'!E32)))</f>
        <v/>
      </c>
      <c r="CU38" s="290" t="str">
        <f ca="true">+IF(OFFSET('Sanitation Data'!$F$28,0,10*ROW('Sanitation Data'!F32))="","",OFFSET('Sanitation Data'!$F$28,0,10*ROW('Sanitation Data'!F32)))</f>
        <v/>
      </c>
      <c r="CV38" s="290" t="str">
        <f ca="true">+IF(OFFSET('Sanitation Data'!$F$29,0,10*ROW('Sanitation Data'!F32))="","",OFFSET('Sanitation Data'!$F$29,0,10*ROW('Sanitation Data'!F32)))</f>
        <v/>
      </c>
      <c r="CW38" s="290" t="str">
        <f ca="true">+IF(OFFSET('Sanitation Data'!$F$30,0,10*ROW('Sanitation Data'!F32))="","",OFFSET('Sanitation Data'!$F$30,0,10*ROW('Sanitation Data'!F32)))</f>
        <v/>
      </c>
      <c r="CX38" s="290" t="str">
        <f ca="true">+IF(OFFSET('Sanitation Data'!$F$31,0,10*ROW('Sanitation Data'!F32))="","",OFFSET('Sanitation Data'!$F$31,0,10*ROW('Sanitation Data'!F32)))</f>
        <v/>
      </c>
      <c r="CY38" s="290" t="str">
        <f ca="true">+IF(OFFSET('Sanitation Data'!$F$32,0,10*ROW('Sanitation Data'!F32))="","",OFFSET('Sanitation Data'!$F$32,0,10*ROW('Sanitation Data'!F32)))</f>
        <v/>
      </c>
      <c r="CZ38" s="290" t="str">
        <f ca="true">+IF(OFFSET('Sanitation Data'!$G$28,0,10*ROW('Sanitation Data'!G32))="","",OFFSET('Sanitation Data'!$G$28,0,10*ROW('Sanitation Data'!G32)))</f>
        <v/>
      </c>
      <c r="DA38" s="290" t="str">
        <f ca="true">+IF(OFFSET('Sanitation Data'!$G$29,0,10*ROW('Sanitation Data'!G32))="","",OFFSET('Sanitation Data'!$G$29,0,10*ROW('Sanitation Data'!G32)))</f>
        <v/>
      </c>
      <c r="DB38" s="290" t="str">
        <f ca="true">+IF(OFFSET('Sanitation Data'!$G$30,0,10*ROW('Sanitation Data'!G32))="","",OFFSET('Sanitation Data'!$G$30,0,10*ROW('Sanitation Data'!G32)))</f>
        <v/>
      </c>
      <c r="DC38" s="290" t="str">
        <f ca="true">+IF(OFFSET('Sanitation Data'!$G$31,0,10*ROW('Sanitation Data'!G32))="","",OFFSET('Sanitation Data'!$G$31,0,10*ROW('Sanitation Data'!G32)))</f>
        <v/>
      </c>
      <c r="DD38" s="290" t="str">
        <f ca="true">+IF(OFFSET('Sanitation Data'!$G$32,0,10*ROW('Sanitation Data'!G32))="","",OFFSET('Sanitation Data'!$G$32,0,10*ROW('Sanitation Data'!G32)))</f>
        <v/>
      </c>
      <c r="DE38" s="290" t="str">
        <f ca="true">+IF(OFFSET('Sanitation Data'!$H$28,0,10*ROW('Sanitation Data'!H32))="","",OFFSET('Sanitation Data'!$H$28,0,10*ROW('Sanitation Data'!H32)))</f>
        <v/>
      </c>
      <c r="DF38" s="290" t="str">
        <f ca="true">+IF(OFFSET('Sanitation Data'!$H$29,0,10*ROW('Sanitation Data'!H32))="","",OFFSET('Sanitation Data'!$H$29,0,10*ROW('Sanitation Data'!H32)))</f>
        <v/>
      </c>
      <c r="DG38" s="290" t="str">
        <f ca="true">+IF(OFFSET('Sanitation Data'!$H$30,0,10*ROW('Sanitation Data'!H32))="","",OFFSET('Sanitation Data'!$H$30,0,10*ROW('Sanitation Data'!H32)))</f>
        <v/>
      </c>
      <c r="DH38" s="290" t="str">
        <f ca="true">+IF(OFFSET('Sanitation Data'!$H$31,0,10*ROW('Sanitation Data'!H32))="","",OFFSET('Sanitation Data'!$H$31,0,10*ROW('Sanitation Data'!H32)))</f>
        <v/>
      </c>
      <c r="DI38" s="290" t="str">
        <f ca="true">+IF(OFFSET('Sanitation Data'!$H$32,0,10*ROW('Sanitation Data'!H32))="","",OFFSET('Sanitation Data'!$H$32,0,10*ROW('Sanitation Data'!H32)))</f>
        <v/>
      </c>
      <c r="DJ38" s="290" t="str">
        <f ca="true">+IF(OFFSET('Sanitation Data'!$I$28,0,10*ROW('Sanitation Data'!I32))="","",OFFSET('Sanitation Data'!$I$28,0,10*ROW('Sanitation Data'!I32)))</f>
        <v/>
      </c>
      <c r="DK38" s="290" t="str">
        <f ca="true">+IF(OFFSET('Sanitation Data'!$I$29,0,10*ROW('Sanitation Data'!I32))="","",OFFSET('Sanitation Data'!$I$29,0,10*ROW('Sanitation Data'!I32)))</f>
        <v/>
      </c>
      <c r="DL38" s="290" t="str">
        <f ca="true">+IF(OFFSET('Sanitation Data'!$I$30,0,10*ROW('Sanitation Data'!I32))="","",OFFSET('Sanitation Data'!$I$30,0,10*ROW('Sanitation Data'!I32)))</f>
        <v/>
      </c>
      <c r="DM38" s="290" t="str">
        <f ca="true">+IF(OFFSET('Sanitation Data'!$I$31,0,10*ROW('Sanitation Data'!I32))="","",OFFSET('Sanitation Data'!$I$31,0,10*ROW('Sanitation Data'!I32)))</f>
        <v/>
      </c>
      <c r="DN38" s="290" t="str">
        <f ca="true">+IF(OFFSET('Sanitation Data'!$I$32,0,10*ROW('Sanitation Data'!I32))="","",OFFSET('Sanitation Data'!$I$32,0,10*ROW('Sanitation Data'!I32)))</f>
        <v/>
      </c>
      <c r="DO38" s="290" t="str">
        <f ca="true">+IF(OFFSET('Hygiene Data'!$D$11,0,10*ROW('Hygiene Data'!D32))="","",OFFSET('Hygiene Data'!$D$11,0,10*ROW('Hygiene Data'!D32)))</f>
        <v/>
      </c>
      <c r="DP38" s="290" t="str">
        <f ca="true">+IF(OFFSET('Hygiene Data'!$D$12,0,10*ROW('Hygiene Data'!D32))="","",OFFSET('Hygiene Data'!$D$12,0,10*ROW('Hygiene Data'!D32)))</f>
        <v/>
      </c>
      <c r="DQ38" s="290" t="str">
        <f ca="true">+IF(OFFSET('Hygiene Data'!$D$13,0,10*ROW('Hygiene Data'!D32))="","",OFFSET('Hygiene Data'!$D$13,0,10*ROW('Hygiene Data'!D32)))</f>
        <v/>
      </c>
      <c r="DR38" s="290" t="str">
        <f ca="true">+IF(OFFSET('Hygiene Data'!$E$11,0,10*ROW('Hygiene Data'!E32))="","",OFFSET('Hygiene Data'!$E$11,0,10*ROW('Hygiene Data'!E32)))</f>
        <v/>
      </c>
      <c r="DS38" s="290" t="str">
        <f ca="true">+IF(OFFSET('Hygiene Data'!$E$12,0,10*ROW('Hygiene Data'!E32))="","",OFFSET('Hygiene Data'!$E$12,0,10*ROW('Hygiene Data'!E32)))</f>
        <v/>
      </c>
      <c r="DT38" s="290" t="str">
        <f ca="true">+IF(OFFSET('Hygiene Data'!$E$13,0,10*ROW('Hygiene Data'!E32))="","",OFFSET('Hygiene Data'!$E$13,0,10*ROW('Hygiene Data'!E32)))</f>
        <v/>
      </c>
      <c r="DU38" s="290" t="str">
        <f ca="true">+IF(OFFSET('Hygiene Data'!$F$11,0,10*ROW('Hygiene Data'!F32))="","",OFFSET('Hygiene Data'!$F$11,0,10*ROW('Hygiene Data'!F32)))</f>
        <v/>
      </c>
      <c r="DV38" s="290" t="str">
        <f ca="true">+IF(OFFSET('Hygiene Data'!$F$12,0,10*ROW('Hygiene Data'!F32))="","",OFFSET('Hygiene Data'!$F$12,0,10*ROW('Hygiene Data'!F32)))</f>
        <v/>
      </c>
      <c r="DW38" s="290" t="str">
        <f ca="true">+IF(OFFSET('Hygiene Data'!$F$13,0,10*ROW('Hygiene Data'!F32))="","",OFFSET('Hygiene Data'!$F$13,0,10*ROW('Hygiene Data'!F32)))</f>
        <v/>
      </c>
      <c r="DX38" s="290" t="str">
        <f ca="true">+IF(OFFSET('Hygiene Data'!$G$11,0,10*ROW('Hygiene Data'!G32))="","",OFFSET('Hygiene Data'!$G$11,0,10*ROW('Hygiene Data'!G32)))</f>
        <v/>
      </c>
      <c r="DY38" s="290" t="str">
        <f ca="true">+IF(OFFSET('Hygiene Data'!$G$12,0,10*ROW('Hygiene Data'!G32))="","",OFFSET('Hygiene Data'!$G$12,0,10*ROW('Hygiene Data'!G32)))</f>
        <v/>
      </c>
      <c r="DZ38" s="290" t="str">
        <f ca="true">+IF(OFFSET('Hygiene Data'!$G$13,0,10*ROW('Hygiene Data'!G32))="","",OFFSET('Hygiene Data'!$G$13,0,10*ROW('Hygiene Data'!G32)))</f>
        <v/>
      </c>
      <c r="EA38" s="290" t="str">
        <f ca="true">+IF(OFFSET('Hygiene Data'!$H$11,0,10*ROW('Hygiene Data'!H32))="","",OFFSET('Hygiene Data'!$H$11,0,10*ROW('Hygiene Data'!H32)))</f>
        <v/>
      </c>
      <c r="EB38" s="290" t="str">
        <f ca="true">+IF(OFFSET('Hygiene Data'!$H$12,0,10*ROW('Hygiene Data'!H32))="","",OFFSET('Hygiene Data'!$H$12,0,10*ROW('Hygiene Data'!H32)))</f>
        <v/>
      </c>
      <c r="EC38" s="290" t="str">
        <f ca="true">+IF(OFFSET('Hygiene Data'!$H$13,0,10*ROW('Hygiene Data'!H32))="","",OFFSET('Hygiene Data'!$H$13,0,10*ROW('Hygiene Data'!H32)))</f>
        <v/>
      </c>
      <c r="ED38" s="290" t="str">
        <f ca="true">+IF(OFFSET('Hygiene Data'!$I$11,0,10*ROW('Hygiene Data'!I32))="","",OFFSET('Hygiene Data'!$I$11,0,10*ROW('Hygiene Data'!I32)))</f>
        <v/>
      </c>
      <c r="EE38" s="290" t="str">
        <f ca="true">+IF(OFFSET('Hygiene Data'!$I$12,0,10*ROW('Hygiene Data'!I32))="","",OFFSET('Hygiene Data'!$I$12,0,10*ROW('Hygiene Data'!I32)))</f>
        <v/>
      </c>
      <c r="EF38" s="290"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6"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0"/>
      <c r="BS39" s="290" t="str">
        <f ca="true">+IF(OFFSET('Water Data'!$D$27,0,10*ROW('Water Data'!D33))="","",OFFSET('Water Data'!$D$27,0,10*ROW('Water Data'!D33)))</f>
        <v/>
      </c>
      <c r="BT39" s="290" t="str">
        <f ca="true">+IF(OFFSET('Water Data'!$D$28,0,10*ROW('Water Data'!D33))="","",OFFSET('Water Data'!$D$28,0,10*ROW('Water Data'!D33)))</f>
        <v/>
      </c>
      <c r="BU39" s="290" t="str">
        <f ca="true">+IF(OFFSET('Water Data'!$D$29,0,10*ROW('Water Data'!D33))="","",OFFSET('Water Data'!$D$29,0,10*ROW('Water Data'!D33)))</f>
        <v/>
      </c>
      <c r="BV39" s="290" t="str">
        <f ca="true">+IF(OFFSET('Water Data'!$E$27,0,10*ROW('Water Data'!E33))="","",OFFSET('Water Data'!$E$27,0,10*ROW('Water Data'!E33)))</f>
        <v/>
      </c>
      <c r="BW39" s="290" t="str">
        <f ca="true">+IF(OFFSET('Water Data'!$E$28,0,10*ROW('Water Data'!E33))="","",OFFSET('Water Data'!$E$28,0,10*ROW('Water Data'!E33)))</f>
        <v/>
      </c>
      <c r="BX39" s="290" t="str">
        <f ca="true">+IF(OFFSET('Water Data'!$E$29,0,10*ROW('Water Data'!E33))="","",OFFSET('Water Data'!$E$29,0,10*ROW('Water Data'!E33)))</f>
        <v/>
      </c>
      <c r="BY39" s="290" t="str">
        <f ca="true">+IF(OFFSET('Water Data'!$F$27,0,10*ROW('Water Data'!F33))="","",OFFSET('Water Data'!$F$27,0,10*ROW('Water Data'!F33)))</f>
        <v/>
      </c>
      <c r="BZ39" s="290" t="str">
        <f ca="true">+IF(OFFSET('Water Data'!$F$28,0,10*ROW('Water Data'!F33))="","",OFFSET('Water Data'!$F$28,0,10*ROW('Water Data'!F33)))</f>
        <v/>
      </c>
      <c r="CA39" s="290" t="str">
        <f ca="true">+IF(OFFSET('Water Data'!$F$29,0,10*ROW('Water Data'!F33))="","",OFFSET('Water Data'!$F$29,0,10*ROW('Water Data'!F33)))</f>
        <v/>
      </c>
      <c r="CB39" s="290" t="str">
        <f ca="true">+IF(OFFSET('Water Data'!$G$27,0,10*ROW('Water Data'!G33))="","",OFFSET('Water Data'!$G$27,0,10*ROW('Water Data'!G33)))</f>
        <v/>
      </c>
      <c r="CC39" s="290" t="str">
        <f ca="true">+IF(OFFSET('Water Data'!$G$28,0,10*ROW('Water Data'!G33))="","",OFFSET('Water Data'!$G$28,0,10*ROW('Water Data'!G33)))</f>
        <v/>
      </c>
      <c r="CD39" s="290" t="str">
        <f ca="true">+IF(OFFSET('Water Data'!$G$29,0,10*ROW('Water Data'!G33))="","",OFFSET('Water Data'!$G$29,0,10*ROW('Water Data'!G33)))</f>
        <v/>
      </c>
      <c r="CE39" s="290" t="str">
        <f ca="true">+IF(OFFSET('Water Data'!$H$27,0,10*ROW('Water Data'!H33))="","",OFFSET('Water Data'!$H$27,0,10*ROW('Water Data'!H33)))</f>
        <v/>
      </c>
      <c r="CF39" s="290" t="str">
        <f ca="true">+IF(OFFSET('Water Data'!$H$28,0,10*ROW('Water Data'!H33))="","",OFFSET('Water Data'!$H$28,0,10*ROW('Water Data'!H33)))</f>
        <v/>
      </c>
      <c r="CG39" s="290" t="str">
        <f ca="true">+IF(OFFSET('Water Data'!$H$29,0,10*ROW('Water Data'!H33))="","",OFFSET('Water Data'!$H$29,0,10*ROW('Water Data'!H33)))</f>
        <v/>
      </c>
      <c r="CH39" s="290" t="str">
        <f ca="true">+IF(OFFSET('Water Data'!$I$27,0,10*ROW('Water Data'!I33))="","",OFFSET('Water Data'!$I$27,0,10*ROW('Water Data'!I33)))</f>
        <v/>
      </c>
      <c r="CI39" s="290" t="str">
        <f ca="true">+IF(OFFSET('Water Data'!$I$28,0,10*ROW('Water Data'!I33))="","",OFFSET('Water Data'!$I$28,0,10*ROW('Water Data'!I33)))</f>
        <v/>
      </c>
      <c r="CJ39" s="290" t="str">
        <f ca="true">+IF(OFFSET('Water Data'!$I$29,0,10*ROW('Water Data'!I33))="","",OFFSET('Water Data'!$I$29,0,10*ROW('Water Data'!I33)))</f>
        <v/>
      </c>
      <c r="CK39" s="290" t="str">
        <f ca="true">+IF(OFFSET('Sanitation Data'!$D$28,0,10*ROW('Sanitation Data'!D33))="","",OFFSET('Sanitation Data'!$D$28,0,10*ROW('Sanitation Data'!D33)))</f>
        <v/>
      </c>
      <c r="CL39" s="290" t="str">
        <f ca="true">+IF(OFFSET('Sanitation Data'!$D$29,0,10*ROW('Sanitation Data'!D33))="","",OFFSET('Sanitation Data'!$D$29,0,10*ROW('Sanitation Data'!D33)))</f>
        <v/>
      </c>
      <c r="CM39" s="290" t="str">
        <f ca="true">+IF(OFFSET('Sanitation Data'!$D$30,0,10*ROW('Sanitation Data'!D33))="","",OFFSET('Sanitation Data'!$D$30,0,10*ROW('Sanitation Data'!D33)))</f>
        <v/>
      </c>
      <c r="CN39" s="290" t="str">
        <f ca="true">+IF(OFFSET('Sanitation Data'!$D$31,0,10*ROW('Sanitation Data'!D33))="","",OFFSET('Sanitation Data'!$D$31,0,10*ROW('Sanitation Data'!D33)))</f>
        <v/>
      </c>
      <c r="CO39" s="290" t="str">
        <f ca="true">+IF(OFFSET('Sanitation Data'!$D$32,0,10*ROW('Sanitation Data'!D33))="","",OFFSET('Sanitation Data'!$D$32,0,10*ROW('Sanitation Data'!D33)))</f>
        <v/>
      </c>
      <c r="CP39" s="290" t="str">
        <f ca="true">+IF(OFFSET('Sanitation Data'!$E$28,0,10*ROW('Sanitation Data'!E33))="","",OFFSET('Sanitation Data'!$E$28,0,10*ROW('Sanitation Data'!E33)))</f>
        <v/>
      </c>
      <c r="CQ39" s="290" t="str">
        <f ca="true">+IF(OFFSET('Sanitation Data'!$E$29,0,10*ROW('Sanitation Data'!E33))="","",OFFSET('Sanitation Data'!$E$29,0,10*ROW('Sanitation Data'!E33)))</f>
        <v/>
      </c>
      <c r="CR39" s="290" t="str">
        <f ca="true">+IF(OFFSET('Sanitation Data'!$E$30,0,10*ROW('Sanitation Data'!E33))="","",OFFSET('Sanitation Data'!$E$30,0,10*ROW('Sanitation Data'!E33)))</f>
        <v/>
      </c>
      <c r="CS39" s="290" t="str">
        <f ca="true">+IF(OFFSET('Sanitation Data'!$E$31,0,10*ROW('Sanitation Data'!E33))="","",OFFSET('Sanitation Data'!$E$31,0,10*ROW('Sanitation Data'!E33)))</f>
        <v/>
      </c>
      <c r="CT39" s="290" t="str">
        <f ca="true">+IF(OFFSET('Sanitation Data'!$E$32,0,10*ROW('Sanitation Data'!E33))="","",OFFSET('Sanitation Data'!$E$32,0,10*ROW('Sanitation Data'!E33)))</f>
        <v/>
      </c>
      <c r="CU39" s="290" t="str">
        <f ca="true">+IF(OFFSET('Sanitation Data'!$F$28,0,10*ROW('Sanitation Data'!F33))="","",OFFSET('Sanitation Data'!$F$28,0,10*ROW('Sanitation Data'!F33)))</f>
        <v/>
      </c>
      <c r="CV39" s="290" t="str">
        <f ca="true">+IF(OFFSET('Sanitation Data'!$F$29,0,10*ROW('Sanitation Data'!F33))="","",OFFSET('Sanitation Data'!$F$29,0,10*ROW('Sanitation Data'!F33)))</f>
        <v/>
      </c>
      <c r="CW39" s="290" t="str">
        <f ca="true">+IF(OFFSET('Sanitation Data'!$F$30,0,10*ROW('Sanitation Data'!F33))="","",OFFSET('Sanitation Data'!$F$30,0,10*ROW('Sanitation Data'!F33)))</f>
        <v/>
      </c>
      <c r="CX39" s="290" t="str">
        <f ca="true">+IF(OFFSET('Sanitation Data'!$F$31,0,10*ROW('Sanitation Data'!F33))="","",OFFSET('Sanitation Data'!$F$31,0,10*ROW('Sanitation Data'!F33)))</f>
        <v/>
      </c>
      <c r="CY39" s="290" t="str">
        <f ca="true">+IF(OFFSET('Sanitation Data'!$F$32,0,10*ROW('Sanitation Data'!F33))="","",OFFSET('Sanitation Data'!$F$32,0,10*ROW('Sanitation Data'!F33)))</f>
        <v/>
      </c>
      <c r="CZ39" s="290" t="str">
        <f ca="true">+IF(OFFSET('Sanitation Data'!$G$28,0,10*ROW('Sanitation Data'!G33))="","",OFFSET('Sanitation Data'!$G$28,0,10*ROW('Sanitation Data'!G33)))</f>
        <v/>
      </c>
      <c r="DA39" s="290" t="str">
        <f ca="true">+IF(OFFSET('Sanitation Data'!$G$29,0,10*ROW('Sanitation Data'!G33))="","",OFFSET('Sanitation Data'!$G$29,0,10*ROW('Sanitation Data'!G33)))</f>
        <v/>
      </c>
      <c r="DB39" s="290" t="str">
        <f ca="true">+IF(OFFSET('Sanitation Data'!$G$30,0,10*ROW('Sanitation Data'!G33))="","",OFFSET('Sanitation Data'!$G$30,0,10*ROW('Sanitation Data'!G33)))</f>
        <v/>
      </c>
      <c r="DC39" s="290" t="str">
        <f ca="true">+IF(OFFSET('Sanitation Data'!$G$31,0,10*ROW('Sanitation Data'!G33))="","",OFFSET('Sanitation Data'!$G$31,0,10*ROW('Sanitation Data'!G33)))</f>
        <v/>
      </c>
      <c r="DD39" s="290" t="str">
        <f ca="true">+IF(OFFSET('Sanitation Data'!$G$32,0,10*ROW('Sanitation Data'!G33))="","",OFFSET('Sanitation Data'!$G$32,0,10*ROW('Sanitation Data'!G33)))</f>
        <v/>
      </c>
      <c r="DE39" s="290" t="str">
        <f ca="true">+IF(OFFSET('Sanitation Data'!$H$28,0,10*ROW('Sanitation Data'!H33))="","",OFFSET('Sanitation Data'!$H$28,0,10*ROW('Sanitation Data'!H33)))</f>
        <v/>
      </c>
      <c r="DF39" s="290" t="str">
        <f ca="true">+IF(OFFSET('Sanitation Data'!$H$29,0,10*ROW('Sanitation Data'!H33))="","",OFFSET('Sanitation Data'!$H$29,0,10*ROW('Sanitation Data'!H33)))</f>
        <v/>
      </c>
      <c r="DG39" s="290" t="str">
        <f ca="true">+IF(OFFSET('Sanitation Data'!$H$30,0,10*ROW('Sanitation Data'!H33))="","",OFFSET('Sanitation Data'!$H$30,0,10*ROW('Sanitation Data'!H33)))</f>
        <v/>
      </c>
      <c r="DH39" s="290" t="str">
        <f ca="true">+IF(OFFSET('Sanitation Data'!$H$31,0,10*ROW('Sanitation Data'!H33))="","",OFFSET('Sanitation Data'!$H$31,0,10*ROW('Sanitation Data'!H33)))</f>
        <v/>
      </c>
      <c r="DI39" s="290" t="str">
        <f ca="true">+IF(OFFSET('Sanitation Data'!$H$32,0,10*ROW('Sanitation Data'!H33))="","",OFFSET('Sanitation Data'!$H$32,0,10*ROW('Sanitation Data'!H33)))</f>
        <v/>
      </c>
      <c r="DJ39" s="290" t="str">
        <f ca="true">+IF(OFFSET('Sanitation Data'!$I$28,0,10*ROW('Sanitation Data'!I33))="","",OFFSET('Sanitation Data'!$I$28,0,10*ROW('Sanitation Data'!I33)))</f>
        <v/>
      </c>
      <c r="DK39" s="290" t="str">
        <f ca="true">+IF(OFFSET('Sanitation Data'!$I$29,0,10*ROW('Sanitation Data'!I33))="","",OFFSET('Sanitation Data'!$I$29,0,10*ROW('Sanitation Data'!I33)))</f>
        <v/>
      </c>
      <c r="DL39" s="290" t="str">
        <f ca="true">+IF(OFFSET('Sanitation Data'!$I$30,0,10*ROW('Sanitation Data'!I33))="","",OFFSET('Sanitation Data'!$I$30,0,10*ROW('Sanitation Data'!I33)))</f>
        <v/>
      </c>
      <c r="DM39" s="290" t="str">
        <f ca="true">+IF(OFFSET('Sanitation Data'!$I$31,0,10*ROW('Sanitation Data'!I33))="","",OFFSET('Sanitation Data'!$I$31,0,10*ROW('Sanitation Data'!I33)))</f>
        <v/>
      </c>
      <c r="DN39" s="290" t="str">
        <f ca="true">+IF(OFFSET('Sanitation Data'!$I$32,0,10*ROW('Sanitation Data'!I33))="","",OFFSET('Sanitation Data'!$I$32,0,10*ROW('Sanitation Data'!I33)))</f>
        <v/>
      </c>
      <c r="DO39" s="290" t="str">
        <f ca="true">+IF(OFFSET('Hygiene Data'!$D$11,0,10*ROW('Hygiene Data'!D33))="","",OFFSET('Hygiene Data'!$D$11,0,10*ROW('Hygiene Data'!D33)))</f>
        <v/>
      </c>
      <c r="DP39" s="290" t="str">
        <f ca="true">+IF(OFFSET('Hygiene Data'!$D$12,0,10*ROW('Hygiene Data'!D33))="","",OFFSET('Hygiene Data'!$D$12,0,10*ROW('Hygiene Data'!D33)))</f>
        <v/>
      </c>
      <c r="DQ39" s="290" t="str">
        <f ca="true">+IF(OFFSET('Hygiene Data'!$D$13,0,10*ROW('Hygiene Data'!D33))="","",OFFSET('Hygiene Data'!$D$13,0,10*ROW('Hygiene Data'!D33)))</f>
        <v/>
      </c>
      <c r="DR39" s="290" t="str">
        <f ca="true">+IF(OFFSET('Hygiene Data'!$E$11,0,10*ROW('Hygiene Data'!E33))="","",OFFSET('Hygiene Data'!$E$11,0,10*ROW('Hygiene Data'!E33)))</f>
        <v/>
      </c>
      <c r="DS39" s="290" t="str">
        <f ca="true">+IF(OFFSET('Hygiene Data'!$E$12,0,10*ROW('Hygiene Data'!E33))="","",OFFSET('Hygiene Data'!$E$12,0,10*ROW('Hygiene Data'!E33)))</f>
        <v/>
      </c>
      <c r="DT39" s="290" t="str">
        <f ca="true">+IF(OFFSET('Hygiene Data'!$E$13,0,10*ROW('Hygiene Data'!E33))="","",OFFSET('Hygiene Data'!$E$13,0,10*ROW('Hygiene Data'!E33)))</f>
        <v/>
      </c>
      <c r="DU39" s="290" t="str">
        <f ca="true">+IF(OFFSET('Hygiene Data'!$F$11,0,10*ROW('Hygiene Data'!F33))="","",OFFSET('Hygiene Data'!$F$11,0,10*ROW('Hygiene Data'!F33)))</f>
        <v/>
      </c>
      <c r="DV39" s="290" t="str">
        <f ca="true">+IF(OFFSET('Hygiene Data'!$F$12,0,10*ROW('Hygiene Data'!F33))="","",OFFSET('Hygiene Data'!$F$12,0,10*ROW('Hygiene Data'!F33)))</f>
        <v/>
      </c>
      <c r="DW39" s="290" t="str">
        <f ca="true">+IF(OFFSET('Hygiene Data'!$F$13,0,10*ROW('Hygiene Data'!F33))="","",OFFSET('Hygiene Data'!$F$13,0,10*ROW('Hygiene Data'!F33)))</f>
        <v/>
      </c>
      <c r="DX39" s="290" t="str">
        <f ca="true">+IF(OFFSET('Hygiene Data'!$G$11,0,10*ROW('Hygiene Data'!G33))="","",OFFSET('Hygiene Data'!$G$11,0,10*ROW('Hygiene Data'!G33)))</f>
        <v/>
      </c>
      <c r="DY39" s="290" t="str">
        <f ca="true">+IF(OFFSET('Hygiene Data'!$G$12,0,10*ROW('Hygiene Data'!G33))="","",OFFSET('Hygiene Data'!$G$12,0,10*ROW('Hygiene Data'!G33)))</f>
        <v/>
      </c>
      <c r="DZ39" s="290" t="str">
        <f ca="true">+IF(OFFSET('Hygiene Data'!$G$13,0,10*ROW('Hygiene Data'!G33))="","",OFFSET('Hygiene Data'!$G$13,0,10*ROW('Hygiene Data'!G33)))</f>
        <v/>
      </c>
      <c r="EA39" s="290" t="str">
        <f ca="true">+IF(OFFSET('Hygiene Data'!$H$11,0,10*ROW('Hygiene Data'!H33))="","",OFFSET('Hygiene Data'!$H$11,0,10*ROW('Hygiene Data'!H33)))</f>
        <v/>
      </c>
      <c r="EB39" s="290" t="str">
        <f ca="true">+IF(OFFSET('Hygiene Data'!$H$12,0,10*ROW('Hygiene Data'!H33))="","",OFFSET('Hygiene Data'!$H$12,0,10*ROW('Hygiene Data'!H33)))</f>
        <v/>
      </c>
      <c r="EC39" s="290" t="str">
        <f ca="true">+IF(OFFSET('Hygiene Data'!$H$13,0,10*ROW('Hygiene Data'!H33))="","",OFFSET('Hygiene Data'!$H$13,0,10*ROW('Hygiene Data'!H33)))</f>
        <v/>
      </c>
      <c r="ED39" s="290" t="str">
        <f ca="true">+IF(OFFSET('Hygiene Data'!$I$11,0,10*ROW('Hygiene Data'!I33))="","",OFFSET('Hygiene Data'!$I$11,0,10*ROW('Hygiene Data'!I33)))</f>
        <v/>
      </c>
      <c r="EE39" s="290" t="str">
        <f ca="true">+IF(OFFSET('Hygiene Data'!$I$12,0,10*ROW('Hygiene Data'!I33))="","",OFFSET('Hygiene Data'!$I$12,0,10*ROW('Hygiene Data'!I33)))</f>
        <v/>
      </c>
      <c r="EF39" s="290"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6"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0"/>
      <c r="BS40" s="290" t="str">
        <f ca="true">+IF(OFFSET('Water Data'!$D$27,0,10*ROW('Water Data'!D34))="","",OFFSET('Water Data'!$D$27,0,10*ROW('Water Data'!D34)))</f>
        <v/>
      </c>
      <c r="BT40" s="290" t="str">
        <f ca="true">+IF(OFFSET('Water Data'!$D$28,0,10*ROW('Water Data'!D34))="","",OFFSET('Water Data'!$D$28,0,10*ROW('Water Data'!D34)))</f>
        <v/>
      </c>
      <c r="BU40" s="290" t="str">
        <f ca="true">+IF(OFFSET('Water Data'!$D$29,0,10*ROW('Water Data'!D34))="","",OFFSET('Water Data'!$D$29,0,10*ROW('Water Data'!D34)))</f>
        <v/>
      </c>
      <c r="BV40" s="290" t="str">
        <f ca="true">+IF(OFFSET('Water Data'!$E$27,0,10*ROW('Water Data'!E34))="","",OFFSET('Water Data'!$E$27,0,10*ROW('Water Data'!E34)))</f>
        <v/>
      </c>
      <c r="BW40" s="290" t="str">
        <f ca="true">+IF(OFFSET('Water Data'!$E$28,0,10*ROW('Water Data'!E34))="","",OFFSET('Water Data'!$E$28,0,10*ROW('Water Data'!E34)))</f>
        <v/>
      </c>
      <c r="BX40" s="290" t="str">
        <f ca="true">+IF(OFFSET('Water Data'!$E$29,0,10*ROW('Water Data'!E34))="","",OFFSET('Water Data'!$E$29,0,10*ROW('Water Data'!E34)))</f>
        <v/>
      </c>
      <c r="BY40" s="290" t="str">
        <f ca="true">+IF(OFFSET('Water Data'!$F$27,0,10*ROW('Water Data'!F34))="","",OFFSET('Water Data'!$F$27,0,10*ROW('Water Data'!F34)))</f>
        <v/>
      </c>
      <c r="BZ40" s="290" t="str">
        <f ca="true">+IF(OFFSET('Water Data'!$F$28,0,10*ROW('Water Data'!F34))="","",OFFSET('Water Data'!$F$28,0,10*ROW('Water Data'!F34)))</f>
        <v/>
      </c>
      <c r="CA40" s="290" t="str">
        <f ca="true">+IF(OFFSET('Water Data'!$F$29,0,10*ROW('Water Data'!F34))="","",OFFSET('Water Data'!$F$29,0,10*ROW('Water Data'!F34)))</f>
        <v/>
      </c>
      <c r="CB40" s="290" t="str">
        <f ca="true">+IF(OFFSET('Water Data'!$G$27,0,10*ROW('Water Data'!G34))="","",OFFSET('Water Data'!$G$27,0,10*ROW('Water Data'!G34)))</f>
        <v/>
      </c>
      <c r="CC40" s="290" t="str">
        <f ca="true">+IF(OFFSET('Water Data'!$G$28,0,10*ROW('Water Data'!G34))="","",OFFSET('Water Data'!$G$28,0,10*ROW('Water Data'!G34)))</f>
        <v/>
      </c>
      <c r="CD40" s="290" t="str">
        <f ca="true">+IF(OFFSET('Water Data'!$G$29,0,10*ROW('Water Data'!G34))="","",OFFSET('Water Data'!$G$29,0,10*ROW('Water Data'!G34)))</f>
        <v/>
      </c>
      <c r="CE40" s="290" t="str">
        <f ca="true">+IF(OFFSET('Water Data'!$H$27,0,10*ROW('Water Data'!H34))="","",OFFSET('Water Data'!$H$27,0,10*ROW('Water Data'!H34)))</f>
        <v/>
      </c>
      <c r="CF40" s="290" t="str">
        <f ca="true">+IF(OFFSET('Water Data'!$H$28,0,10*ROW('Water Data'!H34))="","",OFFSET('Water Data'!$H$28,0,10*ROW('Water Data'!H34)))</f>
        <v/>
      </c>
      <c r="CG40" s="290" t="str">
        <f ca="true">+IF(OFFSET('Water Data'!$H$29,0,10*ROW('Water Data'!H34))="","",OFFSET('Water Data'!$H$29,0,10*ROW('Water Data'!H34)))</f>
        <v/>
      </c>
      <c r="CH40" s="290" t="str">
        <f ca="true">+IF(OFFSET('Water Data'!$I$27,0,10*ROW('Water Data'!I34))="","",OFFSET('Water Data'!$I$27,0,10*ROW('Water Data'!I34)))</f>
        <v/>
      </c>
      <c r="CI40" s="290" t="str">
        <f ca="true">+IF(OFFSET('Water Data'!$I$28,0,10*ROW('Water Data'!I34))="","",OFFSET('Water Data'!$I$28,0,10*ROW('Water Data'!I34)))</f>
        <v/>
      </c>
      <c r="CJ40" s="290" t="str">
        <f ca="true">+IF(OFFSET('Water Data'!$I$29,0,10*ROW('Water Data'!I34))="","",OFFSET('Water Data'!$I$29,0,10*ROW('Water Data'!I34)))</f>
        <v/>
      </c>
      <c r="CK40" s="290" t="str">
        <f ca="true">+IF(OFFSET('Sanitation Data'!$D$28,0,10*ROW('Sanitation Data'!D34))="","",OFFSET('Sanitation Data'!$D$28,0,10*ROW('Sanitation Data'!D34)))</f>
        <v/>
      </c>
      <c r="CL40" s="290" t="str">
        <f ca="true">+IF(OFFSET('Sanitation Data'!$D$29,0,10*ROW('Sanitation Data'!D34))="","",OFFSET('Sanitation Data'!$D$29,0,10*ROW('Sanitation Data'!D34)))</f>
        <v/>
      </c>
      <c r="CM40" s="290" t="str">
        <f ca="true">+IF(OFFSET('Sanitation Data'!$D$30,0,10*ROW('Sanitation Data'!D34))="","",OFFSET('Sanitation Data'!$D$30,0,10*ROW('Sanitation Data'!D34)))</f>
        <v/>
      </c>
      <c r="CN40" s="290" t="str">
        <f ca="true">+IF(OFFSET('Sanitation Data'!$D$31,0,10*ROW('Sanitation Data'!D34))="","",OFFSET('Sanitation Data'!$D$31,0,10*ROW('Sanitation Data'!D34)))</f>
        <v/>
      </c>
      <c r="CO40" s="290" t="str">
        <f ca="true">+IF(OFFSET('Sanitation Data'!$D$32,0,10*ROW('Sanitation Data'!D34))="","",OFFSET('Sanitation Data'!$D$32,0,10*ROW('Sanitation Data'!D34)))</f>
        <v/>
      </c>
      <c r="CP40" s="290" t="str">
        <f ca="true">+IF(OFFSET('Sanitation Data'!$E$28,0,10*ROW('Sanitation Data'!E34))="","",OFFSET('Sanitation Data'!$E$28,0,10*ROW('Sanitation Data'!E34)))</f>
        <v/>
      </c>
      <c r="CQ40" s="290" t="str">
        <f ca="true">+IF(OFFSET('Sanitation Data'!$E$29,0,10*ROW('Sanitation Data'!E34))="","",OFFSET('Sanitation Data'!$E$29,0,10*ROW('Sanitation Data'!E34)))</f>
        <v/>
      </c>
      <c r="CR40" s="290" t="str">
        <f ca="true">+IF(OFFSET('Sanitation Data'!$E$30,0,10*ROW('Sanitation Data'!E34))="","",OFFSET('Sanitation Data'!$E$30,0,10*ROW('Sanitation Data'!E34)))</f>
        <v/>
      </c>
      <c r="CS40" s="290" t="str">
        <f ca="true">+IF(OFFSET('Sanitation Data'!$E$31,0,10*ROW('Sanitation Data'!E34))="","",OFFSET('Sanitation Data'!$E$31,0,10*ROW('Sanitation Data'!E34)))</f>
        <v/>
      </c>
      <c r="CT40" s="290" t="str">
        <f ca="true">+IF(OFFSET('Sanitation Data'!$E$32,0,10*ROW('Sanitation Data'!E34))="","",OFFSET('Sanitation Data'!$E$32,0,10*ROW('Sanitation Data'!E34)))</f>
        <v/>
      </c>
      <c r="CU40" s="290" t="str">
        <f ca="true">+IF(OFFSET('Sanitation Data'!$F$28,0,10*ROW('Sanitation Data'!F34))="","",OFFSET('Sanitation Data'!$F$28,0,10*ROW('Sanitation Data'!F34)))</f>
        <v/>
      </c>
      <c r="CV40" s="290" t="str">
        <f ca="true">+IF(OFFSET('Sanitation Data'!$F$29,0,10*ROW('Sanitation Data'!F34))="","",OFFSET('Sanitation Data'!$F$29,0,10*ROW('Sanitation Data'!F34)))</f>
        <v/>
      </c>
      <c r="CW40" s="290" t="str">
        <f ca="true">+IF(OFFSET('Sanitation Data'!$F$30,0,10*ROW('Sanitation Data'!F34))="","",OFFSET('Sanitation Data'!$F$30,0,10*ROW('Sanitation Data'!F34)))</f>
        <v/>
      </c>
      <c r="CX40" s="290" t="str">
        <f ca="true">+IF(OFFSET('Sanitation Data'!$F$31,0,10*ROW('Sanitation Data'!F34))="","",OFFSET('Sanitation Data'!$F$31,0,10*ROW('Sanitation Data'!F34)))</f>
        <v/>
      </c>
      <c r="CY40" s="290" t="str">
        <f ca="true">+IF(OFFSET('Sanitation Data'!$F$32,0,10*ROW('Sanitation Data'!F34))="","",OFFSET('Sanitation Data'!$F$32,0,10*ROW('Sanitation Data'!F34)))</f>
        <v/>
      </c>
      <c r="CZ40" s="290" t="str">
        <f ca="true">+IF(OFFSET('Sanitation Data'!$G$28,0,10*ROW('Sanitation Data'!G34))="","",OFFSET('Sanitation Data'!$G$28,0,10*ROW('Sanitation Data'!G34)))</f>
        <v/>
      </c>
      <c r="DA40" s="290" t="str">
        <f ca="true">+IF(OFFSET('Sanitation Data'!$G$29,0,10*ROW('Sanitation Data'!G34))="","",OFFSET('Sanitation Data'!$G$29,0,10*ROW('Sanitation Data'!G34)))</f>
        <v/>
      </c>
      <c r="DB40" s="290" t="str">
        <f ca="true">+IF(OFFSET('Sanitation Data'!$G$30,0,10*ROW('Sanitation Data'!G34))="","",OFFSET('Sanitation Data'!$G$30,0,10*ROW('Sanitation Data'!G34)))</f>
        <v/>
      </c>
      <c r="DC40" s="290" t="str">
        <f ca="true">+IF(OFFSET('Sanitation Data'!$G$31,0,10*ROW('Sanitation Data'!G34))="","",OFFSET('Sanitation Data'!$G$31,0,10*ROW('Sanitation Data'!G34)))</f>
        <v/>
      </c>
      <c r="DD40" s="290" t="str">
        <f ca="true">+IF(OFFSET('Sanitation Data'!$G$32,0,10*ROW('Sanitation Data'!G34))="","",OFFSET('Sanitation Data'!$G$32,0,10*ROW('Sanitation Data'!G34)))</f>
        <v/>
      </c>
      <c r="DE40" s="290" t="str">
        <f ca="true">+IF(OFFSET('Sanitation Data'!$H$28,0,10*ROW('Sanitation Data'!H34))="","",OFFSET('Sanitation Data'!$H$28,0,10*ROW('Sanitation Data'!H34)))</f>
        <v/>
      </c>
      <c r="DF40" s="290" t="str">
        <f ca="true">+IF(OFFSET('Sanitation Data'!$H$29,0,10*ROW('Sanitation Data'!H34))="","",OFFSET('Sanitation Data'!$H$29,0,10*ROW('Sanitation Data'!H34)))</f>
        <v/>
      </c>
      <c r="DG40" s="290" t="str">
        <f ca="true">+IF(OFFSET('Sanitation Data'!$H$30,0,10*ROW('Sanitation Data'!H34))="","",OFFSET('Sanitation Data'!$H$30,0,10*ROW('Sanitation Data'!H34)))</f>
        <v/>
      </c>
      <c r="DH40" s="290" t="str">
        <f ca="true">+IF(OFFSET('Sanitation Data'!$H$31,0,10*ROW('Sanitation Data'!H34))="","",OFFSET('Sanitation Data'!$H$31,0,10*ROW('Sanitation Data'!H34)))</f>
        <v/>
      </c>
      <c r="DI40" s="290" t="str">
        <f ca="true">+IF(OFFSET('Sanitation Data'!$H$32,0,10*ROW('Sanitation Data'!H34))="","",OFFSET('Sanitation Data'!$H$32,0,10*ROW('Sanitation Data'!H34)))</f>
        <v/>
      </c>
      <c r="DJ40" s="290" t="str">
        <f ca="true">+IF(OFFSET('Sanitation Data'!$I$28,0,10*ROW('Sanitation Data'!I34))="","",OFFSET('Sanitation Data'!$I$28,0,10*ROW('Sanitation Data'!I34)))</f>
        <v/>
      </c>
      <c r="DK40" s="290" t="str">
        <f ca="true">+IF(OFFSET('Sanitation Data'!$I$29,0,10*ROW('Sanitation Data'!I34))="","",OFFSET('Sanitation Data'!$I$29,0,10*ROW('Sanitation Data'!I34)))</f>
        <v/>
      </c>
      <c r="DL40" s="290" t="str">
        <f ca="true">+IF(OFFSET('Sanitation Data'!$I$30,0,10*ROW('Sanitation Data'!I34))="","",OFFSET('Sanitation Data'!$I$30,0,10*ROW('Sanitation Data'!I34)))</f>
        <v/>
      </c>
      <c r="DM40" s="290" t="str">
        <f ca="true">+IF(OFFSET('Sanitation Data'!$I$31,0,10*ROW('Sanitation Data'!I34))="","",OFFSET('Sanitation Data'!$I$31,0,10*ROW('Sanitation Data'!I34)))</f>
        <v/>
      </c>
      <c r="DN40" s="290" t="str">
        <f ca="true">+IF(OFFSET('Sanitation Data'!$I$32,0,10*ROW('Sanitation Data'!I34))="","",OFFSET('Sanitation Data'!$I$32,0,10*ROW('Sanitation Data'!I34)))</f>
        <v/>
      </c>
      <c r="DO40" s="290" t="str">
        <f ca="true">+IF(OFFSET('Hygiene Data'!$D$11,0,10*ROW('Hygiene Data'!D34))="","",OFFSET('Hygiene Data'!$D$11,0,10*ROW('Hygiene Data'!D34)))</f>
        <v/>
      </c>
      <c r="DP40" s="290" t="str">
        <f ca="true">+IF(OFFSET('Hygiene Data'!$D$12,0,10*ROW('Hygiene Data'!D34))="","",OFFSET('Hygiene Data'!$D$12,0,10*ROW('Hygiene Data'!D34)))</f>
        <v/>
      </c>
      <c r="DQ40" s="290" t="str">
        <f ca="true">+IF(OFFSET('Hygiene Data'!$D$13,0,10*ROW('Hygiene Data'!D34))="","",OFFSET('Hygiene Data'!$D$13,0,10*ROW('Hygiene Data'!D34)))</f>
        <v/>
      </c>
      <c r="DR40" s="290" t="str">
        <f ca="true">+IF(OFFSET('Hygiene Data'!$E$11,0,10*ROW('Hygiene Data'!E34))="","",OFFSET('Hygiene Data'!$E$11,0,10*ROW('Hygiene Data'!E34)))</f>
        <v/>
      </c>
      <c r="DS40" s="290" t="str">
        <f ca="true">+IF(OFFSET('Hygiene Data'!$E$12,0,10*ROW('Hygiene Data'!E34))="","",OFFSET('Hygiene Data'!$E$12,0,10*ROW('Hygiene Data'!E34)))</f>
        <v/>
      </c>
      <c r="DT40" s="290" t="str">
        <f ca="true">+IF(OFFSET('Hygiene Data'!$E$13,0,10*ROW('Hygiene Data'!E34))="","",OFFSET('Hygiene Data'!$E$13,0,10*ROW('Hygiene Data'!E34)))</f>
        <v/>
      </c>
      <c r="DU40" s="290" t="str">
        <f ca="true">+IF(OFFSET('Hygiene Data'!$F$11,0,10*ROW('Hygiene Data'!F34))="","",OFFSET('Hygiene Data'!$F$11,0,10*ROW('Hygiene Data'!F34)))</f>
        <v/>
      </c>
      <c r="DV40" s="290" t="str">
        <f ca="true">+IF(OFFSET('Hygiene Data'!$F$12,0,10*ROW('Hygiene Data'!F34))="","",OFFSET('Hygiene Data'!$F$12,0,10*ROW('Hygiene Data'!F34)))</f>
        <v/>
      </c>
      <c r="DW40" s="290" t="str">
        <f ca="true">+IF(OFFSET('Hygiene Data'!$F$13,0,10*ROW('Hygiene Data'!F34))="","",OFFSET('Hygiene Data'!$F$13,0,10*ROW('Hygiene Data'!F34)))</f>
        <v/>
      </c>
      <c r="DX40" s="290" t="str">
        <f ca="true">+IF(OFFSET('Hygiene Data'!$G$11,0,10*ROW('Hygiene Data'!G34))="","",OFFSET('Hygiene Data'!$G$11,0,10*ROW('Hygiene Data'!G34)))</f>
        <v/>
      </c>
      <c r="DY40" s="290" t="str">
        <f ca="true">+IF(OFFSET('Hygiene Data'!$G$12,0,10*ROW('Hygiene Data'!G34))="","",OFFSET('Hygiene Data'!$G$12,0,10*ROW('Hygiene Data'!G34)))</f>
        <v/>
      </c>
      <c r="DZ40" s="290" t="str">
        <f ca="true">+IF(OFFSET('Hygiene Data'!$G$13,0,10*ROW('Hygiene Data'!G34))="","",OFFSET('Hygiene Data'!$G$13,0,10*ROW('Hygiene Data'!G34)))</f>
        <v/>
      </c>
      <c r="EA40" s="290" t="str">
        <f ca="true">+IF(OFFSET('Hygiene Data'!$H$11,0,10*ROW('Hygiene Data'!H34))="","",OFFSET('Hygiene Data'!$H$11,0,10*ROW('Hygiene Data'!H34)))</f>
        <v/>
      </c>
      <c r="EB40" s="290" t="str">
        <f ca="true">+IF(OFFSET('Hygiene Data'!$H$12,0,10*ROW('Hygiene Data'!H34))="","",OFFSET('Hygiene Data'!$H$12,0,10*ROW('Hygiene Data'!H34)))</f>
        <v/>
      </c>
      <c r="EC40" s="290" t="str">
        <f ca="true">+IF(OFFSET('Hygiene Data'!$H$13,0,10*ROW('Hygiene Data'!H34))="","",OFFSET('Hygiene Data'!$H$13,0,10*ROW('Hygiene Data'!H34)))</f>
        <v/>
      </c>
      <c r="ED40" s="290" t="str">
        <f ca="true">+IF(OFFSET('Hygiene Data'!$I$11,0,10*ROW('Hygiene Data'!I34))="","",OFFSET('Hygiene Data'!$I$11,0,10*ROW('Hygiene Data'!I34)))</f>
        <v/>
      </c>
      <c r="EE40" s="290" t="str">
        <f ca="true">+IF(OFFSET('Hygiene Data'!$I$12,0,10*ROW('Hygiene Data'!I34))="","",OFFSET('Hygiene Data'!$I$12,0,10*ROW('Hygiene Data'!I34)))</f>
        <v/>
      </c>
      <c r="EF40" s="290"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6"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0"/>
      <c r="BS41" s="290" t="str">
        <f ca="true">+IF(OFFSET('Water Data'!$D$27,0,10*ROW('Water Data'!D35))="","",OFFSET('Water Data'!$D$27,0,10*ROW('Water Data'!D35)))</f>
        <v/>
      </c>
      <c r="BT41" s="290" t="str">
        <f ca="true">+IF(OFFSET('Water Data'!$D$28,0,10*ROW('Water Data'!D35))="","",OFFSET('Water Data'!$D$28,0,10*ROW('Water Data'!D35)))</f>
        <v/>
      </c>
      <c r="BU41" s="290" t="str">
        <f ca="true">+IF(OFFSET('Water Data'!$D$29,0,10*ROW('Water Data'!D35))="","",OFFSET('Water Data'!$D$29,0,10*ROW('Water Data'!D35)))</f>
        <v/>
      </c>
      <c r="BV41" s="290" t="str">
        <f ca="true">+IF(OFFSET('Water Data'!$E$27,0,10*ROW('Water Data'!E35))="","",OFFSET('Water Data'!$E$27,0,10*ROW('Water Data'!E35)))</f>
        <v/>
      </c>
      <c r="BW41" s="290" t="str">
        <f ca="true">+IF(OFFSET('Water Data'!$E$28,0,10*ROW('Water Data'!E35))="","",OFFSET('Water Data'!$E$28,0,10*ROW('Water Data'!E35)))</f>
        <v/>
      </c>
      <c r="BX41" s="290" t="str">
        <f ca="true">+IF(OFFSET('Water Data'!$E$29,0,10*ROW('Water Data'!E35))="","",OFFSET('Water Data'!$E$29,0,10*ROW('Water Data'!E35)))</f>
        <v/>
      </c>
      <c r="BY41" s="290" t="str">
        <f ca="true">+IF(OFFSET('Water Data'!$F$27,0,10*ROW('Water Data'!F35))="","",OFFSET('Water Data'!$F$27,0,10*ROW('Water Data'!F35)))</f>
        <v/>
      </c>
      <c r="BZ41" s="290" t="str">
        <f ca="true">+IF(OFFSET('Water Data'!$F$28,0,10*ROW('Water Data'!F35))="","",OFFSET('Water Data'!$F$28,0,10*ROW('Water Data'!F35)))</f>
        <v/>
      </c>
      <c r="CA41" s="290" t="str">
        <f ca="true">+IF(OFFSET('Water Data'!$F$29,0,10*ROW('Water Data'!F35))="","",OFFSET('Water Data'!$F$29,0,10*ROW('Water Data'!F35)))</f>
        <v/>
      </c>
      <c r="CB41" s="290" t="str">
        <f ca="true">+IF(OFFSET('Water Data'!$G$27,0,10*ROW('Water Data'!G35))="","",OFFSET('Water Data'!$G$27,0,10*ROW('Water Data'!G35)))</f>
        <v/>
      </c>
      <c r="CC41" s="290" t="str">
        <f ca="true">+IF(OFFSET('Water Data'!$G$28,0,10*ROW('Water Data'!G35))="","",OFFSET('Water Data'!$G$28,0,10*ROW('Water Data'!G35)))</f>
        <v/>
      </c>
      <c r="CD41" s="290" t="str">
        <f ca="true">+IF(OFFSET('Water Data'!$G$29,0,10*ROW('Water Data'!G35))="","",OFFSET('Water Data'!$G$29,0,10*ROW('Water Data'!G35)))</f>
        <v/>
      </c>
      <c r="CE41" s="290" t="str">
        <f ca="true">+IF(OFFSET('Water Data'!$H$27,0,10*ROW('Water Data'!H35))="","",OFFSET('Water Data'!$H$27,0,10*ROW('Water Data'!H35)))</f>
        <v/>
      </c>
      <c r="CF41" s="290" t="str">
        <f ca="true">+IF(OFFSET('Water Data'!$H$28,0,10*ROW('Water Data'!H35))="","",OFFSET('Water Data'!$H$28,0,10*ROW('Water Data'!H35)))</f>
        <v/>
      </c>
      <c r="CG41" s="290" t="str">
        <f ca="true">+IF(OFFSET('Water Data'!$H$29,0,10*ROW('Water Data'!H35))="","",OFFSET('Water Data'!$H$29,0,10*ROW('Water Data'!H35)))</f>
        <v/>
      </c>
      <c r="CH41" s="290" t="str">
        <f ca="true">+IF(OFFSET('Water Data'!$I$27,0,10*ROW('Water Data'!I35))="","",OFFSET('Water Data'!$I$27,0,10*ROW('Water Data'!I35)))</f>
        <v/>
      </c>
      <c r="CI41" s="290" t="str">
        <f ca="true">+IF(OFFSET('Water Data'!$I$28,0,10*ROW('Water Data'!I35))="","",OFFSET('Water Data'!$I$28,0,10*ROW('Water Data'!I35)))</f>
        <v/>
      </c>
      <c r="CJ41" s="290" t="str">
        <f ca="true">+IF(OFFSET('Water Data'!$I$29,0,10*ROW('Water Data'!I35))="","",OFFSET('Water Data'!$I$29,0,10*ROW('Water Data'!I35)))</f>
        <v/>
      </c>
      <c r="CK41" s="290" t="str">
        <f ca="true">+IF(OFFSET('Sanitation Data'!$D$28,0,10*ROW('Sanitation Data'!D35))="","",OFFSET('Sanitation Data'!$D$28,0,10*ROW('Sanitation Data'!D35)))</f>
        <v/>
      </c>
      <c r="CL41" s="290" t="str">
        <f ca="true">+IF(OFFSET('Sanitation Data'!$D$29,0,10*ROW('Sanitation Data'!D35))="","",OFFSET('Sanitation Data'!$D$29,0,10*ROW('Sanitation Data'!D35)))</f>
        <v/>
      </c>
      <c r="CM41" s="290" t="str">
        <f ca="true">+IF(OFFSET('Sanitation Data'!$D$30,0,10*ROW('Sanitation Data'!D35))="","",OFFSET('Sanitation Data'!$D$30,0,10*ROW('Sanitation Data'!D35)))</f>
        <v/>
      </c>
      <c r="CN41" s="290" t="str">
        <f ca="true">+IF(OFFSET('Sanitation Data'!$D$31,0,10*ROW('Sanitation Data'!D35))="","",OFFSET('Sanitation Data'!$D$31,0,10*ROW('Sanitation Data'!D35)))</f>
        <v/>
      </c>
      <c r="CO41" s="290" t="str">
        <f ca="true">+IF(OFFSET('Sanitation Data'!$D$32,0,10*ROW('Sanitation Data'!D35))="","",OFFSET('Sanitation Data'!$D$32,0,10*ROW('Sanitation Data'!D35)))</f>
        <v/>
      </c>
      <c r="CP41" s="290" t="str">
        <f ca="true">+IF(OFFSET('Sanitation Data'!$E$28,0,10*ROW('Sanitation Data'!E35))="","",OFFSET('Sanitation Data'!$E$28,0,10*ROW('Sanitation Data'!E35)))</f>
        <v/>
      </c>
      <c r="CQ41" s="290" t="str">
        <f ca="true">+IF(OFFSET('Sanitation Data'!$E$29,0,10*ROW('Sanitation Data'!E35))="","",OFFSET('Sanitation Data'!$E$29,0,10*ROW('Sanitation Data'!E35)))</f>
        <v/>
      </c>
      <c r="CR41" s="290" t="str">
        <f ca="true">+IF(OFFSET('Sanitation Data'!$E$30,0,10*ROW('Sanitation Data'!E35))="","",OFFSET('Sanitation Data'!$E$30,0,10*ROW('Sanitation Data'!E35)))</f>
        <v/>
      </c>
      <c r="CS41" s="290" t="str">
        <f ca="true">+IF(OFFSET('Sanitation Data'!$E$31,0,10*ROW('Sanitation Data'!E35))="","",OFFSET('Sanitation Data'!$E$31,0,10*ROW('Sanitation Data'!E35)))</f>
        <v/>
      </c>
      <c r="CT41" s="290" t="str">
        <f ca="true">+IF(OFFSET('Sanitation Data'!$E$32,0,10*ROW('Sanitation Data'!E35))="","",OFFSET('Sanitation Data'!$E$32,0,10*ROW('Sanitation Data'!E35)))</f>
        <v/>
      </c>
      <c r="CU41" s="290" t="str">
        <f ca="true">+IF(OFFSET('Sanitation Data'!$F$28,0,10*ROW('Sanitation Data'!F35))="","",OFFSET('Sanitation Data'!$F$28,0,10*ROW('Sanitation Data'!F35)))</f>
        <v/>
      </c>
      <c r="CV41" s="290" t="str">
        <f ca="true">+IF(OFFSET('Sanitation Data'!$F$29,0,10*ROW('Sanitation Data'!F35))="","",OFFSET('Sanitation Data'!$F$29,0,10*ROW('Sanitation Data'!F35)))</f>
        <v/>
      </c>
      <c r="CW41" s="290" t="str">
        <f ca="true">+IF(OFFSET('Sanitation Data'!$F$30,0,10*ROW('Sanitation Data'!F35))="","",OFFSET('Sanitation Data'!$F$30,0,10*ROW('Sanitation Data'!F35)))</f>
        <v/>
      </c>
      <c r="CX41" s="290" t="str">
        <f ca="true">+IF(OFFSET('Sanitation Data'!$F$31,0,10*ROW('Sanitation Data'!F35))="","",OFFSET('Sanitation Data'!$F$31,0,10*ROW('Sanitation Data'!F35)))</f>
        <v/>
      </c>
      <c r="CY41" s="290" t="str">
        <f ca="true">+IF(OFFSET('Sanitation Data'!$F$32,0,10*ROW('Sanitation Data'!F35))="","",OFFSET('Sanitation Data'!$F$32,0,10*ROW('Sanitation Data'!F35)))</f>
        <v/>
      </c>
      <c r="CZ41" s="290" t="str">
        <f ca="true">+IF(OFFSET('Sanitation Data'!$G$28,0,10*ROW('Sanitation Data'!G35))="","",OFFSET('Sanitation Data'!$G$28,0,10*ROW('Sanitation Data'!G35)))</f>
        <v/>
      </c>
      <c r="DA41" s="290" t="str">
        <f ca="true">+IF(OFFSET('Sanitation Data'!$G$29,0,10*ROW('Sanitation Data'!G35))="","",OFFSET('Sanitation Data'!$G$29,0,10*ROW('Sanitation Data'!G35)))</f>
        <v/>
      </c>
      <c r="DB41" s="290" t="str">
        <f ca="true">+IF(OFFSET('Sanitation Data'!$G$30,0,10*ROW('Sanitation Data'!G35))="","",OFFSET('Sanitation Data'!$G$30,0,10*ROW('Sanitation Data'!G35)))</f>
        <v/>
      </c>
      <c r="DC41" s="290" t="str">
        <f ca="true">+IF(OFFSET('Sanitation Data'!$G$31,0,10*ROW('Sanitation Data'!G35))="","",OFFSET('Sanitation Data'!$G$31,0,10*ROW('Sanitation Data'!G35)))</f>
        <v/>
      </c>
      <c r="DD41" s="290" t="str">
        <f ca="true">+IF(OFFSET('Sanitation Data'!$G$32,0,10*ROW('Sanitation Data'!G35))="","",OFFSET('Sanitation Data'!$G$32,0,10*ROW('Sanitation Data'!G35)))</f>
        <v/>
      </c>
      <c r="DE41" s="290" t="str">
        <f ca="true">+IF(OFFSET('Sanitation Data'!$H$28,0,10*ROW('Sanitation Data'!H35))="","",OFFSET('Sanitation Data'!$H$28,0,10*ROW('Sanitation Data'!H35)))</f>
        <v/>
      </c>
      <c r="DF41" s="290" t="str">
        <f ca="true">+IF(OFFSET('Sanitation Data'!$H$29,0,10*ROW('Sanitation Data'!H35))="","",OFFSET('Sanitation Data'!$H$29,0,10*ROW('Sanitation Data'!H35)))</f>
        <v/>
      </c>
      <c r="DG41" s="290" t="str">
        <f ca="true">+IF(OFFSET('Sanitation Data'!$H$30,0,10*ROW('Sanitation Data'!H35))="","",OFFSET('Sanitation Data'!$H$30,0,10*ROW('Sanitation Data'!H35)))</f>
        <v/>
      </c>
      <c r="DH41" s="290" t="str">
        <f ca="true">+IF(OFFSET('Sanitation Data'!$H$31,0,10*ROW('Sanitation Data'!H35))="","",OFFSET('Sanitation Data'!$H$31,0,10*ROW('Sanitation Data'!H35)))</f>
        <v/>
      </c>
      <c r="DI41" s="290" t="str">
        <f ca="true">+IF(OFFSET('Sanitation Data'!$H$32,0,10*ROW('Sanitation Data'!H35))="","",OFFSET('Sanitation Data'!$H$32,0,10*ROW('Sanitation Data'!H35)))</f>
        <v/>
      </c>
      <c r="DJ41" s="290" t="str">
        <f ca="true">+IF(OFFSET('Sanitation Data'!$I$28,0,10*ROW('Sanitation Data'!I35))="","",OFFSET('Sanitation Data'!$I$28,0,10*ROW('Sanitation Data'!I35)))</f>
        <v/>
      </c>
      <c r="DK41" s="290" t="str">
        <f ca="true">+IF(OFFSET('Sanitation Data'!$I$29,0,10*ROW('Sanitation Data'!I35))="","",OFFSET('Sanitation Data'!$I$29,0,10*ROW('Sanitation Data'!I35)))</f>
        <v/>
      </c>
      <c r="DL41" s="290" t="str">
        <f ca="true">+IF(OFFSET('Sanitation Data'!$I$30,0,10*ROW('Sanitation Data'!I35))="","",OFFSET('Sanitation Data'!$I$30,0,10*ROW('Sanitation Data'!I35)))</f>
        <v/>
      </c>
      <c r="DM41" s="290" t="str">
        <f ca="true">+IF(OFFSET('Sanitation Data'!$I$31,0,10*ROW('Sanitation Data'!I35))="","",OFFSET('Sanitation Data'!$I$31,0,10*ROW('Sanitation Data'!I35)))</f>
        <v/>
      </c>
      <c r="DN41" s="290" t="str">
        <f ca="true">+IF(OFFSET('Sanitation Data'!$I$32,0,10*ROW('Sanitation Data'!I35))="","",OFFSET('Sanitation Data'!$I$32,0,10*ROW('Sanitation Data'!I35)))</f>
        <v/>
      </c>
      <c r="DO41" s="290" t="str">
        <f ca="true">+IF(OFFSET('Hygiene Data'!$D$11,0,10*ROW('Hygiene Data'!D35))="","",OFFSET('Hygiene Data'!$D$11,0,10*ROW('Hygiene Data'!D35)))</f>
        <v/>
      </c>
      <c r="DP41" s="290" t="str">
        <f ca="true">+IF(OFFSET('Hygiene Data'!$D$12,0,10*ROW('Hygiene Data'!D35))="","",OFFSET('Hygiene Data'!$D$12,0,10*ROW('Hygiene Data'!D35)))</f>
        <v/>
      </c>
      <c r="DQ41" s="290" t="str">
        <f ca="true">+IF(OFFSET('Hygiene Data'!$D$13,0,10*ROW('Hygiene Data'!D35))="","",OFFSET('Hygiene Data'!$D$13,0,10*ROW('Hygiene Data'!D35)))</f>
        <v/>
      </c>
      <c r="DR41" s="290" t="str">
        <f ca="true">+IF(OFFSET('Hygiene Data'!$E$11,0,10*ROW('Hygiene Data'!E35))="","",OFFSET('Hygiene Data'!$E$11,0,10*ROW('Hygiene Data'!E35)))</f>
        <v/>
      </c>
      <c r="DS41" s="290" t="str">
        <f ca="true">+IF(OFFSET('Hygiene Data'!$E$12,0,10*ROW('Hygiene Data'!E35))="","",OFFSET('Hygiene Data'!$E$12,0,10*ROW('Hygiene Data'!E35)))</f>
        <v/>
      </c>
      <c r="DT41" s="290" t="str">
        <f ca="true">+IF(OFFSET('Hygiene Data'!$E$13,0,10*ROW('Hygiene Data'!E35))="","",OFFSET('Hygiene Data'!$E$13,0,10*ROW('Hygiene Data'!E35)))</f>
        <v/>
      </c>
      <c r="DU41" s="290" t="str">
        <f ca="true">+IF(OFFSET('Hygiene Data'!$F$11,0,10*ROW('Hygiene Data'!F35))="","",OFFSET('Hygiene Data'!$F$11,0,10*ROW('Hygiene Data'!F35)))</f>
        <v/>
      </c>
      <c r="DV41" s="290" t="str">
        <f ca="true">+IF(OFFSET('Hygiene Data'!$F$12,0,10*ROW('Hygiene Data'!F35))="","",OFFSET('Hygiene Data'!$F$12,0,10*ROW('Hygiene Data'!F35)))</f>
        <v/>
      </c>
      <c r="DW41" s="290" t="str">
        <f ca="true">+IF(OFFSET('Hygiene Data'!$F$13,0,10*ROW('Hygiene Data'!F35))="","",OFFSET('Hygiene Data'!$F$13,0,10*ROW('Hygiene Data'!F35)))</f>
        <v/>
      </c>
      <c r="DX41" s="290" t="str">
        <f ca="true">+IF(OFFSET('Hygiene Data'!$G$11,0,10*ROW('Hygiene Data'!G35))="","",OFFSET('Hygiene Data'!$G$11,0,10*ROW('Hygiene Data'!G35)))</f>
        <v/>
      </c>
      <c r="DY41" s="290" t="str">
        <f ca="true">+IF(OFFSET('Hygiene Data'!$G$12,0,10*ROW('Hygiene Data'!G35))="","",OFFSET('Hygiene Data'!$G$12,0,10*ROW('Hygiene Data'!G35)))</f>
        <v/>
      </c>
      <c r="DZ41" s="290" t="str">
        <f ca="true">+IF(OFFSET('Hygiene Data'!$G$13,0,10*ROW('Hygiene Data'!G35))="","",OFFSET('Hygiene Data'!$G$13,0,10*ROW('Hygiene Data'!G35)))</f>
        <v/>
      </c>
      <c r="EA41" s="290" t="str">
        <f ca="true">+IF(OFFSET('Hygiene Data'!$H$11,0,10*ROW('Hygiene Data'!H35))="","",OFFSET('Hygiene Data'!$H$11,0,10*ROW('Hygiene Data'!H35)))</f>
        <v/>
      </c>
      <c r="EB41" s="290" t="str">
        <f ca="true">+IF(OFFSET('Hygiene Data'!$H$12,0,10*ROW('Hygiene Data'!H35))="","",OFFSET('Hygiene Data'!$H$12,0,10*ROW('Hygiene Data'!H35)))</f>
        <v/>
      </c>
      <c r="EC41" s="290" t="str">
        <f ca="true">+IF(OFFSET('Hygiene Data'!$H$13,0,10*ROW('Hygiene Data'!H35))="","",OFFSET('Hygiene Data'!$H$13,0,10*ROW('Hygiene Data'!H35)))</f>
        <v/>
      </c>
      <c r="ED41" s="290" t="str">
        <f ca="true">+IF(OFFSET('Hygiene Data'!$I$11,0,10*ROW('Hygiene Data'!I35))="","",OFFSET('Hygiene Data'!$I$11,0,10*ROW('Hygiene Data'!I35)))</f>
        <v/>
      </c>
      <c r="EE41" s="290" t="str">
        <f ca="true">+IF(OFFSET('Hygiene Data'!$I$12,0,10*ROW('Hygiene Data'!I35))="","",OFFSET('Hygiene Data'!$I$12,0,10*ROW('Hygiene Data'!I35)))</f>
        <v/>
      </c>
      <c r="EF41" s="290"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6"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0"/>
      <c r="BS42" s="290" t="str">
        <f ca="true">+IF(OFFSET('Water Data'!$D$27,0,10*ROW('Water Data'!D36))="","",OFFSET('Water Data'!$D$27,0,10*ROW('Water Data'!D36)))</f>
        <v/>
      </c>
      <c r="BT42" s="290" t="str">
        <f ca="true">+IF(OFFSET('Water Data'!$D$28,0,10*ROW('Water Data'!D36))="","",OFFSET('Water Data'!$D$28,0,10*ROW('Water Data'!D36)))</f>
        <v/>
      </c>
      <c r="BU42" s="290" t="str">
        <f ca="true">+IF(OFFSET('Water Data'!$D$29,0,10*ROW('Water Data'!D36))="","",OFFSET('Water Data'!$D$29,0,10*ROW('Water Data'!D36)))</f>
        <v/>
      </c>
      <c r="BV42" s="290" t="str">
        <f ca="true">+IF(OFFSET('Water Data'!$E$27,0,10*ROW('Water Data'!E36))="","",OFFSET('Water Data'!$E$27,0,10*ROW('Water Data'!E36)))</f>
        <v/>
      </c>
      <c r="BW42" s="290" t="str">
        <f ca="true">+IF(OFFSET('Water Data'!$E$28,0,10*ROW('Water Data'!E36))="","",OFFSET('Water Data'!$E$28,0,10*ROW('Water Data'!E36)))</f>
        <v/>
      </c>
      <c r="BX42" s="290" t="str">
        <f ca="true">+IF(OFFSET('Water Data'!$E$29,0,10*ROW('Water Data'!E36))="","",OFFSET('Water Data'!$E$29,0,10*ROW('Water Data'!E36)))</f>
        <v/>
      </c>
      <c r="BY42" s="290" t="str">
        <f ca="true">+IF(OFFSET('Water Data'!$F$27,0,10*ROW('Water Data'!F36))="","",OFFSET('Water Data'!$F$27,0,10*ROW('Water Data'!F36)))</f>
        <v/>
      </c>
      <c r="BZ42" s="290" t="str">
        <f ca="true">+IF(OFFSET('Water Data'!$F$28,0,10*ROW('Water Data'!F36))="","",OFFSET('Water Data'!$F$28,0,10*ROW('Water Data'!F36)))</f>
        <v/>
      </c>
      <c r="CA42" s="290" t="str">
        <f ca="true">+IF(OFFSET('Water Data'!$F$29,0,10*ROW('Water Data'!F36))="","",OFFSET('Water Data'!$F$29,0,10*ROW('Water Data'!F36)))</f>
        <v/>
      </c>
      <c r="CB42" s="290" t="str">
        <f ca="true">+IF(OFFSET('Water Data'!$G$27,0,10*ROW('Water Data'!G36))="","",OFFSET('Water Data'!$G$27,0,10*ROW('Water Data'!G36)))</f>
        <v/>
      </c>
      <c r="CC42" s="290" t="str">
        <f ca="true">+IF(OFFSET('Water Data'!$G$28,0,10*ROW('Water Data'!G36))="","",OFFSET('Water Data'!$G$28,0,10*ROW('Water Data'!G36)))</f>
        <v/>
      </c>
      <c r="CD42" s="290" t="str">
        <f ca="true">+IF(OFFSET('Water Data'!$G$29,0,10*ROW('Water Data'!G36))="","",OFFSET('Water Data'!$G$29,0,10*ROW('Water Data'!G36)))</f>
        <v/>
      </c>
      <c r="CE42" s="290" t="str">
        <f ca="true">+IF(OFFSET('Water Data'!$H$27,0,10*ROW('Water Data'!H36))="","",OFFSET('Water Data'!$H$27,0,10*ROW('Water Data'!H36)))</f>
        <v/>
      </c>
      <c r="CF42" s="290" t="str">
        <f ca="true">+IF(OFFSET('Water Data'!$H$28,0,10*ROW('Water Data'!H36))="","",OFFSET('Water Data'!$H$28,0,10*ROW('Water Data'!H36)))</f>
        <v/>
      </c>
      <c r="CG42" s="290" t="str">
        <f ca="true">+IF(OFFSET('Water Data'!$H$29,0,10*ROW('Water Data'!H36))="","",OFFSET('Water Data'!$H$29,0,10*ROW('Water Data'!H36)))</f>
        <v/>
      </c>
      <c r="CH42" s="290" t="str">
        <f ca="true">+IF(OFFSET('Water Data'!$I$27,0,10*ROW('Water Data'!I36))="","",OFFSET('Water Data'!$I$27,0,10*ROW('Water Data'!I36)))</f>
        <v/>
      </c>
      <c r="CI42" s="290" t="str">
        <f ca="true">+IF(OFFSET('Water Data'!$I$28,0,10*ROW('Water Data'!I36))="","",OFFSET('Water Data'!$I$28,0,10*ROW('Water Data'!I36)))</f>
        <v/>
      </c>
      <c r="CJ42" s="290" t="str">
        <f ca="true">+IF(OFFSET('Water Data'!$I$29,0,10*ROW('Water Data'!I36))="","",OFFSET('Water Data'!$I$29,0,10*ROW('Water Data'!I36)))</f>
        <v/>
      </c>
      <c r="CK42" s="290" t="str">
        <f ca="true">+IF(OFFSET('Sanitation Data'!$D$28,0,10*ROW('Sanitation Data'!D36))="","",OFFSET('Sanitation Data'!$D$28,0,10*ROW('Sanitation Data'!D36)))</f>
        <v/>
      </c>
      <c r="CL42" s="290" t="str">
        <f ca="true">+IF(OFFSET('Sanitation Data'!$D$29,0,10*ROW('Sanitation Data'!D36))="","",OFFSET('Sanitation Data'!$D$29,0,10*ROW('Sanitation Data'!D36)))</f>
        <v/>
      </c>
      <c r="CM42" s="290" t="str">
        <f ca="true">+IF(OFFSET('Sanitation Data'!$D$30,0,10*ROW('Sanitation Data'!D36))="","",OFFSET('Sanitation Data'!$D$30,0,10*ROW('Sanitation Data'!D36)))</f>
        <v/>
      </c>
      <c r="CN42" s="290" t="str">
        <f ca="true">+IF(OFFSET('Sanitation Data'!$D$31,0,10*ROW('Sanitation Data'!D36))="","",OFFSET('Sanitation Data'!$D$31,0,10*ROW('Sanitation Data'!D36)))</f>
        <v/>
      </c>
      <c r="CO42" s="290" t="str">
        <f ca="true">+IF(OFFSET('Sanitation Data'!$D$32,0,10*ROW('Sanitation Data'!D36))="","",OFFSET('Sanitation Data'!$D$32,0,10*ROW('Sanitation Data'!D36)))</f>
        <v/>
      </c>
      <c r="CP42" s="290" t="str">
        <f ca="true">+IF(OFFSET('Sanitation Data'!$E$28,0,10*ROW('Sanitation Data'!E36))="","",OFFSET('Sanitation Data'!$E$28,0,10*ROW('Sanitation Data'!E36)))</f>
        <v/>
      </c>
      <c r="CQ42" s="290" t="str">
        <f ca="true">+IF(OFFSET('Sanitation Data'!$E$29,0,10*ROW('Sanitation Data'!E36))="","",OFFSET('Sanitation Data'!$E$29,0,10*ROW('Sanitation Data'!E36)))</f>
        <v/>
      </c>
      <c r="CR42" s="290" t="str">
        <f ca="true">+IF(OFFSET('Sanitation Data'!$E$30,0,10*ROW('Sanitation Data'!E36))="","",OFFSET('Sanitation Data'!$E$30,0,10*ROW('Sanitation Data'!E36)))</f>
        <v/>
      </c>
      <c r="CS42" s="290" t="str">
        <f ca="true">+IF(OFFSET('Sanitation Data'!$E$31,0,10*ROW('Sanitation Data'!E36))="","",OFFSET('Sanitation Data'!$E$31,0,10*ROW('Sanitation Data'!E36)))</f>
        <v/>
      </c>
      <c r="CT42" s="290" t="str">
        <f ca="true">+IF(OFFSET('Sanitation Data'!$E$32,0,10*ROW('Sanitation Data'!E36))="","",OFFSET('Sanitation Data'!$E$32,0,10*ROW('Sanitation Data'!E36)))</f>
        <v/>
      </c>
      <c r="CU42" s="290" t="str">
        <f ca="true">+IF(OFFSET('Sanitation Data'!$F$28,0,10*ROW('Sanitation Data'!F36))="","",OFFSET('Sanitation Data'!$F$28,0,10*ROW('Sanitation Data'!F36)))</f>
        <v/>
      </c>
      <c r="CV42" s="290" t="str">
        <f ca="true">+IF(OFFSET('Sanitation Data'!$F$29,0,10*ROW('Sanitation Data'!F36))="","",OFFSET('Sanitation Data'!$F$29,0,10*ROW('Sanitation Data'!F36)))</f>
        <v/>
      </c>
      <c r="CW42" s="290" t="str">
        <f ca="true">+IF(OFFSET('Sanitation Data'!$F$30,0,10*ROW('Sanitation Data'!F36))="","",OFFSET('Sanitation Data'!$F$30,0,10*ROW('Sanitation Data'!F36)))</f>
        <v/>
      </c>
      <c r="CX42" s="290" t="str">
        <f ca="true">+IF(OFFSET('Sanitation Data'!$F$31,0,10*ROW('Sanitation Data'!F36))="","",OFFSET('Sanitation Data'!$F$31,0,10*ROW('Sanitation Data'!F36)))</f>
        <v/>
      </c>
      <c r="CY42" s="290" t="str">
        <f ca="true">+IF(OFFSET('Sanitation Data'!$F$32,0,10*ROW('Sanitation Data'!F36))="","",OFFSET('Sanitation Data'!$F$32,0,10*ROW('Sanitation Data'!F36)))</f>
        <v/>
      </c>
      <c r="CZ42" s="290" t="str">
        <f ca="true">+IF(OFFSET('Sanitation Data'!$G$28,0,10*ROW('Sanitation Data'!G36))="","",OFFSET('Sanitation Data'!$G$28,0,10*ROW('Sanitation Data'!G36)))</f>
        <v/>
      </c>
      <c r="DA42" s="290" t="str">
        <f ca="true">+IF(OFFSET('Sanitation Data'!$G$29,0,10*ROW('Sanitation Data'!G36))="","",OFFSET('Sanitation Data'!$G$29,0,10*ROW('Sanitation Data'!G36)))</f>
        <v/>
      </c>
      <c r="DB42" s="290" t="str">
        <f ca="true">+IF(OFFSET('Sanitation Data'!$G$30,0,10*ROW('Sanitation Data'!G36))="","",OFFSET('Sanitation Data'!$G$30,0,10*ROW('Sanitation Data'!G36)))</f>
        <v/>
      </c>
      <c r="DC42" s="290" t="str">
        <f ca="true">+IF(OFFSET('Sanitation Data'!$G$31,0,10*ROW('Sanitation Data'!G36))="","",OFFSET('Sanitation Data'!$G$31,0,10*ROW('Sanitation Data'!G36)))</f>
        <v/>
      </c>
      <c r="DD42" s="290" t="str">
        <f ca="true">+IF(OFFSET('Sanitation Data'!$G$32,0,10*ROW('Sanitation Data'!G36))="","",OFFSET('Sanitation Data'!$G$32,0,10*ROW('Sanitation Data'!G36)))</f>
        <v/>
      </c>
      <c r="DE42" s="290" t="str">
        <f ca="true">+IF(OFFSET('Sanitation Data'!$H$28,0,10*ROW('Sanitation Data'!H36))="","",OFFSET('Sanitation Data'!$H$28,0,10*ROW('Sanitation Data'!H36)))</f>
        <v/>
      </c>
      <c r="DF42" s="290" t="str">
        <f ca="true">+IF(OFFSET('Sanitation Data'!$H$29,0,10*ROW('Sanitation Data'!H36))="","",OFFSET('Sanitation Data'!$H$29,0,10*ROW('Sanitation Data'!H36)))</f>
        <v/>
      </c>
      <c r="DG42" s="290" t="str">
        <f ca="true">+IF(OFFSET('Sanitation Data'!$H$30,0,10*ROW('Sanitation Data'!H36))="","",OFFSET('Sanitation Data'!$H$30,0,10*ROW('Sanitation Data'!H36)))</f>
        <v/>
      </c>
      <c r="DH42" s="290" t="str">
        <f ca="true">+IF(OFFSET('Sanitation Data'!$H$31,0,10*ROW('Sanitation Data'!H36))="","",OFFSET('Sanitation Data'!$H$31,0,10*ROW('Sanitation Data'!H36)))</f>
        <v/>
      </c>
      <c r="DI42" s="290" t="str">
        <f ca="true">+IF(OFFSET('Sanitation Data'!$H$32,0,10*ROW('Sanitation Data'!H36))="","",OFFSET('Sanitation Data'!$H$32,0,10*ROW('Sanitation Data'!H36)))</f>
        <v/>
      </c>
      <c r="DJ42" s="290" t="str">
        <f ca="true">+IF(OFFSET('Sanitation Data'!$I$28,0,10*ROW('Sanitation Data'!I36))="","",OFFSET('Sanitation Data'!$I$28,0,10*ROW('Sanitation Data'!I36)))</f>
        <v/>
      </c>
      <c r="DK42" s="290" t="str">
        <f ca="true">+IF(OFFSET('Sanitation Data'!$I$29,0,10*ROW('Sanitation Data'!I36))="","",OFFSET('Sanitation Data'!$I$29,0,10*ROW('Sanitation Data'!I36)))</f>
        <v/>
      </c>
      <c r="DL42" s="290" t="str">
        <f ca="true">+IF(OFFSET('Sanitation Data'!$I$30,0,10*ROW('Sanitation Data'!I36))="","",OFFSET('Sanitation Data'!$I$30,0,10*ROW('Sanitation Data'!I36)))</f>
        <v/>
      </c>
      <c r="DM42" s="290" t="str">
        <f ca="true">+IF(OFFSET('Sanitation Data'!$I$31,0,10*ROW('Sanitation Data'!I36))="","",OFFSET('Sanitation Data'!$I$31,0,10*ROW('Sanitation Data'!I36)))</f>
        <v/>
      </c>
      <c r="DN42" s="290" t="str">
        <f ca="true">+IF(OFFSET('Sanitation Data'!$I$32,0,10*ROW('Sanitation Data'!I36))="","",OFFSET('Sanitation Data'!$I$32,0,10*ROW('Sanitation Data'!I36)))</f>
        <v/>
      </c>
      <c r="DO42" s="290" t="str">
        <f ca="true">+IF(OFFSET('Hygiene Data'!$D$11,0,10*ROW('Hygiene Data'!D36))="","",OFFSET('Hygiene Data'!$D$11,0,10*ROW('Hygiene Data'!D36)))</f>
        <v/>
      </c>
      <c r="DP42" s="290" t="str">
        <f ca="true">+IF(OFFSET('Hygiene Data'!$D$12,0,10*ROW('Hygiene Data'!D36))="","",OFFSET('Hygiene Data'!$D$12,0,10*ROW('Hygiene Data'!D36)))</f>
        <v/>
      </c>
      <c r="DQ42" s="290" t="str">
        <f ca="true">+IF(OFFSET('Hygiene Data'!$D$13,0,10*ROW('Hygiene Data'!D36))="","",OFFSET('Hygiene Data'!$D$13,0,10*ROW('Hygiene Data'!D36)))</f>
        <v/>
      </c>
      <c r="DR42" s="290" t="str">
        <f ca="true">+IF(OFFSET('Hygiene Data'!$E$11,0,10*ROW('Hygiene Data'!E36))="","",OFFSET('Hygiene Data'!$E$11,0,10*ROW('Hygiene Data'!E36)))</f>
        <v/>
      </c>
      <c r="DS42" s="290" t="str">
        <f ca="true">+IF(OFFSET('Hygiene Data'!$E$12,0,10*ROW('Hygiene Data'!E36))="","",OFFSET('Hygiene Data'!$E$12,0,10*ROW('Hygiene Data'!E36)))</f>
        <v/>
      </c>
      <c r="DT42" s="290" t="str">
        <f ca="true">+IF(OFFSET('Hygiene Data'!$E$13,0,10*ROW('Hygiene Data'!E36))="","",OFFSET('Hygiene Data'!$E$13,0,10*ROW('Hygiene Data'!E36)))</f>
        <v/>
      </c>
      <c r="DU42" s="290" t="str">
        <f ca="true">+IF(OFFSET('Hygiene Data'!$F$11,0,10*ROW('Hygiene Data'!F36))="","",OFFSET('Hygiene Data'!$F$11,0,10*ROW('Hygiene Data'!F36)))</f>
        <v/>
      </c>
      <c r="DV42" s="290" t="str">
        <f ca="true">+IF(OFFSET('Hygiene Data'!$F$12,0,10*ROW('Hygiene Data'!F36))="","",OFFSET('Hygiene Data'!$F$12,0,10*ROW('Hygiene Data'!F36)))</f>
        <v/>
      </c>
      <c r="DW42" s="290" t="str">
        <f ca="true">+IF(OFFSET('Hygiene Data'!$F$13,0,10*ROW('Hygiene Data'!F36))="","",OFFSET('Hygiene Data'!$F$13,0,10*ROW('Hygiene Data'!F36)))</f>
        <v/>
      </c>
      <c r="DX42" s="290" t="str">
        <f ca="true">+IF(OFFSET('Hygiene Data'!$G$11,0,10*ROW('Hygiene Data'!G36))="","",OFFSET('Hygiene Data'!$G$11,0,10*ROW('Hygiene Data'!G36)))</f>
        <v/>
      </c>
      <c r="DY42" s="290" t="str">
        <f ca="true">+IF(OFFSET('Hygiene Data'!$G$12,0,10*ROW('Hygiene Data'!G36))="","",OFFSET('Hygiene Data'!$G$12,0,10*ROW('Hygiene Data'!G36)))</f>
        <v/>
      </c>
      <c r="DZ42" s="290" t="str">
        <f ca="true">+IF(OFFSET('Hygiene Data'!$G$13,0,10*ROW('Hygiene Data'!G36))="","",OFFSET('Hygiene Data'!$G$13,0,10*ROW('Hygiene Data'!G36)))</f>
        <v/>
      </c>
      <c r="EA42" s="290" t="str">
        <f ca="true">+IF(OFFSET('Hygiene Data'!$H$11,0,10*ROW('Hygiene Data'!H36))="","",OFFSET('Hygiene Data'!$H$11,0,10*ROW('Hygiene Data'!H36)))</f>
        <v/>
      </c>
      <c r="EB42" s="290" t="str">
        <f ca="true">+IF(OFFSET('Hygiene Data'!$H$12,0,10*ROW('Hygiene Data'!H36))="","",OFFSET('Hygiene Data'!$H$12,0,10*ROW('Hygiene Data'!H36)))</f>
        <v/>
      </c>
      <c r="EC42" s="290" t="str">
        <f ca="true">+IF(OFFSET('Hygiene Data'!$H$13,0,10*ROW('Hygiene Data'!H36))="","",OFFSET('Hygiene Data'!$H$13,0,10*ROW('Hygiene Data'!H36)))</f>
        <v/>
      </c>
      <c r="ED42" s="290" t="str">
        <f ca="true">+IF(OFFSET('Hygiene Data'!$I$11,0,10*ROW('Hygiene Data'!I36))="","",OFFSET('Hygiene Data'!$I$11,0,10*ROW('Hygiene Data'!I36)))</f>
        <v/>
      </c>
      <c r="EE42" s="290" t="str">
        <f ca="true">+IF(OFFSET('Hygiene Data'!$I$12,0,10*ROW('Hygiene Data'!I36))="","",OFFSET('Hygiene Data'!$I$12,0,10*ROW('Hygiene Data'!I36)))</f>
        <v/>
      </c>
      <c r="EF42" s="290"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6"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0"/>
      <c r="BS43" s="290" t="str">
        <f ca="true">+IF(OFFSET('Water Data'!$D$27,0,10*ROW('Water Data'!D37))="","",OFFSET('Water Data'!$D$27,0,10*ROW('Water Data'!D37)))</f>
        <v/>
      </c>
      <c r="BT43" s="290" t="str">
        <f ca="true">+IF(OFFSET('Water Data'!$D$28,0,10*ROW('Water Data'!D37))="","",OFFSET('Water Data'!$D$28,0,10*ROW('Water Data'!D37)))</f>
        <v/>
      </c>
      <c r="BU43" s="290" t="str">
        <f ca="true">+IF(OFFSET('Water Data'!$D$29,0,10*ROW('Water Data'!D37))="","",OFFSET('Water Data'!$D$29,0,10*ROW('Water Data'!D37)))</f>
        <v/>
      </c>
      <c r="BV43" s="290" t="str">
        <f ca="true">+IF(OFFSET('Water Data'!$E$27,0,10*ROW('Water Data'!E37))="","",OFFSET('Water Data'!$E$27,0,10*ROW('Water Data'!E37)))</f>
        <v/>
      </c>
      <c r="BW43" s="290" t="str">
        <f ca="true">+IF(OFFSET('Water Data'!$E$28,0,10*ROW('Water Data'!E37))="","",OFFSET('Water Data'!$E$28,0,10*ROW('Water Data'!E37)))</f>
        <v/>
      </c>
      <c r="BX43" s="290" t="str">
        <f ca="true">+IF(OFFSET('Water Data'!$E$29,0,10*ROW('Water Data'!E37))="","",OFFSET('Water Data'!$E$29,0,10*ROW('Water Data'!E37)))</f>
        <v/>
      </c>
      <c r="BY43" s="290" t="str">
        <f ca="true">+IF(OFFSET('Water Data'!$F$27,0,10*ROW('Water Data'!F37))="","",OFFSET('Water Data'!$F$27,0,10*ROW('Water Data'!F37)))</f>
        <v/>
      </c>
      <c r="BZ43" s="290" t="str">
        <f ca="true">+IF(OFFSET('Water Data'!$F$28,0,10*ROW('Water Data'!F37))="","",OFFSET('Water Data'!$F$28,0,10*ROW('Water Data'!F37)))</f>
        <v/>
      </c>
      <c r="CA43" s="290" t="str">
        <f ca="true">+IF(OFFSET('Water Data'!$F$29,0,10*ROW('Water Data'!F37))="","",OFFSET('Water Data'!$F$29,0,10*ROW('Water Data'!F37)))</f>
        <v/>
      </c>
      <c r="CB43" s="290" t="str">
        <f ca="true">+IF(OFFSET('Water Data'!$G$27,0,10*ROW('Water Data'!G37))="","",OFFSET('Water Data'!$G$27,0,10*ROW('Water Data'!G37)))</f>
        <v/>
      </c>
      <c r="CC43" s="290" t="str">
        <f ca="true">+IF(OFFSET('Water Data'!$G$28,0,10*ROW('Water Data'!G37))="","",OFFSET('Water Data'!$G$28,0,10*ROW('Water Data'!G37)))</f>
        <v/>
      </c>
      <c r="CD43" s="290" t="str">
        <f ca="true">+IF(OFFSET('Water Data'!$G$29,0,10*ROW('Water Data'!G37))="","",OFFSET('Water Data'!$G$29,0,10*ROW('Water Data'!G37)))</f>
        <v/>
      </c>
      <c r="CE43" s="290" t="str">
        <f ca="true">+IF(OFFSET('Water Data'!$H$27,0,10*ROW('Water Data'!H37))="","",OFFSET('Water Data'!$H$27,0,10*ROW('Water Data'!H37)))</f>
        <v/>
      </c>
      <c r="CF43" s="290" t="str">
        <f ca="true">+IF(OFFSET('Water Data'!$H$28,0,10*ROW('Water Data'!H37))="","",OFFSET('Water Data'!$H$28,0,10*ROW('Water Data'!H37)))</f>
        <v/>
      </c>
      <c r="CG43" s="290" t="str">
        <f ca="true">+IF(OFFSET('Water Data'!$H$29,0,10*ROW('Water Data'!H37))="","",OFFSET('Water Data'!$H$29,0,10*ROW('Water Data'!H37)))</f>
        <v/>
      </c>
      <c r="CH43" s="290" t="str">
        <f ca="true">+IF(OFFSET('Water Data'!$I$27,0,10*ROW('Water Data'!I37))="","",OFFSET('Water Data'!$I$27,0,10*ROW('Water Data'!I37)))</f>
        <v/>
      </c>
      <c r="CI43" s="290" t="str">
        <f ca="true">+IF(OFFSET('Water Data'!$I$28,0,10*ROW('Water Data'!I37))="","",OFFSET('Water Data'!$I$28,0,10*ROW('Water Data'!I37)))</f>
        <v/>
      </c>
      <c r="CJ43" s="290" t="str">
        <f ca="true">+IF(OFFSET('Water Data'!$I$29,0,10*ROW('Water Data'!I37))="","",OFFSET('Water Data'!$I$29,0,10*ROW('Water Data'!I37)))</f>
        <v/>
      </c>
      <c r="CK43" s="290" t="str">
        <f ca="true">+IF(OFFSET('Sanitation Data'!$D$28,0,10*ROW('Sanitation Data'!D37))="","",OFFSET('Sanitation Data'!$D$28,0,10*ROW('Sanitation Data'!D37)))</f>
        <v/>
      </c>
      <c r="CL43" s="290" t="str">
        <f ca="true">+IF(OFFSET('Sanitation Data'!$D$29,0,10*ROW('Sanitation Data'!D37))="","",OFFSET('Sanitation Data'!$D$29,0,10*ROW('Sanitation Data'!D37)))</f>
        <v/>
      </c>
      <c r="CM43" s="290" t="str">
        <f ca="true">+IF(OFFSET('Sanitation Data'!$D$30,0,10*ROW('Sanitation Data'!D37))="","",OFFSET('Sanitation Data'!$D$30,0,10*ROW('Sanitation Data'!D37)))</f>
        <v/>
      </c>
      <c r="CN43" s="290" t="str">
        <f ca="true">+IF(OFFSET('Sanitation Data'!$D$31,0,10*ROW('Sanitation Data'!D37))="","",OFFSET('Sanitation Data'!$D$31,0,10*ROW('Sanitation Data'!D37)))</f>
        <v/>
      </c>
      <c r="CO43" s="290" t="str">
        <f ca="true">+IF(OFFSET('Sanitation Data'!$D$32,0,10*ROW('Sanitation Data'!D37))="","",OFFSET('Sanitation Data'!$D$32,0,10*ROW('Sanitation Data'!D37)))</f>
        <v/>
      </c>
      <c r="CP43" s="290" t="str">
        <f ca="true">+IF(OFFSET('Sanitation Data'!$E$28,0,10*ROW('Sanitation Data'!E37))="","",OFFSET('Sanitation Data'!$E$28,0,10*ROW('Sanitation Data'!E37)))</f>
        <v/>
      </c>
      <c r="CQ43" s="290" t="str">
        <f ca="true">+IF(OFFSET('Sanitation Data'!$E$29,0,10*ROW('Sanitation Data'!E37))="","",OFFSET('Sanitation Data'!$E$29,0,10*ROW('Sanitation Data'!E37)))</f>
        <v/>
      </c>
      <c r="CR43" s="290" t="str">
        <f ca="true">+IF(OFFSET('Sanitation Data'!$E$30,0,10*ROW('Sanitation Data'!E37))="","",OFFSET('Sanitation Data'!$E$30,0,10*ROW('Sanitation Data'!E37)))</f>
        <v/>
      </c>
      <c r="CS43" s="290" t="str">
        <f ca="true">+IF(OFFSET('Sanitation Data'!$E$31,0,10*ROW('Sanitation Data'!E37))="","",OFFSET('Sanitation Data'!$E$31,0,10*ROW('Sanitation Data'!E37)))</f>
        <v/>
      </c>
      <c r="CT43" s="290" t="str">
        <f ca="true">+IF(OFFSET('Sanitation Data'!$E$32,0,10*ROW('Sanitation Data'!E37))="","",OFFSET('Sanitation Data'!$E$32,0,10*ROW('Sanitation Data'!E37)))</f>
        <v/>
      </c>
      <c r="CU43" s="290" t="str">
        <f ca="true">+IF(OFFSET('Sanitation Data'!$F$28,0,10*ROW('Sanitation Data'!F37))="","",OFFSET('Sanitation Data'!$F$28,0,10*ROW('Sanitation Data'!F37)))</f>
        <v/>
      </c>
      <c r="CV43" s="290" t="str">
        <f ca="true">+IF(OFFSET('Sanitation Data'!$F$29,0,10*ROW('Sanitation Data'!F37))="","",OFFSET('Sanitation Data'!$F$29,0,10*ROW('Sanitation Data'!F37)))</f>
        <v/>
      </c>
      <c r="CW43" s="290" t="str">
        <f ca="true">+IF(OFFSET('Sanitation Data'!$F$30,0,10*ROW('Sanitation Data'!F37))="","",OFFSET('Sanitation Data'!$F$30,0,10*ROW('Sanitation Data'!F37)))</f>
        <v/>
      </c>
      <c r="CX43" s="290" t="str">
        <f ca="true">+IF(OFFSET('Sanitation Data'!$F$31,0,10*ROW('Sanitation Data'!F37))="","",OFFSET('Sanitation Data'!$F$31,0,10*ROW('Sanitation Data'!F37)))</f>
        <v/>
      </c>
      <c r="CY43" s="290" t="str">
        <f ca="true">+IF(OFFSET('Sanitation Data'!$F$32,0,10*ROW('Sanitation Data'!F37))="","",OFFSET('Sanitation Data'!$F$32,0,10*ROW('Sanitation Data'!F37)))</f>
        <v/>
      </c>
      <c r="CZ43" s="290" t="str">
        <f ca="true">+IF(OFFSET('Sanitation Data'!$G$28,0,10*ROW('Sanitation Data'!G37))="","",OFFSET('Sanitation Data'!$G$28,0,10*ROW('Sanitation Data'!G37)))</f>
        <v/>
      </c>
      <c r="DA43" s="290" t="str">
        <f ca="true">+IF(OFFSET('Sanitation Data'!$G$29,0,10*ROW('Sanitation Data'!G37))="","",OFFSET('Sanitation Data'!$G$29,0,10*ROW('Sanitation Data'!G37)))</f>
        <v/>
      </c>
      <c r="DB43" s="290" t="str">
        <f ca="true">+IF(OFFSET('Sanitation Data'!$G$30,0,10*ROW('Sanitation Data'!G37))="","",OFFSET('Sanitation Data'!$G$30,0,10*ROW('Sanitation Data'!G37)))</f>
        <v/>
      </c>
      <c r="DC43" s="290" t="str">
        <f ca="true">+IF(OFFSET('Sanitation Data'!$G$31,0,10*ROW('Sanitation Data'!G37))="","",OFFSET('Sanitation Data'!$G$31,0,10*ROW('Sanitation Data'!G37)))</f>
        <v/>
      </c>
      <c r="DD43" s="290" t="str">
        <f ca="true">+IF(OFFSET('Sanitation Data'!$G$32,0,10*ROW('Sanitation Data'!G37))="","",OFFSET('Sanitation Data'!$G$32,0,10*ROW('Sanitation Data'!G37)))</f>
        <v/>
      </c>
      <c r="DE43" s="290" t="str">
        <f ca="true">+IF(OFFSET('Sanitation Data'!$H$28,0,10*ROW('Sanitation Data'!H37))="","",OFFSET('Sanitation Data'!$H$28,0,10*ROW('Sanitation Data'!H37)))</f>
        <v/>
      </c>
      <c r="DF43" s="290" t="str">
        <f ca="true">+IF(OFFSET('Sanitation Data'!$H$29,0,10*ROW('Sanitation Data'!H37))="","",OFFSET('Sanitation Data'!$H$29,0,10*ROW('Sanitation Data'!H37)))</f>
        <v/>
      </c>
      <c r="DG43" s="290" t="str">
        <f ca="true">+IF(OFFSET('Sanitation Data'!$H$30,0,10*ROW('Sanitation Data'!H37))="","",OFFSET('Sanitation Data'!$H$30,0,10*ROW('Sanitation Data'!H37)))</f>
        <v/>
      </c>
      <c r="DH43" s="290" t="str">
        <f ca="true">+IF(OFFSET('Sanitation Data'!$H$31,0,10*ROW('Sanitation Data'!H37))="","",OFFSET('Sanitation Data'!$H$31,0,10*ROW('Sanitation Data'!H37)))</f>
        <v/>
      </c>
      <c r="DI43" s="290" t="str">
        <f ca="true">+IF(OFFSET('Sanitation Data'!$H$32,0,10*ROW('Sanitation Data'!H37))="","",OFFSET('Sanitation Data'!$H$32,0,10*ROW('Sanitation Data'!H37)))</f>
        <v/>
      </c>
      <c r="DJ43" s="290" t="str">
        <f ca="true">+IF(OFFSET('Sanitation Data'!$I$28,0,10*ROW('Sanitation Data'!I37))="","",OFFSET('Sanitation Data'!$I$28,0,10*ROW('Sanitation Data'!I37)))</f>
        <v/>
      </c>
      <c r="DK43" s="290" t="str">
        <f ca="true">+IF(OFFSET('Sanitation Data'!$I$29,0,10*ROW('Sanitation Data'!I37))="","",OFFSET('Sanitation Data'!$I$29,0,10*ROW('Sanitation Data'!I37)))</f>
        <v/>
      </c>
      <c r="DL43" s="290" t="str">
        <f ca="true">+IF(OFFSET('Sanitation Data'!$I$30,0,10*ROW('Sanitation Data'!I37))="","",OFFSET('Sanitation Data'!$I$30,0,10*ROW('Sanitation Data'!I37)))</f>
        <v/>
      </c>
      <c r="DM43" s="290" t="str">
        <f ca="true">+IF(OFFSET('Sanitation Data'!$I$31,0,10*ROW('Sanitation Data'!I37))="","",OFFSET('Sanitation Data'!$I$31,0,10*ROW('Sanitation Data'!I37)))</f>
        <v/>
      </c>
      <c r="DN43" s="290" t="str">
        <f ca="true">+IF(OFFSET('Sanitation Data'!$I$32,0,10*ROW('Sanitation Data'!I37))="","",OFFSET('Sanitation Data'!$I$32,0,10*ROW('Sanitation Data'!I37)))</f>
        <v/>
      </c>
      <c r="DO43" s="290" t="str">
        <f ca="true">+IF(OFFSET('Hygiene Data'!$D$11,0,10*ROW('Hygiene Data'!D37))="","",OFFSET('Hygiene Data'!$D$11,0,10*ROW('Hygiene Data'!D37)))</f>
        <v/>
      </c>
      <c r="DP43" s="290" t="str">
        <f ca="true">+IF(OFFSET('Hygiene Data'!$D$12,0,10*ROW('Hygiene Data'!D37))="","",OFFSET('Hygiene Data'!$D$12,0,10*ROW('Hygiene Data'!D37)))</f>
        <v/>
      </c>
      <c r="DQ43" s="290" t="str">
        <f ca="true">+IF(OFFSET('Hygiene Data'!$D$13,0,10*ROW('Hygiene Data'!D37))="","",OFFSET('Hygiene Data'!$D$13,0,10*ROW('Hygiene Data'!D37)))</f>
        <v/>
      </c>
      <c r="DR43" s="290" t="str">
        <f ca="true">+IF(OFFSET('Hygiene Data'!$E$11,0,10*ROW('Hygiene Data'!E37))="","",OFFSET('Hygiene Data'!$E$11,0,10*ROW('Hygiene Data'!E37)))</f>
        <v/>
      </c>
      <c r="DS43" s="290" t="str">
        <f ca="true">+IF(OFFSET('Hygiene Data'!$E$12,0,10*ROW('Hygiene Data'!E37))="","",OFFSET('Hygiene Data'!$E$12,0,10*ROW('Hygiene Data'!E37)))</f>
        <v/>
      </c>
      <c r="DT43" s="290" t="str">
        <f ca="true">+IF(OFFSET('Hygiene Data'!$E$13,0,10*ROW('Hygiene Data'!E37))="","",OFFSET('Hygiene Data'!$E$13,0,10*ROW('Hygiene Data'!E37)))</f>
        <v/>
      </c>
      <c r="DU43" s="290" t="str">
        <f ca="true">+IF(OFFSET('Hygiene Data'!$F$11,0,10*ROW('Hygiene Data'!F37))="","",OFFSET('Hygiene Data'!$F$11,0,10*ROW('Hygiene Data'!F37)))</f>
        <v/>
      </c>
      <c r="DV43" s="290" t="str">
        <f ca="true">+IF(OFFSET('Hygiene Data'!$F$12,0,10*ROW('Hygiene Data'!F37))="","",OFFSET('Hygiene Data'!$F$12,0,10*ROW('Hygiene Data'!F37)))</f>
        <v/>
      </c>
      <c r="DW43" s="290" t="str">
        <f ca="true">+IF(OFFSET('Hygiene Data'!$F$13,0,10*ROW('Hygiene Data'!F37))="","",OFFSET('Hygiene Data'!$F$13,0,10*ROW('Hygiene Data'!F37)))</f>
        <v/>
      </c>
      <c r="DX43" s="290" t="str">
        <f ca="true">+IF(OFFSET('Hygiene Data'!$G$11,0,10*ROW('Hygiene Data'!G37))="","",OFFSET('Hygiene Data'!$G$11,0,10*ROW('Hygiene Data'!G37)))</f>
        <v/>
      </c>
      <c r="DY43" s="290" t="str">
        <f ca="true">+IF(OFFSET('Hygiene Data'!$G$12,0,10*ROW('Hygiene Data'!G37))="","",OFFSET('Hygiene Data'!$G$12,0,10*ROW('Hygiene Data'!G37)))</f>
        <v/>
      </c>
      <c r="DZ43" s="290" t="str">
        <f ca="true">+IF(OFFSET('Hygiene Data'!$G$13,0,10*ROW('Hygiene Data'!G37))="","",OFFSET('Hygiene Data'!$G$13,0,10*ROW('Hygiene Data'!G37)))</f>
        <v/>
      </c>
      <c r="EA43" s="290" t="str">
        <f ca="true">+IF(OFFSET('Hygiene Data'!$H$11,0,10*ROW('Hygiene Data'!H37))="","",OFFSET('Hygiene Data'!$H$11,0,10*ROW('Hygiene Data'!H37)))</f>
        <v/>
      </c>
      <c r="EB43" s="290" t="str">
        <f ca="true">+IF(OFFSET('Hygiene Data'!$H$12,0,10*ROW('Hygiene Data'!H37))="","",OFFSET('Hygiene Data'!$H$12,0,10*ROW('Hygiene Data'!H37)))</f>
        <v/>
      </c>
      <c r="EC43" s="290" t="str">
        <f ca="true">+IF(OFFSET('Hygiene Data'!$H$13,0,10*ROW('Hygiene Data'!H37))="","",OFFSET('Hygiene Data'!$H$13,0,10*ROW('Hygiene Data'!H37)))</f>
        <v/>
      </c>
      <c r="ED43" s="290" t="str">
        <f ca="true">+IF(OFFSET('Hygiene Data'!$I$11,0,10*ROW('Hygiene Data'!I37))="","",OFFSET('Hygiene Data'!$I$11,0,10*ROW('Hygiene Data'!I37)))</f>
        <v/>
      </c>
      <c r="EE43" s="290" t="str">
        <f ca="true">+IF(OFFSET('Hygiene Data'!$I$12,0,10*ROW('Hygiene Data'!I37))="","",OFFSET('Hygiene Data'!$I$12,0,10*ROW('Hygiene Data'!I37)))</f>
        <v/>
      </c>
      <c r="EF43" s="290"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6"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0"/>
      <c r="BS44" s="290" t="str">
        <f ca="true">+IF(OFFSET('Water Data'!$D$27,0,10*ROW('Water Data'!D38))="","",OFFSET('Water Data'!$D$27,0,10*ROW('Water Data'!D38)))</f>
        <v/>
      </c>
      <c r="BT44" s="290" t="str">
        <f ca="true">+IF(OFFSET('Water Data'!$D$28,0,10*ROW('Water Data'!D38))="","",OFFSET('Water Data'!$D$28,0,10*ROW('Water Data'!D38)))</f>
        <v/>
      </c>
      <c r="BU44" s="290" t="str">
        <f ca="true">+IF(OFFSET('Water Data'!$D$29,0,10*ROW('Water Data'!D38))="","",OFFSET('Water Data'!$D$29,0,10*ROW('Water Data'!D38)))</f>
        <v/>
      </c>
      <c r="BV44" s="290" t="str">
        <f ca="true">+IF(OFFSET('Water Data'!$E$27,0,10*ROW('Water Data'!E38))="","",OFFSET('Water Data'!$E$27,0,10*ROW('Water Data'!E38)))</f>
        <v/>
      </c>
      <c r="BW44" s="290" t="str">
        <f ca="true">+IF(OFFSET('Water Data'!$E$28,0,10*ROW('Water Data'!E38))="","",OFFSET('Water Data'!$E$28,0,10*ROW('Water Data'!E38)))</f>
        <v/>
      </c>
      <c r="BX44" s="290" t="str">
        <f ca="true">+IF(OFFSET('Water Data'!$E$29,0,10*ROW('Water Data'!E38))="","",OFFSET('Water Data'!$E$29,0,10*ROW('Water Data'!E38)))</f>
        <v/>
      </c>
      <c r="BY44" s="290" t="str">
        <f ca="true">+IF(OFFSET('Water Data'!$F$27,0,10*ROW('Water Data'!F38))="","",OFFSET('Water Data'!$F$27,0,10*ROW('Water Data'!F38)))</f>
        <v/>
      </c>
      <c r="BZ44" s="290" t="str">
        <f ca="true">+IF(OFFSET('Water Data'!$F$28,0,10*ROW('Water Data'!F38))="","",OFFSET('Water Data'!$F$28,0,10*ROW('Water Data'!F38)))</f>
        <v/>
      </c>
      <c r="CA44" s="290" t="str">
        <f ca="true">+IF(OFFSET('Water Data'!$F$29,0,10*ROW('Water Data'!F38))="","",OFFSET('Water Data'!$F$29,0,10*ROW('Water Data'!F38)))</f>
        <v/>
      </c>
      <c r="CB44" s="290" t="str">
        <f ca="true">+IF(OFFSET('Water Data'!$G$27,0,10*ROW('Water Data'!G38))="","",OFFSET('Water Data'!$G$27,0,10*ROW('Water Data'!G38)))</f>
        <v/>
      </c>
      <c r="CC44" s="290" t="str">
        <f ca="true">+IF(OFFSET('Water Data'!$G$28,0,10*ROW('Water Data'!G38))="","",OFFSET('Water Data'!$G$28,0,10*ROW('Water Data'!G38)))</f>
        <v/>
      </c>
      <c r="CD44" s="290" t="str">
        <f ca="true">+IF(OFFSET('Water Data'!$G$29,0,10*ROW('Water Data'!G38))="","",OFFSET('Water Data'!$G$29,0,10*ROW('Water Data'!G38)))</f>
        <v/>
      </c>
      <c r="CE44" s="290" t="str">
        <f ca="true">+IF(OFFSET('Water Data'!$H$27,0,10*ROW('Water Data'!H38))="","",OFFSET('Water Data'!$H$27,0,10*ROW('Water Data'!H38)))</f>
        <v/>
      </c>
      <c r="CF44" s="290" t="str">
        <f ca="true">+IF(OFFSET('Water Data'!$H$28,0,10*ROW('Water Data'!H38))="","",OFFSET('Water Data'!$H$28,0,10*ROW('Water Data'!H38)))</f>
        <v/>
      </c>
      <c r="CG44" s="290" t="str">
        <f ca="true">+IF(OFFSET('Water Data'!$H$29,0,10*ROW('Water Data'!H38))="","",OFFSET('Water Data'!$H$29,0,10*ROW('Water Data'!H38)))</f>
        <v/>
      </c>
      <c r="CH44" s="290" t="str">
        <f ca="true">+IF(OFFSET('Water Data'!$I$27,0,10*ROW('Water Data'!I38))="","",OFFSET('Water Data'!$I$27,0,10*ROW('Water Data'!I38)))</f>
        <v/>
      </c>
      <c r="CI44" s="290" t="str">
        <f ca="true">+IF(OFFSET('Water Data'!$I$28,0,10*ROW('Water Data'!I38))="","",OFFSET('Water Data'!$I$28,0,10*ROW('Water Data'!I38)))</f>
        <v/>
      </c>
      <c r="CJ44" s="290" t="str">
        <f ca="true">+IF(OFFSET('Water Data'!$I$29,0,10*ROW('Water Data'!I38))="","",OFFSET('Water Data'!$I$29,0,10*ROW('Water Data'!I38)))</f>
        <v/>
      </c>
      <c r="CK44" s="290" t="str">
        <f ca="true">+IF(OFFSET('Sanitation Data'!$D$28,0,10*ROW('Sanitation Data'!D38))="","",OFFSET('Sanitation Data'!$D$28,0,10*ROW('Sanitation Data'!D38)))</f>
        <v/>
      </c>
      <c r="CL44" s="290" t="str">
        <f ca="true">+IF(OFFSET('Sanitation Data'!$D$29,0,10*ROW('Sanitation Data'!D38))="","",OFFSET('Sanitation Data'!$D$29,0,10*ROW('Sanitation Data'!D38)))</f>
        <v/>
      </c>
      <c r="CM44" s="290" t="str">
        <f ca="true">+IF(OFFSET('Sanitation Data'!$D$30,0,10*ROW('Sanitation Data'!D38))="","",OFFSET('Sanitation Data'!$D$30,0,10*ROW('Sanitation Data'!D38)))</f>
        <v/>
      </c>
      <c r="CN44" s="290" t="str">
        <f ca="true">+IF(OFFSET('Sanitation Data'!$D$31,0,10*ROW('Sanitation Data'!D38))="","",OFFSET('Sanitation Data'!$D$31,0,10*ROW('Sanitation Data'!D38)))</f>
        <v/>
      </c>
      <c r="CO44" s="290" t="str">
        <f ca="true">+IF(OFFSET('Sanitation Data'!$D$32,0,10*ROW('Sanitation Data'!D38))="","",OFFSET('Sanitation Data'!$D$32,0,10*ROW('Sanitation Data'!D38)))</f>
        <v/>
      </c>
      <c r="CP44" s="290" t="str">
        <f ca="true">+IF(OFFSET('Sanitation Data'!$E$28,0,10*ROW('Sanitation Data'!E38))="","",OFFSET('Sanitation Data'!$E$28,0,10*ROW('Sanitation Data'!E38)))</f>
        <v/>
      </c>
      <c r="CQ44" s="290" t="str">
        <f ca="true">+IF(OFFSET('Sanitation Data'!$E$29,0,10*ROW('Sanitation Data'!E38))="","",OFFSET('Sanitation Data'!$E$29,0,10*ROW('Sanitation Data'!E38)))</f>
        <v/>
      </c>
      <c r="CR44" s="290" t="str">
        <f ca="true">+IF(OFFSET('Sanitation Data'!$E$30,0,10*ROW('Sanitation Data'!E38))="","",OFFSET('Sanitation Data'!$E$30,0,10*ROW('Sanitation Data'!E38)))</f>
        <v/>
      </c>
      <c r="CS44" s="290" t="str">
        <f ca="true">+IF(OFFSET('Sanitation Data'!$E$31,0,10*ROW('Sanitation Data'!E38))="","",OFFSET('Sanitation Data'!$E$31,0,10*ROW('Sanitation Data'!E38)))</f>
        <v/>
      </c>
      <c r="CT44" s="290" t="str">
        <f ca="true">+IF(OFFSET('Sanitation Data'!$E$32,0,10*ROW('Sanitation Data'!E38))="","",OFFSET('Sanitation Data'!$E$32,0,10*ROW('Sanitation Data'!E38)))</f>
        <v/>
      </c>
      <c r="CU44" s="290" t="str">
        <f ca="true">+IF(OFFSET('Sanitation Data'!$F$28,0,10*ROW('Sanitation Data'!F38))="","",OFFSET('Sanitation Data'!$F$28,0,10*ROW('Sanitation Data'!F38)))</f>
        <v/>
      </c>
      <c r="CV44" s="290" t="str">
        <f ca="true">+IF(OFFSET('Sanitation Data'!$F$29,0,10*ROW('Sanitation Data'!F38))="","",OFFSET('Sanitation Data'!$F$29,0,10*ROW('Sanitation Data'!F38)))</f>
        <v/>
      </c>
      <c r="CW44" s="290" t="str">
        <f ca="true">+IF(OFFSET('Sanitation Data'!$F$30,0,10*ROW('Sanitation Data'!F38))="","",OFFSET('Sanitation Data'!$F$30,0,10*ROW('Sanitation Data'!F38)))</f>
        <v/>
      </c>
      <c r="CX44" s="290" t="str">
        <f ca="true">+IF(OFFSET('Sanitation Data'!$F$31,0,10*ROW('Sanitation Data'!F38))="","",OFFSET('Sanitation Data'!$F$31,0,10*ROW('Sanitation Data'!F38)))</f>
        <v/>
      </c>
      <c r="CY44" s="290" t="str">
        <f ca="true">+IF(OFFSET('Sanitation Data'!$F$32,0,10*ROW('Sanitation Data'!F38))="","",OFFSET('Sanitation Data'!$F$32,0,10*ROW('Sanitation Data'!F38)))</f>
        <v/>
      </c>
      <c r="CZ44" s="290" t="str">
        <f ca="true">+IF(OFFSET('Sanitation Data'!$G$28,0,10*ROW('Sanitation Data'!G38))="","",OFFSET('Sanitation Data'!$G$28,0,10*ROW('Sanitation Data'!G38)))</f>
        <v/>
      </c>
      <c r="DA44" s="290" t="str">
        <f ca="true">+IF(OFFSET('Sanitation Data'!$G$29,0,10*ROW('Sanitation Data'!G38))="","",OFFSET('Sanitation Data'!$G$29,0,10*ROW('Sanitation Data'!G38)))</f>
        <v/>
      </c>
      <c r="DB44" s="290" t="str">
        <f ca="true">+IF(OFFSET('Sanitation Data'!$G$30,0,10*ROW('Sanitation Data'!G38))="","",OFFSET('Sanitation Data'!$G$30,0,10*ROW('Sanitation Data'!G38)))</f>
        <v/>
      </c>
      <c r="DC44" s="290" t="str">
        <f ca="true">+IF(OFFSET('Sanitation Data'!$G$31,0,10*ROW('Sanitation Data'!G38))="","",OFFSET('Sanitation Data'!$G$31,0,10*ROW('Sanitation Data'!G38)))</f>
        <v/>
      </c>
      <c r="DD44" s="290" t="str">
        <f ca="true">+IF(OFFSET('Sanitation Data'!$G$32,0,10*ROW('Sanitation Data'!G38))="","",OFFSET('Sanitation Data'!$G$32,0,10*ROW('Sanitation Data'!G38)))</f>
        <v/>
      </c>
      <c r="DE44" s="290" t="str">
        <f ca="true">+IF(OFFSET('Sanitation Data'!$H$28,0,10*ROW('Sanitation Data'!H38))="","",OFFSET('Sanitation Data'!$H$28,0,10*ROW('Sanitation Data'!H38)))</f>
        <v/>
      </c>
      <c r="DF44" s="290" t="str">
        <f ca="true">+IF(OFFSET('Sanitation Data'!$H$29,0,10*ROW('Sanitation Data'!H38))="","",OFFSET('Sanitation Data'!$H$29,0,10*ROW('Sanitation Data'!H38)))</f>
        <v/>
      </c>
      <c r="DG44" s="290" t="str">
        <f ca="true">+IF(OFFSET('Sanitation Data'!$H$30,0,10*ROW('Sanitation Data'!H38))="","",OFFSET('Sanitation Data'!$H$30,0,10*ROW('Sanitation Data'!H38)))</f>
        <v/>
      </c>
      <c r="DH44" s="290" t="str">
        <f ca="true">+IF(OFFSET('Sanitation Data'!$H$31,0,10*ROW('Sanitation Data'!H38))="","",OFFSET('Sanitation Data'!$H$31,0,10*ROW('Sanitation Data'!H38)))</f>
        <v/>
      </c>
      <c r="DI44" s="290" t="str">
        <f ca="true">+IF(OFFSET('Sanitation Data'!$H$32,0,10*ROW('Sanitation Data'!H38))="","",OFFSET('Sanitation Data'!$H$32,0,10*ROW('Sanitation Data'!H38)))</f>
        <v/>
      </c>
      <c r="DJ44" s="290" t="str">
        <f ca="true">+IF(OFFSET('Sanitation Data'!$I$28,0,10*ROW('Sanitation Data'!I38))="","",OFFSET('Sanitation Data'!$I$28,0,10*ROW('Sanitation Data'!I38)))</f>
        <v/>
      </c>
      <c r="DK44" s="290" t="str">
        <f ca="true">+IF(OFFSET('Sanitation Data'!$I$29,0,10*ROW('Sanitation Data'!I38))="","",OFFSET('Sanitation Data'!$I$29,0,10*ROW('Sanitation Data'!I38)))</f>
        <v/>
      </c>
      <c r="DL44" s="290" t="str">
        <f ca="true">+IF(OFFSET('Sanitation Data'!$I$30,0,10*ROW('Sanitation Data'!I38))="","",OFFSET('Sanitation Data'!$I$30,0,10*ROW('Sanitation Data'!I38)))</f>
        <v/>
      </c>
      <c r="DM44" s="290" t="str">
        <f ca="true">+IF(OFFSET('Sanitation Data'!$I$31,0,10*ROW('Sanitation Data'!I38))="","",OFFSET('Sanitation Data'!$I$31,0,10*ROW('Sanitation Data'!I38)))</f>
        <v/>
      </c>
      <c r="DN44" s="290" t="str">
        <f ca="true">+IF(OFFSET('Sanitation Data'!$I$32,0,10*ROW('Sanitation Data'!I38))="","",OFFSET('Sanitation Data'!$I$32,0,10*ROW('Sanitation Data'!I38)))</f>
        <v/>
      </c>
      <c r="DO44" s="290" t="str">
        <f ca="true">+IF(OFFSET('Hygiene Data'!$D$11,0,10*ROW('Hygiene Data'!D38))="","",OFFSET('Hygiene Data'!$D$11,0,10*ROW('Hygiene Data'!D38)))</f>
        <v/>
      </c>
      <c r="DP44" s="290" t="str">
        <f ca="true">+IF(OFFSET('Hygiene Data'!$D$12,0,10*ROW('Hygiene Data'!D38))="","",OFFSET('Hygiene Data'!$D$12,0,10*ROW('Hygiene Data'!D38)))</f>
        <v/>
      </c>
      <c r="DQ44" s="290" t="str">
        <f ca="true">+IF(OFFSET('Hygiene Data'!$D$13,0,10*ROW('Hygiene Data'!D38))="","",OFFSET('Hygiene Data'!$D$13,0,10*ROW('Hygiene Data'!D38)))</f>
        <v/>
      </c>
      <c r="DR44" s="290" t="str">
        <f ca="true">+IF(OFFSET('Hygiene Data'!$E$11,0,10*ROW('Hygiene Data'!E38))="","",OFFSET('Hygiene Data'!$E$11,0,10*ROW('Hygiene Data'!E38)))</f>
        <v/>
      </c>
      <c r="DS44" s="290" t="str">
        <f ca="true">+IF(OFFSET('Hygiene Data'!$E$12,0,10*ROW('Hygiene Data'!E38))="","",OFFSET('Hygiene Data'!$E$12,0,10*ROW('Hygiene Data'!E38)))</f>
        <v/>
      </c>
      <c r="DT44" s="290" t="str">
        <f ca="true">+IF(OFFSET('Hygiene Data'!$E$13,0,10*ROW('Hygiene Data'!E38))="","",OFFSET('Hygiene Data'!$E$13,0,10*ROW('Hygiene Data'!E38)))</f>
        <v/>
      </c>
      <c r="DU44" s="290" t="str">
        <f ca="true">+IF(OFFSET('Hygiene Data'!$F$11,0,10*ROW('Hygiene Data'!F38))="","",OFFSET('Hygiene Data'!$F$11,0,10*ROW('Hygiene Data'!F38)))</f>
        <v/>
      </c>
      <c r="DV44" s="290" t="str">
        <f ca="true">+IF(OFFSET('Hygiene Data'!$F$12,0,10*ROW('Hygiene Data'!F38))="","",OFFSET('Hygiene Data'!$F$12,0,10*ROW('Hygiene Data'!F38)))</f>
        <v/>
      </c>
      <c r="DW44" s="290" t="str">
        <f ca="true">+IF(OFFSET('Hygiene Data'!$F$13,0,10*ROW('Hygiene Data'!F38))="","",OFFSET('Hygiene Data'!$F$13,0,10*ROW('Hygiene Data'!F38)))</f>
        <v/>
      </c>
      <c r="DX44" s="290" t="str">
        <f ca="true">+IF(OFFSET('Hygiene Data'!$G$11,0,10*ROW('Hygiene Data'!G38))="","",OFFSET('Hygiene Data'!$G$11,0,10*ROW('Hygiene Data'!G38)))</f>
        <v/>
      </c>
      <c r="DY44" s="290" t="str">
        <f ca="true">+IF(OFFSET('Hygiene Data'!$G$12,0,10*ROW('Hygiene Data'!G38))="","",OFFSET('Hygiene Data'!$G$12,0,10*ROW('Hygiene Data'!G38)))</f>
        <v/>
      </c>
      <c r="DZ44" s="290" t="str">
        <f ca="true">+IF(OFFSET('Hygiene Data'!$G$13,0,10*ROW('Hygiene Data'!G38))="","",OFFSET('Hygiene Data'!$G$13,0,10*ROW('Hygiene Data'!G38)))</f>
        <v/>
      </c>
      <c r="EA44" s="290" t="str">
        <f ca="true">+IF(OFFSET('Hygiene Data'!$H$11,0,10*ROW('Hygiene Data'!H38))="","",OFFSET('Hygiene Data'!$H$11,0,10*ROW('Hygiene Data'!H38)))</f>
        <v/>
      </c>
      <c r="EB44" s="290" t="str">
        <f ca="true">+IF(OFFSET('Hygiene Data'!$H$12,0,10*ROW('Hygiene Data'!H38))="","",OFFSET('Hygiene Data'!$H$12,0,10*ROW('Hygiene Data'!H38)))</f>
        <v/>
      </c>
      <c r="EC44" s="290" t="str">
        <f ca="true">+IF(OFFSET('Hygiene Data'!$H$13,0,10*ROW('Hygiene Data'!H38))="","",OFFSET('Hygiene Data'!$H$13,0,10*ROW('Hygiene Data'!H38)))</f>
        <v/>
      </c>
      <c r="ED44" s="290" t="str">
        <f ca="true">+IF(OFFSET('Hygiene Data'!$I$11,0,10*ROW('Hygiene Data'!I38))="","",OFFSET('Hygiene Data'!$I$11,0,10*ROW('Hygiene Data'!I38)))</f>
        <v/>
      </c>
      <c r="EE44" s="290" t="str">
        <f ca="true">+IF(OFFSET('Hygiene Data'!$I$12,0,10*ROW('Hygiene Data'!I38))="","",OFFSET('Hygiene Data'!$I$12,0,10*ROW('Hygiene Data'!I38)))</f>
        <v/>
      </c>
      <c r="EF44" s="290"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6"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0"/>
      <c r="BS45" s="290" t="str">
        <f ca="true">+IF(OFFSET('Water Data'!$D$27,0,10*ROW('Water Data'!D39))="","",OFFSET('Water Data'!$D$27,0,10*ROW('Water Data'!D39)))</f>
        <v/>
      </c>
      <c r="BT45" s="290" t="str">
        <f ca="true">+IF(OFFSET('Water Data'!$D$28,0,10*ROW('Water Data'!D39))="","",OFFSET('Water Data'!$D$28,0,10*ROW('Water Data'!D39)))</f>
        <v/>
      </c>
      <c r="BU45" s="290" t="str">
        <f ca="true">+IF(OFFSET('Water Data'!$D$29,0,10*ROW('Water Data'!D39))="","",OFFSET('Water Data'!$D$29,0,10*ROW('Water Data'!D39)))</f>
        <v/>
      </c>
      <c r="BV45" s="290" t="str">
        <f ca="true">+IF(OFFSET('Water Data'!$E$27,0,10*ROW('Water Data'!E39))="","",OFFSET('Water Data'!$E$27,0,10*ROW('Water Data'!E39)))</f>
        <v/>
      </c>
      <c r="BW45" s="290" t="str">
        <f ca="true">+IF(OFFSET('Water Data'!$E$28,0,10*ROW('Water Data'!E39))="","",OFFSET('Water Data'!$E$28,0,10*ROW('Water Data'!E39)))</f>
        <v/>
      </c>
      <c r="BX45" s="290" t="str">
        <f ca="true">+IF(OFFSET('Water Data'!$E$29,0,10*ROW('Water Data'!E39))="","",OFFSET('Water Data'!$E$29,0,10*ROW('Water Data'!E39)))</f>
        <v/>
      </c>
      <c r="BY45" s="290" t="str">
        <f ca="true">+IF(OFFSET('Water Data'!$F$27,0,10*ROW('Water Data'!F39))="","",OFFSET('Water Data'!$F$27,0,10*ROW('Water Data'!F39)))</f>
        <v/>
      </c>
      <c r="BZ45" s="290" t="str">
        <f ca="true">+IF(OFFSET('Water Data'!$F$28,0,10*ROW('Water Data'!F39))="","",OFFSET('Water Data'!$F$28,0,10*ROW('Water Data'!F39)))</f>
        <v/>
      </c>
      <c r="CA45" s="290" t="str">
        <f ca="true">+IF(OFFSET('Water Data'!$F$29,0,10*ROW('Water Data'!F39))="","",OFFSET('Water Data'!$F$29,0,10*ROW('Water Data'!F39)))</f>
        <v/>
      </c>
      <c r="CB45" s="290" t="str">
        <f ca="true">+IF(OFFSET('Water Data'!$G$27,0,10*ROW('Water Data'!G39))="","",OFFSET('Water Data'!$G$27,0,10*ROW('Water Data'!G39)))</f>
        <v/>
      </c>
      <c r="CC45" s="290" t="str">
        <f ca="true">+IF(OFFSET('Water Data'!$G$28,0,10*ROW('Water Data'!G39))="","",OFFSET('Water Data'!$G$28,0,10*ROW('Water Data'!G39)))</f>
        <v/>
      </c>
      <c r="CD45" s="290" t="str">
        <f ca="true">+IF(OFFSET('Water Data'!$G$29,0,10*ROW('Water Data'!G39))="","",OFFSET('Water Data'!$G$29,0,10*ROW('Water Data'!G39)))</f>
        <v/>
      </c>
      <c r="CE45" s="290" t="str">
        <f ca="true">+IF(OFFSET('Water Data'!$H$27,0,10*ROW('Water Data'!H39))="","",OFFSET('Water Data'!$H$27,0,10*ROW('Water Data'!H39)))</f>
        <v/>
      </c>
      <c r="CF45" s="290" t="str">
        <f ca="true">+IF(OFFSET('Water Data'!$H$28,0,10*ROW('Water Data'!H39))="","",OFFSET('Water Data'!$H$28,0,10*ROW('Water Data'!H39)))</f>
        <v/>
      </c>
      <c r="CG45" s="290" t="str">
        <f ca="true">+IF(OFFSET('Water Data'!$H$29,0,10*ROW('Water Data'!H39))="","",OFFSET('Water Data'!$H$29,0,10*ROW('Water Data'!H39)))</f>
        <v/>
      </c>
      <c r="CH45" s="290" t="str">
        <f ca="true">+IF(OFFSET('Water Data'!$I$27,0,10*ROW('Water Data'!I39))="","",OFFSET('Water Data'!$I$27,0,10*ROW('Water Data'!I39)))</f>
        <v/>
      </c>
      <c r="CI45" s="290" t="str">
        <f ca="true">+IF(OFFSET('Water Data'!$I$28,0,10*ROW('Water Data'!I39))="","",OFFSET('Water Data'!$I$28,0,10*ROW('Water Data'!I39)))</f>
        <v/>
      </c>
      <c r="CJ45" s="290" t="str">
        <f ca="true">+IF(OFFSET('Water Data'!$I$29,0,10*ROW('Water Data'!I39))="","",OFFSET('Water Data'!$I$29,0,10*ROW('Water Data'!I39)))</f>
        <v/>
      </c>
      <c r="CK45" s="290" t="str">
        <f ca="true">+IF(OFFSET('Sanitation Data'!$D$28,0,10*ROW('Sanitation Data'!D39))="","",OFFSET('Sanitation Data'!$D$28,0,10*ROW('Sanitation Data'!D39)))</f>
        <v/>
      </c>
      <c r="CL45" s="290" t="str">
        <f ca="true">+IF(OFFSET('Sanitation Data'!$D$29,0,10*ROW('Sanitation Data'!D39))="","",OFFSET('Sanitation Data'!$D$29,0,10*ROW('Sanitation Data'!D39)))</f>
        <v/>
      </c>
      <c r="CM45" s="290" t="str">
        <f ca="true">+IF(OFFSET('Sanitation Data'!$D$30,0,10*ROW('Sanitation Data'!D39))="","",OFFSET('Sanitation Data'!$D$30,0,10*ROW('Sanitation Data'!D39)))</f>
        <v/>
      </c>
      <c r="CN45" s="290" t="str">
        <f ca="true">+IF(OFFSET('Sanitation Data'!$D$31,0,10*ROW('Sanitation Data'!D39))="","",OFFSET('Sanitation Data'!$D$31,0,10*ROW('Sanitation Data'!D39)))</f>
        <v/>
      </c>
      <c r="CO45" s="290" t="str">
        <f ca="true">+IF(OFFSET('Sanitation Data'!$D$32,0,10*ROW('Sanitation Data'!D39))="","",OFFSET('Sanitation Data'!$D$32,0,10*ROW('Sanitation Data'!D39)))</f>
        <v/>
      </c>
      <c r="CP45" s="290" t="str">
        <f ca="true">+IF(OFFSET('Sanitation Data'!$E$28,0,10*ROW('Sanitation Data'!E39))="","",OFFSET('Sanitation Data'!$E$28,0,10*ROW('Sanitation Data'!E39)))</f>
        <v/>
      </c>
      <c r="CQ45" s="290" t="str">
        <f ca="true">+IF(OFFSET('Sanitation Data'!$E$29,0,10*ROW('Sanitation Data'!E39))="","",OFFSET('Sanitation Data'!$E$29,0,10*ROW('Sanitation Data'!E39)))</f>
        <v/>
      </c>
      <c r="CR45" s="290" t="str">
        <f ca="true">+IF(OFFSET('Sanitation Data'!$E$30,0,10*ROW('Sanitation Data'!E39))="","",OFFSET('Sanitation Data'!$E$30,0,10*ROW('Sanitation Data'!E39)))</f>
        <v/>
      </c>
      <c r="CS45" s="290" t="str">
        <f ca="true">+IF(OFFSET('Sanitation Data'!$E$31,0,10*ROW('Sanitation Data'!E39))="","",OFFSET('Sanitation Data'!$E$31,0,10*ROW('Sanitation Data'!E39)))</f>
        <v/>
      </c>
      <c r="CT45" s="290" t="str">
        <f ca="true">+IF(OFFSET('Sanitation Data'!$E$32,0,10*ROW('Sanitation Data'!E39))="","",OFFSET('Sanitation Data'!$E$32,0,10*ROW('Sanitation Data'!E39)))</f>
        <v/>
      </c>
      <c r="CU45" s="290" t="str">
        <f ca="true">+IF(OFFSET('Sanitation Data'!$F$28,0,10*ROW('Sanitation Data'!F39))="","",OFFSET('Sanitation Data'!$F$28,0,10*ROW('Sanitation Data'!F39)))</f>
        <v/>
      </c>
      <c r="CV45" s="290" t="str">
        <f ca="true">+IF(OFFSET('Sanitation Data'!$F$29,0,10*ROW('Sanitation Data'!F39))="","",OFFSET('Sanitation Data'!$F$29,0,10*ROW('Sanitation Data'!F39)))</f>
        <v/>
      </c>
      <c r="CW45" s="290" t="str">
        <f ca="true">+IF(OFFSET('Sanitation Data'!$F$30,0,10*ROW('Sanitation Data'!F39))="","",OFFSET('Sanitation Data'!$F$30,0,10*ROW('Sanitation Data'!F39)))</f>
        <v/>
      </c>
      <c r="CX45" s="290" t="str">
        <f ca="true">+IF(OFFSET('Sanitation Data'!$F$31,0,10*ROW('Sanitation Data'!F39))="","",OFFSET('Sanitation Data'!$F$31,0,10*ROW('Sanitation Data'!F39)))</f>
        <v/>
      </c>
      <c r="CY45" s="290" t="str">
        <f ca="true">+IF(OFFSET('Sanitation Data'!$F$32,0,10*ROW('Sanitation Data'!F39))="","",OFFSET('Sanitation Data'!$F$32,0,10*ROW('Sanitation Data'!F39)))</f>
        <v/>
      </c>
      <c r="CZ45" s="290" t="str">
        <f ca="true">+IF(OFFSET('Sanitation Data'!$G$28,0,10*ROW('Sanitation Data'!G39))="","",OFFSET('Sanitation Data'!$G$28,0,10*ROW('Sanitation Data'!G39)))</f>
        <v/>
      </c>
      <c r="DA45" s="290" t="str">
        <f ca="true">+IF(OFFSET('Sanitation Data'!$G$29,0,10*ROW('Sanitation Data'!G39))="","",OFFSET('Sanitation Data'!$G$29,0,10*ROW('Sanitation Data'!G39)))</f>
        <v/>
      </c>
      <c r="DB45" s="290" t="str">
        <f ca="true">+IF(OFFSET('Sanitation Data'!$G$30,0,10*ROW('Sanitation Data'!G39))="","",OFFSET('Sanitation Data'!$G$30,0,10*ROW('Sanitation Data'!G39)))</f>
        <v/>
      </c>
      <c r="DC45" s="290" t="str">
        <f ca="true">+IF(OFFSET('Sanitation Data'!$G$31,0,10*ROW('Sanitation Data'!G39))="","",OFFSET('Sanitation Data'!$G$31,0,10*ROW('Sanitation Data'!G39)))</f>
        <v/>
      </c>
      <c r="DD45" s="290" t="str">
        <f ca="true">+IF(OFFSET('Sanitation Data'!$G$32,0,10*ROW('Sanitation Data'!G39))="","",OFFSET('Sanitation Data'!$G$32,0,10*ROW('Sanitation Data'!G39)))</f>
        <v/>
      </c>
      <c r="DE45" s="290" t="str">
        <f ca="true">+IF(OFFSET('Sanitation Data'!$H$28,0,10*ROW('Sanitation Data'!H39))="","",OFFSET('Sanitation Data'!$H$28,0,10*ROW('Sanitation Data'!H39)))</f>
        <v/>
      </c>
      <c r="DF45" s="290" t="str">
        <f ca="true">+IF(OFFSET('Sanitation Data'!$H$29,0,10*ROW('Sanitation Data'!H39))="","",OFFSET('Sanitation Data'!$H$29,0,10*ROW('Sanitation Data'!H39)))</f>
        <v/>
      </c>
      <c r="DG45" s="290" t="str">
        <f ca="true">+IF(OFFSET('Sanitation Data'!$H$30,0,10*ROW('Sanitation Data'!H39))="","",OFFSET('Sanitation Data'!$H$30,0,10*ROW('Sanitation Data'!H39)))</f>
        <v/>
      </c>
      <c r="DH45" s="290" t="str">
        <f ca="true">+IF(OFFSET('Sanitation Data'!$H$31,0,10*ROW('Sanitation Data'!H39))="","",OFFSET('Sanitation Data'!$H$31,0,10*ROW('Sanitation Data'!H39)))</f>
        <v/>
      </c>
      <c r="DI45" s="290" t="str">
        <f ca="true">+IF(OFFSET('Sanitation Data'!$H$32,0,10*ROW('Sanitation Data'!H39))="","",OFFSET('Sanitation Data'!$H$32,0,10*ROW('Sanitation Data'!H39)))</f>
        <v/>
      </c>
      <c r="DJ45" s="290" t="str">
        <f ca="true">+IF(OFFSET('Sanitation Data'!$I$28,0,10*ROW('Sanitation Data'!I39))="","",OFFSET('Sanitation Data'!$I$28,0,10*ROW('Sanitation Data'!I39)))</f>
        <v/>
      </c>
      <c r="DK45" s="290" t="str">
        <f ca="true">+IF(OFFSET('Sanitation Data'!$I$29,0,10*ROW('Sanitation Data'!I39))="","",OFFSET('Sanitation Data'!$I$29,0,10*ROW('Sanitation Data'!I39)))</f>
        <v/>
      </c>
      <c r="DL45" s="290" t="str">
        <f ca="true">+IF(OFFSET('Sanitation Data'!$I$30,0,10*ROW('Sanitation Data'!I39))="","",OFFSET('Sanitation Data'!$I$30,0,10*ROW('Sanitation Data'!I39)))</f>
        <v/>
      </c>
      <c r="DM45" s="290" t="str">
        <f ca="true">+IF(OFFSET('Sanitation Data'!$I$31,0,10*ROW('Sanitation Data'!I39))="","",OFFSET('Sanitation Data'!$I$31,0,10*ROW('Sanitation Data'!I39)))</f>
        <v/>
      </c>
      <c r="DN45" s="290" t="str">
        <f ca="true">+IF(OFFSET('Sanitation Data'!$I$32,0,10*ROW('Sanitation Data'!I39))="","",OFFSET('Sanitation Data'!$I$32,0,10*ROW('Sanitation Data'!I39)))</f>
        <v/>
      </c>
      <c r="DO45" s="290" t="str">
        <f ca="true">+IF(OFFSET('Hygiene Data'!$D$11,0,10*ROW('Hygiene Data'!D39))="","",OFFSET('Hygiene Data'!$D$11,0,10*ROW('Hygiene Data'!D39)))</f>
        <v/>
      </c>
      <c r="DP45" s="290" t="str">
        <f ca="true">+IF(OFFSET('Hygiene Data'!$D$12,0,10*ROW('Hygiene Data'!D39))="","",OFFSET('Hygiene Data'!$D$12,0,10*ROW('Hygiene Data'!D39)))</f>
        <v/>
      </c>
      <c r="DQ45" s="290" t="str">
        <f ca="true">+IF(OFFSET('Hygiene Data'!$D$13,0,10*ROW('Hygiene Data'!D39))="","",OFFSET('Hygiene Data'!$D$13,0,10*ROW('Hygiene Data'!D39)))</f>
        <v/>
      </c>
      <c r="DR45" s="290" t="str">
        <f ca="true">+IF(OFFSET('Hygiene Data'!$E$11,0,10*ROW('Hygiene Data'!E39))="","",OFFSET('Hygiene Data'!$E$11,0,10*ROW('Hygiene Data'!E39)))</f>
        <v/>
      </c>
      <c r="DS45" s="290" t="str">
        <f ca="true">+IF(OFFSET('Hygiene Data'!$E$12,0,10*ROW('Hygiene Data'!E39))="","",OFFSET('Hygiene Data'!$E$12,0,10*ROW('Hygiene Data'!E39)))</f>
        <v/>
      </c>
      <c r="DT45" s="290" t="str">
        <f ca="true">+IF(OFFSET('Hygiene Data'!$E$13,0,10*ROW('Hygiene Data'!E39))="","",OFFSET('Hygiene Data'!$E$13,0,10*ROW('Hygiene Data'!E39)))</f>
        <v/>
      </c>
      <c r="DU45" s="290" t="str">
        <f ca="true">+IF(OFFSET('Hygiene Data'!$F$11,0,10*ROW('Hygiene Data'!F39))="","",OFFSET('Hygiene Data'!$F$11,0,10*ROW('Hygiene Data'!F39)))</f>
        <v/>
      </c>
      <c r="DV45" s="290" t="str">
        <f ca="true">+IF(OFFSET('Hygiene Data'!$F$12,0,10*ROW('Hygiene Data'!F39))="","",OFFSET('Hygiene Data'!$F$12,0,10*ROW('Hygiene Data'!F39)))</f>
        <v/>
      </c>
      <c r="DW45" s="290" t="str">
        <f ca="true">+IF(OFFSET('Hygiene Data'!$F$13,0,10*ROW('Hygiene Data'!F39))="","",OFFSET('Hygiene Data'!$F$13,0,10*ROW('Hygiene Data'!F39)))</f>
        <v/>
      </c>
      <c r="DX45" s="290" t="str">
        <f ca="true">+IF(OFFSET('Hygiene Data'!$G$11,0,10*ROW('Hygiene Data'!G39))="","",OFFSET('Hygiene Data'!$G$11,0,10*ROW('Hygiene Data'!G39)))</f>
        <v/>
      </c>
      <c r="DY45" s="290" t="str">
        <f ca="true">+IF(OFFSET('Hygiene Data'!$G$12,0,10*ROW('Hygiene Data'!G39))="","",OFFSET('Hygiene Data'!$G$12,0,10*ROW('Hygiene Data'!G39)))</f>
        <v/>
      </c>
      <c r="DZ45" s="290" t="str">
        <f ca="true">+IF(OFFSET('Hygiene Data'!$G$13,0,10*ROW('Hygiene Data'!G39))="","",OFFSET('Hygiene Data'!$G$13,0,10*ROW('Hygiene Data'!G39)))</f>
        <v/>
      </c>
      <c r="EA45" s="290" t="str">
        <f ca="true">+IF(OFFSET('Hygiene Data'!$H$11,0,10*ROW('Hygiene Data'!H39))="","",OFFSET('Hygiene Data'!$H$11,0,10*ROW('Hygiene Data'!H39)))</f>
        <v/>
      </c>
      <c r="EB45" s="290" t="str">
        <f ca="true">+IF(OFFSET('Hygiene Data'!$H$12,0,10*ROW('Hygiene Data'!H39))="","",OFFSET('Hygiene Data'!$H$12,0,10*ROW('Hygiene Data'!H39)))</f>
        <v/>
      </c>
      <c r="EC45" s="290" t="str">
        <f ca="true">+IF(OFFSET('Hygiene Data'!$H$13,0,10*ROW('Hygiene Data'!H39))="","",OFFSET('Hygiene Data'!$H$13,0,10*ROW('Hygiene Data'!H39)))</f>
        <v/>
      </c>
      <c r="ED45" s="290" t="str">
        <f ca="true">+IF(OFFSET('Hygiene Data'!$I$11,0,10*ROW('Hygiene Data'!I39))="","",OFFSET('Hygiene Data'!$I$11,0,10*ROW('Hygiene Data'!I39)))</f>
        <v/>
      </c>
      <c r="EE45" s="290" t="str">
        <f ca="true">+IF(OFFSET('Hygiene Data'!$I$12,0,10*ROW('Hygiene Data'!I39))="","",OFFSET('Hygiene Data'!$I$12,0,10*ROW('Hygiene Data'!I39)))</f>
        <v/>
      </c>
      <c r="EF45" s="290"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6"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0"/>
      <c r="BS46" s="290" t="str">
        <f ca="true">+IF(OFFSET('Water Data'!$D$27,0,10*ROW('Water Data'!D40))="","",OFFSET('Water Data'!$D$27,0,10*ROW('Water Data'!D40)))</f>
        <v/>
      </c>
      <c r="BT46" s="290" t="str">
        <f ca="true">+IF(OFFSET('Water Data'!$D$28,0,10*ROW('Water Data'!D40))="","",OFFSET('Water Data'!$D$28,0,10*ROW('Water Data'!D40)))</f>
        <v/>
      </c>
      <c r="BU46" s="290" t="str">
        <f ca="true">+IF(OFFSET('Water Data'!$D$29,0,10*ROW('Water Data'!D40))="","",OFFSET('Water Data'!$D$29,0,10*ROW('Water Data'!D40)))</f>
        <v/>
      </c>
      <c r="BV46" s="290" t="str">
        <f ca="true">+IF(OFFSET('Water Data'!$E$27,0,10*ROW('Water Data'!E40))="","",OFFSET('Water Data'!$E$27,0,10*ROW('Water Data'!E40)))</f>
        <v/>
      </c>
      <c r="BW46" s="290" t="str">
        <f ca="true">+IF(OFFSET('Water Data'!$E$28,0,10*ROW('Water Data'!E40))="","",OFFSET('Water Data'!$E$28,0,10*ROW('Water Data'!E40)))</f>
        <v/>
      </c>
      <c r="BX46" s="290" t="str">
        <f ca="true">+IF(OFFSET('Water Data'!$E$29,0,10*ROW('Water Data'!E40))="","",OFFSET('Water Data'!$E$29,0,10*ROW('Water Data'!E40)))</f>
        <v/>
      </c>
      <c r="BY46" s="290" t="str">
        <f ca="true">+IF(OFFSET('Water Data'!$F$27,0,10*ROW('Water Data'!F40))="","",OFFSET('Water Data'!$F$27,0,10*ROW('Water Data'!F40)))</f>
        <v/>
      </c>
      <c r="BZ46" s="290" t="str">
        <f ca="true">+IF(OFFSET('Water Data'!$F$28,0,10*ROW('Water Data'!F40))="","",OFFSET('Water Data'!$F$28,0,10*ROW('Water Data'!F40)))</f>
        <v/>
      </c>
      <c r="CA46" s="290" t="str">
        <f ca="true">+IF(OFFSET('Water Data'!$F$29,0,10*ROW('Water Data'!F40))="","",OFFSET('Water Data'!$F$29,0,10*ROW('Water Data'!F40)))</f>
        <v/>
      </c>
      <c r="CB46" s="290" t="str">
        <f ca="true">+IF(OFFSET('Water Data'!$G$27,0,10*ROW('Water Data'!G40))="","",OFFSET('Water Data'!$G$27,0,10*ROW('Water Data'!G40)))</f>
        <v/>
      </c>
      <c r="CC46" s="290" t="str">
        <f ca="true">+IF(OFFSET('Water Data'!$G$28,0,10*ROW('Water Data'!G40))="","",OFFSET('Water Data'!$G$28,0,10*ROW('Water Data'!G40)))</f>
        <v/>
      </c>
      <c r="CD46" s="290" t="str">
        <f ca="true">+IF(OFFSET('Water Data'!$G$29,0,10*ROW('Water Data'!G40))="","",OFFSET('Water Data'!$G$29,0,10*ROW('Water Data'!G40)))</f>
        <v/>
      </c>
      <c r="CE46" s="290" t="str">
        <f ca="true">+IF(OFFSET('Water Data'!$H$27,0,10*ROW('Water Data'!H40))="","",OFFSET('Water Data'!$H$27,0,10*ROW('Water Data'!H40)))</f>
        <v/>
      </c>
      <c r="CF46" s="290" t="str">
        <f ca="true">+IF(OFFSET('Water Data'!$H$28,0,10*ROW('Water Data'!H40))="","",OFFSET('Water Data'!$H$28,0,10*ROW('Water Data'!H40)))</f>
        <v/>
      </c>
      <c r="CG46" s="290" t="str">
        <f ca="true">+IF(OFFSET('Water Data'!$H$29,0,10*ROW('Water Data'!H40))="","",OFFSET('Water Data'!$H$29,0,10*ROW('Water Data'!H40)))</f>
        <v/>
      </c>
      <c r="CH46" s="290" t="str">
        <f ca="true">+IF(OFFSET('Water Data'!$I$27,0,10*ROW('Water Data'!I40))="","",OFFSET('Water Data'!$I$27,0,10*ROW('Water Data'!I40)))</f>
        <v/>
      </c>
      <c r="CI46" s="290" t="str">
        <f ca="true">+IF(OFFSET('Water Data'!$I$28,0,10*ROW('Water Data'!I40))="","",OFFSET('Water Data'!$I$28,0,10*ROW('Water Data'!I40)))</f>
        <v/>
      </c>
      <c r="CJ46" s="290" t="str">
        <f ca="true">+IF(OFFSET('Water Data'!$I$29,0,10*ROW('Water Data'!I40))="","",OFFSET('Water Data'!$I$29,0,10*ROW('Water Data'!I40)))</f>
        <v/>
      </c>
      <c r="CK46" s="290" t="str">
        <f ca="true">+IF(OFFSET('Sanitation Data'!$D$28,0,10*ROW('Sanitation Data'!D40))="","",OFFSET('Sanitation Data'!$D$28,0,10*ROW('Sanitation Data'!D40)))</f>
        <v/>
      </c>
      <c r="CL46" s="290" t="str">
        <f ca="true">+IF(OFFSET('Sanitation Data'!$D$29,0,10*ROW('Sanitation Data'!D40))="","",OFFSET('Sanitation Data'!$D$29,0,10*ROW('Sanitation Data'!D40)))</f>
        <v/>
      </c>
      <c r="CM46" s="290" t="str">
        <f ca="true">+IF(OFFSET('Sanitation Data'!$D$30,0,10*ROW('Sanitation Data'!D40))="","",OFFSET('Sanitation Data'!$D$30,0,10*ROW('Sanitation Data'!D40)))</f>
        <v/>
      </c>
      <c r="CN46" s="290" t="str">
        <f ca="true">+IF(OFFSET('Sanitation Data'!$D$31,0,10*ROW('Sanitation Data'!D40))="","",OFFSET('Sanitation Data'!$D$31,0,10*ROW('Sanitation Data'!D40)))</f>
        <v/>
      </c>
      <c r="CO46" s="290" t="str">
        <f ca="true">+IF(OFFSET('Sanitation Data'!$D$32,0,10*ROW('Sanitation Data'!D40))="","",OFFSET('Sanitation Data'!$D$32,0,10*ROW('Sanitation Data'!D40)))</f>
        <v/>
      </c>
      <c r="CP46" s="290" t="str">
        <f ca="true">+IF(OFFSET('Sanitation Data'!$E$28,0,10*ROW('Sanitation Data'!E40))="","",OFFSET('Sanitation Data'!$E$28,0,10*ROW('Sanitation Data'!E40)))</f>
        <v/>
      </c>
      <c r="CQ46" s="290" t="str">
        <f ca="true">+IF(OFFSET('Sanitation Data'!$E$29,0,10*ROW('Sanitation Data'!E40))="","",OFFSET('Sanitation Data'!$E$29,0,10*ROW('Sanitation Data'!E40)))</f>
        <v/>
      </c>
      <c r="CR46" s="290" t="str">
        <f ca="true">+IF(OFFSET('Sanitation Data'!$E$30,0,10*ROW('Sanitation Data'!E40))="","",OFFSET('Sanitation Data'!$E$30,0,10*ROW('Sanitation Data'!E40)))</f>
        <v/>
      </c>
      <c r="CS46" s="290" t="str">
        <f ca="true">+IF(OFFSET('Sanitation Data'!$E$31,0,10*ROW('Sanitation Data'!E40))="","",OFFSET('Sanitation Data'!$E$31,0,10*ROW('Sanitation Data'!E40)))</f>
        <v/>
      </c>
      <c r="CT46" s="290" t="str">
        <f ca="true">+IF(OFFSET('Sanitation Data'!$E$32,0,10*ROW('Sanitation Data'!E40))="","",OFFSET('Sanitation Data'!$E$32,0,10*ROW('Sanitation Data'!E40)))</f>
        <v/>
      </c>
      <c r="CU46" s="290" t="str">
        <f ca="true">+IF(OFFSET('Sanitation Data'!$F$28,0,10*ROW('Sanitation Data'!F40))="","",OFFSET('Sanitation Data'!$F$28,0,10*ROW('Sanitation Data'!F40)))</f>
        <v/>
      </c>
      <c r="CV46" s="290" t="str">
        <f ca="true">+IF(OFFSET('Sanitation Data'!$F$29,0,10*ROW('Sanitation Data'!F40))="","",OFFSET('Sanitation Data'!$F$29,0,10*ROW('Sanitation Data'!F40)))</f>
        <v/>
      </c>
      <c r="CW46" s="290" t="str">
        <f ca="true">+IF(OFFSET('Sanitation Data'!$F$30,0,10*ROW('Sanitation Data'!F40))="","",OFFSET('Sanitation Data'!$F$30,0,10*ROW('Sanitation Data'!F40)))</f>
        <v/>
      </c>
      <c r="CX46" s="290" t="str">
        <f ca="true">+IF(OFFSET('Sanitation Data'!$F$31,0,10*ROW('Sanitation Data'!F40))="","",OFFSET('Sanitation Data'!$F$31,0,10*ROW('Sanitation Data'!F40)))</f>
        <v/>
      </c>
      <c r="CY46" s="290" t="str">
        <f ca="true">+IF(OFFSET('Sanitation Data'!$F$32,0,10*ROW('Sanitation Data'!F40))="","",OFFSET('Sanitation Data'!$F$32,0,10*ROW('Sanitation Data'!F40)))</f>
        <v/>
      </c>
      <c r="CZ46" s="290" t="str">
        <f ca="true">+IF(OFFSET('Sanitation Data'!$G$28,0,10*ROW('Sanitation Data'!G40))="","",OFFSET('Sanitation Data'!$G$28,0,10*ROW('Sanitation Data'!G40)))</f>
        <v/>
      </c>
      <c r="DA46" s="290" t="str">
        <f ca="true">+IF(OFFSET('Sanitation Data'!$G$29,0,10*ROW('Sanitation Data'!G40))="","",OFFSET('Sanitation Data'!$G$29,0,10*ROW('Sanitation Data'!G40)))</f>
        <v/>
      </c>
      <c r="DB46" s="290" t="str">
        <f ca="true">+IF(OFFSET('Sanitation Data'!$G$30,0,10*ROW('Sanitation Data'!G40))="","",OFFSET('Sanitation Data'!$G$30,0,10*ROW('Sanitation Data'!G40)))</f>
        <v/>
      </c>
      <c r="DC46" s="290" t="str">
        <f ca="true">+IF(OFFSET('Sanitation Data'!$G$31,0,10*ROW('Sanitation Data'!G40))="","",OFFSET('Sanitation Data'!$G$31,0,10*ROW('Sanitation Data'!G40)))</f>
        <v/>
      </c>
      <c r="DD46" s="290" t="str">
        <f ca="true">+IF(OFFSET('Sanitation Data'!$G$32,0,10*ROW('Sanitation Data'!G40))="","",OFFSET('Sanitation Data'!$G$32,0,10*ROW('Sanitation Data'!G40)))</f>
        <v/>
      </c>
      <c r="DE46" s="290" t="str">
        <f ca="true">+IF(OFFSET('Sanitation Data'!$H$28,0,10*ROW('Sanitation Data'!H40))="","",OFFSET('Sanitation Data'!$H$28,0,10*ROW('Sanitation Data'!H40)))</f>
        <v/>
      </c>
      <c r="DF46" s="290" t="str">
        <f ca="true">+IF(OFFSET('Sanitation Data'!$H$29,0,10*ROW('Sanitation Data'!H40))="","",OFFSET('Sanitation Data'!$H$29,0,10*ROW('Sanitation Data'!H40)))</f>
        <v/>
      </c>
      <c r="DG46" s="290" t="str">
        <f ca="true">+IF(OFFSET('Sanitation Data'!$H$30,0,10*ROW('Sanitation Data'!H40))="","",OFFSET('Sanitation Data'!$H$30,0,10*ROW('Sanitation Data'!H40)))</f>
        <v/>
      </c>
      <c r="DH46" s="290" t="str">
        <f ca="true">+IF(OFFSET('Sanitation Data'!$H$31,0,10*ROW('Sanitation Data'!H40))="","",OFFSET('Sanitation Data'!$H$31,0,10*ROW('Sanitation Data'!H40)))</f>
        <v/>
      </c>
      <c r="DI46" s="290" t="str">
        <f ca="true">+IF(OFFSET('Sanitation Data'!$H$32,0,10*ROW('Sanitation Data'!H40))="","",OFFSET('Sanitation Data'!$H$32,0,10*ROW('Sanitation Data'!H40)))</f>
        <v/>
      </c>
      <c r="DJ46" s="290" t="str">
        <f ca="true">+IF(OFFSET('Sanitation Data'!$I$28,0,10*ROW('Sanitation Data'!I40))="","",OFFSET('Sanitation Data'!$I$28,0,10*ROW('Sanitation Data'!I40)))</f>
        <v/>
      </c>
      <c r="DK46" s="290" t="str">
        <f ca="true">+IF(OFFSET('Sanitation Data'!$I$29,0,10*ROW('Sanitation Data'!I40))="","",OFFSET('Sanitation Data'!$I$29,0,10*ROW('Sanitation Data'!I40)))</f>
        <v/>
      </c>
      <c r="DL46" s="290" t="str">
        <f ca="true">+IF(OFFSET('Sanitation Data'!$I$30,0,10*ROW('Sanitation Data'!I40))="","",OFFSET('Sanitation Data'!$I$30,0,10*ROW('Sanitation Data'!I40)))</f>
        <v/>
      </c>
      <c r="DM46" s="290" t="str">
        <f ca="true">+IF(OFFSET('Sanitation Data'!$I$31,0,10*ROW('Sanitation Data'!I40))="","",OFFSET('Sanitation Data'!$I$31,0,10*ROW('Sanitation Data'!I40)))</f>
        <v/>
      </c>
      <c r="DN46" s="290" t="str">
        <f ca="true">+IF(OFFSET('Sanitation Data'!$I$32,0,10*ROW('Sanitation Data'!I40))="","",OFFSET('Sanitation Data'!$I$32,0,10*ROW('Sanitation Data'!I40)))</f>
        <v/>
      </c>
      <c r="DO46" s="290" t="str">
        <f ca="true">+IF(OFFSET('Hygiene Data'!$D$11,0,10*ROW('Hygiene Data'!D40))="","",OFFSET('Hygiene Data'!$D$11,0,10*ROW('Hygiene Data'!D40)))</f>
        <v/>
      </c>
      <c r="DP46" s="290" t="str">
        <f ca="true">+IF(OFFSET('Hygiene Data'!$D$12,0,10*ROW('Hygiene Data'!D40))="","",OFFSET('Hygiene Data'!$D$12,0,10*ROW('Hygiene Data'!D40)))</f>
        <v/>
      </c>
      <c r="DQ46" s="290" t="str">
        <f ca="true">+IF(OFFSET('Hygiene Data'!$D$13,0,10*ROW('Hygiene Data'!D40))="","",OFFSET('Hygiene Data'!$D$13,0,10*ROW('Hygiene Data'!D40)))</f>
        <v/>
      </c>
      <c r="DR46" s="290" t="str">
        <f ca="true">+IF(OFFSET('Hygiene Data'!$E$11,0,10*ROW('Hygiene Data'!E40))="","",OFFSET('Hygiene Data'!$E$11,0,10*ROW('Hygiene Data'!E40)))</f>
        <v/>
      </c>
      <c r="DS46" s="290" t="str">
        <f ca="true">+IF(OFFSET('Hygiene Data'!$E$12,0,10*ROW('Hygiene Data'!E40))="","",OFFSET('Hygiene Data'!$E$12,0,10*ROW('Hygiene Data'!E40)))</f>
        <v/>
      </c>
      <c r="DT46" s="290" t="str">
        <f ca="true">+IF(OFFSET('Hygiene Data'!$E$13,0,10*ROW('Hygiene Data'!E40))="","",OFFSET('Hygiene Data'!$E$13,0,10*ROW('Hygiene Data'!E40)))</f>
        <v/>
      </c>
      <c r="DU46" s="290" t="str">
        <f ca="true">+IF(OFFSET('Hygiene Data'!$F$11,0,10*ROW('Hygiene Data'!F40))="","",OFFSET('Hygiene Data'!$F$11,0,10*ROW('Hygiene Data'!F40)))</f>
        <v/>
      </c>
      <c r="DV46" s="290" t="str">
        <f ca="true">+IF(OFFSET('Hygiene Data'!$F$12,0,10*ROW('Hygiene Data'!F40))="","",OFFSET('Hygiene Data'!$F$12,0,10*ROW('Hygiene Data'!F40)))</f>
        <v/>
      </c>
      <c r="DW46" s="290" t="str">
        <f ca="true">+IF(OFFSET('Hygiene Data'!$F$13,0,10*ROW('Hygiene Data'!F40))="","",OFFSET('Hygiene Data'!$F$13,0,10*ROW('Hygiene Data'!F40)))</f>
        <v/>
      </c>
      <c r="DX46" s="290" t="str">
        <f ca="true">+IF(OFFSET('Hygiene Data'!$G$11,0,10*ROW('Hygiene Data'!G40))="","",OFFSET('Hygiene Data'!$G$11,0,10*ROW('Hygiene Data'!G40)))</f>
        <v/>
      </c>
      <c r="DY46" s="290" t="str">
        <f ca="true">+IF(OFFSET('Hygiene Data'!$G$12,0,10*ROW('Hygiene Data'!G40))="","",OFFSET('Hygiene Data'!$G$12,0,10*ROW('Hygiene Data'!G40)))</f>
        <v/>
      </c>
      <c r="DZ46" s="290" t="str">
        <f ca="true">+IF(OFFSET('Hygiene Data'!$G$13,0,10*ROW('Hygiene Data'!G40))="","",OFFSET('Hygiene Data'!$G$13,0,10*ROW('Hygiene Data'!G40)))</f>
        <v/>
      </c>
      <c r="EA46" s="290" t="str">
        <f ca="true">+IF(OFFSET('Hygiene Data'!$H$11,0,10*ROW('Hygiene Data'!H40))="","",OFFSET('Hygiene Data'!$H$11,0,10*ROW('Hygiene Data'!H40)))</f>
        <v/>
      </c>
      <c r="EB46" s="290" t="str">
        <f ca="true">+IF(OFFSET('Hygiene Data'!$H$12,0,10*ROW('Hygiene Data'!H40))="","",OFFSET('Hygiene Data'!$H$12,0,10*ROW('Hygiene Data'!H40)))</f>
        <v/>
      </c>
      <c r="EC46" s="290" t="str">
        <f ca="true">+IF(OFFSET('Hygiene Data'!$H$13,0,10*ROW('Hygiene Data'!H40))="","",OFFSET('Hygiene Data'!$H$13,0,10*ROW('Hygiene Data'!H40)))</f>
        <v/>
      </c>
      <c r="ED46" s="290" t="str">
        <f ca="true">+IF(OFFSET('Hygiene Data'!$I$11,0,10*ROW('Hygiene Data'!I40))="","",OFFSET('Hygiene Data'!$I$11,0,10*ROW('Hygiene Data'!I40)))</f>
        <v/>
      </c>
      <c r="EE46" s="290" t="str">
        <f ca="true">+IF(OFFSET('Hygiene Data'!$I$12,0,10*ROW('Hygiene Data'!I40))="","",OFFSET('Hygiene Data'!$I$12,0,10*ROW('Hygiene Data'!I40)))</f>
        <v/>
      </c>
      <c r="EF46" s="290"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6"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0"/>
      <c r="BS47" s="290" t="str">
        <f ca="true">+IF(OFFSET('Water Data'!$D$27,0,10*ROW('Water Data'!D41))="","",OFFSET('Water Data'!$D$27,0,10*ROW('Water Data'!D41)))</f>
        <v/>
      </c>
      <c r="BT47" s="290" t="str">
        <f ca="true">+IF(OFFSET('Water Data'!$D$28,0,10*ROW('Water Data'!D41))="","",OFFSET('Water Data'!$D$28,0,10*ROW('Water Data'!D41)))</f>
        <v/>
      </c>
      <c r="BU47" s="290" t="str">
        <f ca="true">+IF(OFFSET('Water Data'!$D$29,0,10*ROW('Water Data'!D41))="","",OFFSET('Water Data'!$D$29,0,10*ROW('Water Data'!D41)))</f>
        <v/>
      </c>
      <c r="BV47" s="290" t="str">
        <f ca="true">+IF(OFFSET('Water Data'!$E$27,0,10*ROW('Water Data'!E41))="","",OFFSET('Water Data'!$E$27,0,10*ROW('Water Data'!E41)))</f>
        <v/>
      </c>
      <c r="BW47" s="290" t="str">
        <f ca="true">+IF(OFFSET('Water Data'!$E$28,0,10*ROW('Water Data'!E41))="","",OFFSET('Water Data'!$E$28,0,10*ROW('Water Data'!E41)))</f>
        <v/>
      </c>
      <c r="BX47" s="290" t="str">
        <f ca="true">+IF(OFFSET('Water Data'!$E$29,0,10*ROW('Water Data'!E41))="","",OFFSET('Water Data'!$E$29,0,10*ROW('Water Data'!E41)))</f>
        <v/>
      </c>
      <c r="BY47" s="290" t="str">
        <f ca="true">+IF(OFFSET('Water Data'!$F$27,0,10*ROW('Water Data'!F41))="","",OFFSET('Water Data'!$F$27,0,10*ROW('Water Data'!F41)))</f>
        <v/>
      </c>
      <c r="BZ47" s="290" t="str">
        <f ca="true">+IF(OFFSET('Water Data'!$F$28,0,10*ROW('Water Data'!F41))="","",OFFSET('Water Data'!$F$28,0,10*ROW('Water Data'!F41)))</f>
        <v/>
      </c>
      <c r="CA47" s="290" t="str">
        <f ca="true">+IF(OFFSET('Water Data'!$F$29,0,10*ROW('Water Data'!F41))="","",OFFSET('Water Data'!$F$29,0,10*ROW('Water Data'!F41)))</f>
        <v/>
      </c>
      <c r="CB47" s="290" t="str">
        <f ca="true">+IF(OFFSET('Water Data'!$G$27,0,10*ROW('Water Data'!G41))="","",OFFSET('Water Data'!$G$27,0,10*ROW('Water Data'!G41)))</f>
        <v/>
      </c>
      <c r="CC47" s="290" t="str">
        <f ca="true">+IF(OFFSET('Water Data'!$G$28,0,10*ROW('Water Data'!G41))="","",OFFSET('Water Data'!$G$28,0,10*ROW('Water Data'!G41)))</f>
        <v/>
      </c>
      <c r="CD47" s="290" t="str">
        <f ca="true">+IF(OFFSET('Water Data'!$G$29,0,10*ROW('Water Data'!G41))="","",OFFSET('Water Data'!$G$29,0,10*ROW('Water Data'!G41)))</f>
        <v/>
      </c>
      <c r="CE47" s="290" t="str">
        <f ca="true">+IF(OFFSET('Water Data'!$H$27,0,10*ROW('Water Data'!H41))="","",OFFSET('Water Data'!$H$27,0,10*ROW('Water Data'!H41)))</f>
        <v/>
      </c>
      <c r="CF47" s="290" t="str">
        <f ca="true">+IF(OFFSET('Water Data'!$H$28,0,10*ROW('Water Data'!H41))="","",OFFSET('Water Data'!$H$28,0,10*ROW('Water Data'!H41)))</f>
        <v/>
      </c>
      <c r="CG47" s="290" t="str">
        <f ca="true">+IF(OFFSET('Water Data'!$H$29,0,10*ROW('Water Data'!H41))="","",OFFSET('Water Data'!$H$29,0,10*ROW('Water Data'!H41)))</f>
        <v/>
      </c>
      <c r="CH47" s="290" t="str">
        <f ca="true">+IF(OFFSET('Water Data'!$I$27,0,10*ROW('Water Data'!I41))="","",OFFSET('Water Data'!$I$27,0,10*ROW('Water Data'!I41)))</f>
        <v/>
      </c>
      <c r="CI47" s="290" t="str">
        <f ca="true">+IF(OFFSET('Water Data'!$I$28,0,10*ROW('Water Data'!I41))="","",OFFSET('Water Data'!$I$28,0,10*ROW('Water Data'!I41)))</f>
        <v/>
      </c>
      <c r="CJ47" s="290" t="str">
        <f ca="true">+IF(OFFSET('Water Data'!$I$29,0,10*ROW('Water Data'!I41))="","",OFFSET('Water Data'!$I$29,0,10*ROW('Water Data'!I41)))</f>
        <v/>
      </c>
      <c r="CK47" s="290" t="str">
        <f ca="true">+IF(OFFSET('Sanitation Data'!$D$28,0,10*ROW('Sanitation Data'!D41))="","",OFFSET('Sanitation Data'!$D$28,0,10*ROW('Sanitation Data'!D41)))</f>
        <v/>
      </c>
      <c r="CL47" s="290" t="str">
        <f ca="true">+IF(OFFSET('Sanitation Data'!$D$29,0,10*ROW('Sanitation Data'!D41))="","",OFFSET('Sanitation Data'!$D$29,0,10*ROW('Sanitation Data'!D41)))</f>
        <v/>
      </c>
      <c r="CM47" s="290" t="str">
        <f ca="true">+IF(OFFSET('Sanitation Data'!$D$30,0,10*ROW('Sanitation Data'!D41))="","",OFFSET('Sanitation Data'!$D$30,0,10*ROW('Sanitation Data'!D41)))</f>
        <v/>
      </c>
      <c r="CN47" s="290" t="str">
        <f ca="true">+IF(OFFSET('Sanitation Data'!$D$31,0,10*ROW('Sanitation Data'!D41))="","",OFFSET('Sanitation Data'!$D$31,0,10*ROW('Sanitation Data'!D41)))</f>
        <v/>
      </c>
      <c r="CO47" s="290" t="str">
        <f ca="true">+IF(OFFSET('Sanitation Data'!$D$32,0,10*ROW('Sanitation Data'!D41))="","",OFFSET('Sanitation Data'!$D$32,0,10*ROW('Sanitation Data'!D41)))</f>
        <v/>
      </c>
      <c r="CP47" s="290" t="str">
        <f ca="true">+IF(OFFSET('Sanitation Data'!$E$28,0,10*ROW('Sanitation Data'!E41))="","",OFFSET('Sanitation Data'!$E$28,0,10*ROW('Sanitation Data'!E41)))</f>
        <v/>
      </c>
      <c r="CQ47" s="290" t="str">
        <f ca="true">+IF(OFFSET('Sanitation Data'!$E$29,0,10*ROW('Sanitation Data'!E41))="","",OFFSET('Sanitation Data'!$E$29,0,10*ROW('Sanitation Data'!E41)))</f>
        <v/>
      </c>
      <c r="CR47" s="290" t="str">
        <f ca="true">+IF(OFFSET('Sanitation Data'!$E$30,0,10*ROW('Sanitation Data'!E41))="","",OFFSET('Sanitation Data'!$E$30,0,10*ROW('Sanitation Data'!E41)))</f>
        <v/>
      </c>
      <c r="CS47" s="290" t="str">
        <f ca="true">+IF(OFFSET('Sanitation Data'!$E$31,0,10*ROW('Sanitation Data'!E41))="","",OFFSET('Sanitation Data'!$E$31,0,10*ROW('Sanitation Data'!E41)))</f>
        <v/>
      </c>
      <c r="CT47" s="290" t="str">
        <f ca="true">+IF(OFFSET('Sanitation Data'!$E$32,0,10*ROW('Sanitation Data'!E41))="","",OFFSET('Sanitation Data'!$E$32,0,10*ROW('Sanitation Data'!E41)))</f>
        <v/>
      </c>
      <c r="CU47" s="290" t="str">
        <f ca="true">+IF(OFFSET('Sanitation Data'!$F$28,0,10*ROW('Sanitation Data'!F41))="","",OFFSET('Sanitation Data'!$F$28,0,10*ROW('Sanitation Data'!F41)))</f>
        <v/>
      </c>
      <c r="CV47" s="290" t="str">
        <f ca="true">+IF(OFFSET('Sanitation Data'!$F$29,0,10*ROW('Sanitation Data'!F41))="","",OFFSET('Sanitation Data'!$F$29,0,10*ROW('Sanitation Data'!F41)))</f>
        <v/>
      </c>
      <c r="CW47" s="290" t="str">
        <f ca="true">+IF(OFFSET('Sanitation Data'!$F$30,0,10*ROW('Sanitation Data'!F41))="","",OFFSET('Sanitation Data'!$F$30,0,10*ROW('Sanitation Data'!F41)))</f>
        <v/>
      </c>
      <c r="CX47" s="290" t="str">
        <f ca="true">+IF(OFFSET('Sanitation Data'!$F$31,0,10*ROW('Sanitation Data'!F41))="","",OFFSET('Sanitation Data'!$F$31,0,10*ROW('Sanitation Data'!F41)))</f>
        <v/>
      </c>
      <c r="CY47" s="290" t="str">
        <f ca="true">+IF(OFFSET('Sanitation Data'!$F$32,0,10*ROW('Sanitation Data'!F41))="","",OFFSET('Sanitation Data'!$F$32,0,10*ROW('Sanitation Data'!F41)))</f>
        <v/>
      </c>
      <c r="CZ47" s="290" t="str">
        <f ca="true">+IF(OFFSET('Sanitation Data'!$G$28,0,10*ROW('Sanitation Data'!G41))="","",OFFSET('Sanitation Data'!$G$28,0,10*ROW('Sanitation Data'!G41)))</f>
        <v/>
      </c>
      <c r="DA47" s="290" t="str">
        <f ca="true">+IF(OFFSET('Sanitation Data'!$G$29,0,10*ROW('Sanitation Data'!G41))="","",OFFSET('Sanitation Data'!$G$29,0,10*ROW('Sanitation Data'!G41)))</f>
        <v/>
      </c>
      <c r="DB47" s="290" t="str">
        <f ca="true">+IF(OFFSET('Sanitation Data'!$G$30,0,10*ROW('Sanitation Data'!G41))="","",OFFSET('Sanitation Data'!$G$30,0,10*ROW('Sanitation Data'!G41)))</f>
        <v/>
      </c>
      <c r="DC47" s="290" t="str">
        <f ca="true">+IF(OFFSET('Sanitation Data'!$G$31,0,10*ROW('Sanitation Data'!G41))="","",OFFSET('Sanitation Data'!$G$31,0,10*ROW('Sanitation Data'!G41)))</f>
        <v/>
      </c>
      <c r="DD47" s="290" t="str">
        <f ca="true">+IF(OFFSET('Sanitation Data'!$G$32,0,10*ROW('Sanitation Data'!G41))="","",OFFSET('Sanitation Data'!$G$32,0,10*ROW('Sanitation Data'!G41)))</f>
        <v/>
      </c>
      <c r="DE47" s="290" t="str">
        <f ca="true">+IF(OFFSET('Sanitation Data'!$H$28,0,10*ROW('Sanitation Data'!H41))="","",OFFSET('Sanitation Data'!$H$28,0,10*ROW('Sanitation Data'!H41)))</f>
        <v/>
      </c>
      <c r="DF47" s="290" t="str">
        <f ca="true">+IF(OFFSET('Sanitation Data'!$H$29,0,10*ROW('Sanitation Data'!H41))="","",OFFSET('Sanitation Data'!$H$29,0,10*ROW('Sanitation Data'!H41)))</f>
        <v/>
      </c>
      <c r="DG47" s="290" t="str">
        <f ca="true">+IF(OFFSET('Sanitation Data'!$H$30,0,10*ROW('Sanitation Data'!H41))="","",OFFSET('Sanitation Data'!$H$30,0,10*ROW('Sanitation Data'!H41)))</f>
        <v/>
      </c>
      <c r="DH47" s="290" t="str">
        <f ca="true">+IF(OFFSET('Sanitation Data'!$H$31,0,10*ROW('Sanitation Data'!H41))="","",OFFSET('Sanitation Data'!$H$31,0,10*ROW('Sanitation Data'!H41)))</f>
        <v/>
      </c>
      <c r="DI47" s="290" t="str">
        <f ca="true">+IF(OFFSET('Sanitation Data'!$H$32,0,10*ROW('Sanitation Data'!H41))="","",OFFSET('Sanitation Data'!$H$32,0,10*ROW('Sanitation Data'!H41)))</f>
        <v/>
      </c>
      <c r="DJ47" s="290" t="str">
        <f ca="true">+IF(OFFSET('Sanitation Data'!$I$28,0,10*ROW('Sanitation Data'!I41))="","",OFFSET('Sanitation Data'!$I$28,0,10*ROW('Sanitation Data'!I41)))</f>
        <v/>
      </c>
      <c r="DK47" s="290" t="str">
        <f ca="true">+IF(OFFSET('Sanitation Data'!$I$29,0,10*ROW('Sanitation Data'!I41))="","",OFFSET('Sanitation Data'!$I$29,0,10*ROW('Sanitation Data'!I41)))</f>
        <v/>
      </c>
      <c r="DL47" s="290" t="str">
        <f ca="true">+IF(OFFSET('Sanitation Data'!$I$30,0,10*ROW('Sanitation Data'!I41))="","",OFFSET('Sanitation Data'!$I$30,0,10*ROW('Sanitation Data'!I41)))</f>
        <v/>
      </c>
      <c r="DM47" s="290" t="str">
        <f ca="true">+IF(OFFSET('Sanitation Data'!$I$31,0,10*ROW('Sanitation Data'!I41))="","",OFFSET('Sanitation Data'!$I$31,0,10*ROW('Sanitation Data'!I41)))</f>
        <v/>
      </c>
      <c r="DN47" s="290" t="str">
        <f ca="true">+IF(OFFSET('Sanitation Data'!$I$32,0,10*ROW('Sanitation Data'!I41))="","",OFFSET('Sanitation Data'!$I$32,0,10*ROW('Sanitation Data'!I41)))</f>
        <v/>
      </c>
      <c r="DO47" s="290" t="str">
        <f ca="true">+IF(OFFSET('Hygiene Data'!$D$11,0,10*ROW('Hygiene Data'!D41))="","",OFFSET('Hygiene Data'!$D$11,0,10*ROW('Hygiene Data'!D41)))</f>
        <v/>
      </c>
      <c r="DP47" s="290" t="str">
        <f ca="true">+IF(OFFSET('Hygiene Data'!$D$12,0,10*ROW('Hygiene Data'!D41))="","",OFFSET('Hygiene Data'!$D$12,0,10*ROW('Hygiene Data'!D41)))</f>
        <v/>
      </c>
      <c r="DQ47" s="290" t="str">
        <f ca="true">+IF(OFFSET('Hygiene Data'!$D$13,0,10*ROW('Hygiene Data'!D41))="","",OFFSET('Hygiene Data'!$D$13,0,10*ROW('Hygiene Data'!D41)))</f>
        <v/>
      </c>
      <c r="DR47" s="290" t="str">
        <f ca="true">+IF(OFFSET('Hygiene Data'!$E$11,0,10*ROW('Hygiene Data'!E41))="","",OFFSET('Hygiene Data'!$E$11,0,10*ROW('Hygiene Data'!E41)))</f>
        <v/>
      </c>
      <c r="DS47" s="290" t="str">
        <f ca="true">+IF(OFFSET('Hygiene Data'!$E$12,0,10*ROW('Hygiene Data'!E41))="","",OFFSET('Hygiene Data'!$E$12,0,10*ROW('Hygiene Data'!E41)))</f>
        <v/>
      </c>
      <c r="DT47" s="290" t="str">
        <f ca="true">+IF(OFFSET('Hygiene Data'!$E$13,0,10*ROW('Hygiene Data'!E41))="","",OFFSET('Hygiene Data'!$E$13,0,10*ROW('Hygiene Data'!E41)))</f>
        <v/>
      </c>
      <c r="DU47" s="290" t="str">
        <f ca="true">+IF(OFFSET('Hygiene Data'!$F$11,0,10*ROW('Hygiene Data'!F41))="","",OFFSET('Hygiene Data'!$F$11,0,10*ROW('Hygiene Data'!F41)))</f>
        <v/>
      </c>
      <c r="DV47" s="290" t="str">
        <f ca="true">+IF(OFFSET('Hygiene Data'!$F$12,0,10*ROW('Hygiene Data'!F41))="","",OFFSET('Hygiene Data'!$F$12,0,10*ROW('Hygiene Data'!F41)))</f>
        <v/>
      </c>
      <c r="DW47" s="290" t="str">
        <f ca="true">+IF(OFFSET('Hygiene Data'!$F$13,0,10*ROW('Hygiene Data'!F41))="","",OFFSET('Hygiene Data'!$F$13,0,10*ROW('Hygiene Data'!F41)))</f>
        <v/>
      </c>
      <c r="DX47" s="290" t="str">
        <f ca="true">+IF(OFFSET('Hygiene Data'!$G$11,0,10*ROW('Hygiene Data'!G41))="","",OFFSET('Hygiene Data'!$G$11,0,10*ROW('Hygiene Data'!G41)))</f>
        <v/>
      </c>
      <c r="DY47" s="290" t="str">
        <f ca="true">+IF(OFFSET('Hygiene Data'!$G$12,0,10*ROW('Hygiene Data'!G41))="","",OFFSET('Hygiene Data'!$G$12,0,10*ROW('Hygiene Data'!G41)))</f>
        <v/>
      </c>
      <c r="DZ47" s="290" t="str">
        <f ca="true">+IF(OFFSET('Hygiene Data'!$G$13,0,10*ROW('Hygiene Data'!G41))="","",OFFSET('Hygiene Data'!$G$13,0,10*ROW('Hygiene Data'!G41)))</f>
        <v/>
      </c>
      <c r="EA47" s="290" t="str">
        <f ca="true">+IF(OFFSET('Hygiene Data'!$H$11,0,10*ROW('Hygiene Data'!H41))="","",OFFSET('Hygiene Data'!$H$11,0,10*ROW('Hygiene Data'!H41)))</f>
        <v/>
      </c>
      <c r="EB47" s="290" t="str">
        <f ca="true">+IF(OFFSET('Hygiene Data'!$H$12,0,10*ROW('Hygiene Data'!H41))="","",OFFSET('Hygiene Data'!$H$12,0,10*ROW('Hygiene Data'!H41)))</f>
        <v/>
      </c>
      <c r="EC47" s="290" t="str">
        <f ca="true">+IF(OFFSET('Hygiene Data'!$H$13,0,10*ROW('Hygiene Data'!H41))="","",OFFSET('Hygiene Data'!$H$13,0,10*ROW('Hygiene Data'!H41)))</f>
        <v/>
      </c>
      <c r="ED47" s="290" t="str">
        <f ca="true">+IF(OFFSET('Hygiene Data'!$I$11,0,10*ROW('Hygiene Data'!I41))="","",OFFSET('Hygiene Data'!$I$11,0,10*ROW('Hygiene Data'!I41)))</f>
        <v/>
      </c>
      <c r="EE47" s="290" t="str">
        <f ca="true">+IF(OFFSET('Hygiene Data'!$I$12,0,10*ROW('Hygiene Data'!I41))="","",OFFSET('Hygiene Data'!$I$12,0,10*ROW('Hygiene Data'!I41)))</f>
        <v/>
      </c>
      <c r="EF47" s="290"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6"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0"/>
      <c r="BS48" s="290" t="str">
        <f ca="true">+IF(OFFSET('Water Data'!$D$27,0,10*ROW('Water Data'!D42))="","",OFFSET('Water Data'!$D$27,0,10*ROW('Water Data'!D42)))</f>
        <v/>
      </c>
      <c r="BT48" s="290" t="str">
        <f ca="true">+IF(OFFSET('Water Data'!$D$28,0,10*ROW('Water Data'!D42))="","",OFFSET('Water Data'!$D$28,0,10*ROW('Water Data'!D42)))</f>
        <v/>
      </c>
      <c r="BU48" s="290" t="str">
        <f ca="true">+IF(OFFSET('Water Data'!$D$29,0,10*ROW('Water Data'!D42))="","",OFFSET('Water Data'!$D$29,0,10*ROW('Water Data'!D42)))</f>
        <v/>
      </c>
      <c r="BV48" s="290" t="str">
        <f ca="true">+IF(OFFSET('Water Data'!$E$27,0,10*ROW('Water Data'!E42))="","",OFFSET('Water Data'!$E$27,0,10*ROW('Water Data'!E42)))</f>
        <v/>
      </c>
      <c r="BW48" s="290" t="str">
        <f ca="true">+IF(OFFSET('Water Data'!$E$28,0,10*ROW('Water Data'!E42))="","",OFFSET('Water Data'!$E$28,0,10*ROW('Water Data'!E42)))</f>
        <v/>
      </c>
      <c r="BX48" s="290" t="str">
        <f ca="true">+IF(OFFSET('Water Data'!$E$29,0,10*ROW('Water Data'!E42))="","",OFFSET('Water Data'!$E$29,0,10*ROW('Water Data'!E42)))</f>
        <v/>
      </c>
      <c r="BY48" s="290" t="str">
        <f ca="true">+IF(OFFSET('Water Data'!$F$27,0,10*ROW('Water Data'!F42))="","",OFFSET('Water Data'!$F$27,0,10*ROW('Water Data'!F42)))</f>
        <v/>
      </c>
      <c r="BZ48" s="290" t="str">
        <f ca="true">+IF(OFFSET('Water Data'!$F$28,0,10*ROW('Water Data'!F42))="","",OFFSET('Water Data'!$F$28,0,10*ROW('Water Data'!F42)))</f>
        <v/>
      </c>
      <c r="CA48" s="290" t="str">
        <f ca="true">+IF(OFFSET('Water Data'!$F$29,0,10*ROW('Water Data'!F42))="","",OFFSET('Water Data'!$F$29,0,10*ROW('Water Data'!F42)))</f>
        <v/>
      </c>
      <c r="CB48" s="290" t="str">
        <f ca="true">+IF(OFFSET('Water Data'!$G$27,0,10*ROW('Water Data'!G42))="","",OFFSET('Water Data'!$G$27,0,10*ROW('Water Data'!G42)))</f>
        <v/>
      </c>
      <c r="CC48" s="290" t="str">
        <f ca="true">+IF(OFFSET('Water Data'!$G$28,0,10*ROW('Water Data'!G42))="","",OFFSET('Water Data'!$G$28,0,10*ROW('Water Data'!G42)))</f>
        <v/>
      </c>
      <c r="CD48" s="290" t="str">
        <f ca="true">+IF(OFFSET('Water Data'!$G$29,0,10*ROW('Water Data'!G42))="","",OFFSET('Water Data'!$G$29,0,10*ROW('Water Data'!G42)))</f>
        <v/>
      </c>
      <c r="CE48" s="290" t="str">
        <f ca="true">+IF(OFFSET('Water Data'!$H$27,0,10*ROW('Water Data'!H42))="","",OFFSET('Water Data'!$H$27,0,10*ROW('Water Data'!H42)))</f>
        <v/>
      </c>
      <c r="CF48" s="290" t="str">
        <f ca="true">+IF(OFFSET('Water Data'!$H$28,0,10*ROW('Water Data'!H42))="","",OFFSET('Water Data'!$H$28,0,10*ROW('Water Data'!H42)))</f>
        <v/>
      </c>
      <c r="CG48" s="290" t="str">
        <f ca="true">+IF(OFFSET('Water Data'!$H$29,0,10*ROW('Water Data'!H42))="","",OFFSET('Water Data'!$H$29,0,10*ROW('Water Data'!H42)))</f>
        <v/>
      </c>
      <c r="CH48" s="290" t="str">
        <f ca="true">+IF(OFFSET('Water Data'!$I$27,0,10*ROW('Water Data'!I42))="","",OFFSET('Water Data'!$I$27,0,10*ROW('Water Data'!I42)))</f>
        <v/>
      </c>
      <c r="CI48" s="290" t="str">
        <f ca="true">+IF(OFFSET('Water Data'!$I$28,0,10*ROW('Water Data'!I42))="","",OFFSET('Water Data'!$I$28,0,10*ROW('Water Data'!I42)))</f>
        <v/>
      </c>
      <c r="CJ48" s="290" t="str">
        <f ca="true">+IF(OFFSET('Water Data'!$I$29,0,10*ROW('Water Data'!I42))="","",OFFSET('Water Data'!$I$29,0,10*ROW('Water Data'!I42)))</f>
        <v/>
      </c>
      <c r="CK48" s="290" t="str">
        <f ca="true">+IF(OFFSET('Sanitation Data'!$D$28,0,10*ROW('Sanitation Data'!D42))="","",OFFSET('Sanitation Data'!$D$28,0,10*ROW('Sanitation Data'!D42)))</f>
        <v/>
      </c>
      <c r="CL48" s="290" t="str">
        <f ca="true">+IF(OFFSET('Sanitation Data'!$D$29,0,10*ROW('Sanitation Data'!D42))="","",OFFSET('Sanitation Data'!$D$29,0,10*ROW('Sanitation Data'!D42)))</f>
        <v/>
      </c>
      <c r="CM48" s="290" t="str">
        <f ca="true">+IF(OFFSET('Sanitation Data'!$D$30,0,10*ROW('Sanitation Data'!D42))="","",OFFSET('Sanitation Data'!$D$30,0,10*ROW('Sanitation Data'!D42)))</f>
        <v/>
      </c>
      <c r="CN48" s="290" t="str">
        <f ca="true">+IF(OFFSET('Sanitation Data'!$D$31,0,10*ROW('Sanitation Data'!D42))="","",OFFSET('Sanitation Data'!$D$31,0,10*ROW('Sanitation Data'!D42)))</f>
        <v/>
      </c>
      <c r="CO48" s="290" t="str">
        <f ca="true">+IF(OFFSET('Sanitation Data'!$D$32,0,10*ROW('Sanitation Data'!D42))="","",OFFSET('Sanitation Data'!$D$32,0,10*ROW('Sanitation Data'!D42)))</f>
        <v/>
      </c>
      <c r="CP48" s="290" t="str">
        <f ca="true">+IF(OFFSET('Sanitation Data'!$E$28,0,10*ROW('Sanitation Data'!E42))="","",OFFSET('Sanitation Data'!$E$28,0,10*ROW('Sanitation Data'!E42)))</f>
        <v/>
      </c>
      <c r="CQ48" s="290" t="str">
        <f ca="true">+IF(OFFSET('Sanitation Data'!$E$29,0,10*ROW('Sanitation Data'!E42))="","",OFFSET('Sanitation Data'!$E$29,0,10*ROW('Sanitation Data'!E42)))</f>
        <v/>
      </c>
      <c r="CR48" s="290" t="str">
        <f ca="true">+IF(OFFSET('Sanitation Data'!$E$30,0,10*ROW('Sanitation Data'!E42))="","",OFFSET('Sanitation Data'!$E$30,0,10*ROW('Sanitation Data'!E42)))</f>
        <v/>
      </c>
      <c r="CS48" s="290" t="str">
        <f ca="true">+IF(OFFSET('Sanitation Data'!$E$31,0,10*ROW('Sanitation Data'!E42))="","",OFFSET('Sanitation Data'!$E$31,0,10*ROW('Sanitation Data'!E42)))</f>
        <v/>
      </c>
      <c r="CT48" s="290" t="str">
        <f ca="true">+IF(OFFSET('Sanitation Data'!$E$32,0,10*ROW('Sanitation Data'!E42))="","",OFFSET('Sanitation Data'!$E$32,0,10*ROW('Sanitation Data'!E42)))</f>
        <v/>
      </c>
      <c r="CU48" s="290" t="str">
        <f ca="true">+IF(OFFSET('Sanitation Data'!$F$28,0,10*ROW('Sanitation Data'!F42))="","",OFFSET('Sanitation Data'!$F$28,0,10*ROW('Sanitation Data'!F42)))</f>
        <v/>
      </c>
      <c r="CV48" s="290" t="str">
        <f ca="true">+IF(OFFSET('Sanitation Data'!$F$29,0,10*ROW('Sanitation Data'!F42))="","",OFFSET('Sanitation Data'!$F$29,0,10*ROW('Sanitation Data'!F42)))</f>
        <v/>
      </c>
      <c r="CW48" s="290" t="str">
        <f ca="true">+IF(OFFSET('Sanitation Data'!$F$30,0,10*ROW('Sanitation Data'!F42))="","",OFFSET('Sanitation Data'!$F$30,0,10*ROW('Sanitation Data'!F42)))</f>
        <v/>
      </c>
      <c r="CX48" s="290" t="str">
        <f ca="true">+IF(OFFSET('Sanitation Data'!$F$31,0,10*ROW('Sanitation Data'!F42))="","",OFFSET('Sanitation Data'!$F$31,0,10*ROW('Sanitation Data'!F42)))</f>
        <v/>
      </c>
      <c r="CY48" s="290" t="str">
        <f ca="true">+IF(OFFSET('Sanitation Data'!$F$32,0,10*ROW('Sanitation Data'!F42))="","",OFFSET('Sanitation Data'!$F$32,0,10*ROW('Sanitation Data'!F42)))</f>
        <v/>
      </c>
      <c r="CZ48" s="290" t="str">
        <f ca="true">+IF(OFFSET('Sanitation Data'!$G$28,0,10*ROW('Sanitation Data'!G42))="","",OFFSET('Sanitation Data'!$G$28,0,10*ROW('Sanitation Data'!G42)))</f>
        <v/>
      </c>
      <c r="DA48" s="290" t="str">
        <f ca="true">+IF(OFFSET('Sanitation Data'!$G$29,0,10*ROW('Sanitation Data'!G42))="","",OFFSET('Sanitation Data'!$G$29,0,10*ROW('Sanitation Data'!G42)))</f>
        <v/>
      </c>
      <c r="DB48" s="290" t="str">
        <f ca="true">+IF(OFFSET('Sanitation Data'!$G$30,0,10*ROW('Sanitation Data'!G42))="","",OFFSET('Sanitation Data'!$G$30,0,10*ROW('Sanitation Data'!G42)))</f>
        <v/>
      </c>
      <c r="DC48" s="290" t="str">
        <f ca="true">+IF(OFFSET('Sanitation Data'!$G$31,0,10*ROW('Sanitation Data'!G42))="","",OFFSET('Sanitation Data'!$G$31,0,10*ROW('Sanitation Data'!G42)))</f>
        <v/>
      </c>
      <c r="DD48" s="290" t="str">
        <f ca="true">+IF(OFFSET('Sanitation Data'!$G$32,0,10*ROW('Sanitation Data'!G42))="","",OFFSET('Sanitation Data'!$G$32,0,10*ROW('Sanitation Data'!G42)))</f>
        <v/>
      </c>
      <c r="DE48" s="290" t="str">
        <f ca="true">+IF(OFFSET('Sanitation Data'!$H$28,0,10*ROW('Sanitation Data'!H42))="","",OFFSET('Sanitation Data'!$H$28,0,10*ROW('Sanitation Data'!H42)))</f>
        <v/>
      </c>
      <c r="DF48" s="290" t="str">
        <f ca="true">+IF(OFFSET('Sanitation Data'!$H$29,0,10*ROW('Sanitation Data'!H42))="","",OFFSET('Sanitation Data'!$H$29,0,10*ROW('Sanitation Data'!H42)))</f>
        <v/>
      </c>
      <c r="DG48" s="290" t="str">
        <f ca="true">+IF(OFFSET('Sanitation Data'!$H$30,0,10*ROW('Sanitation Data'!H42))="","",OFFSET('Sanitation Data'!$H$30,0,10*ROW('Sanitation Data'!H42)))</f>
        <v/>
      </c>
      <c r="DH48" s="290" t="str">
        <f ca="true">+IF(OFFSET('Sanitation Data'!$H$31,0,10*ROW('Sanitation Data'!H42))="","",OFFSET('Sanitation Data'!$H$31,0,10*ROW('Sanitation Data'!H42)))</f>
        <v/>
      </c>
      <c r="DI48" s="290" t="str">
        <f ca="true">+IF(OFFSET('Sanitation Data'!$H$32,0,10*ROW('Sanitation Data'!H42))="","",OFFSET('Sanitation Data'!$H$32,0,10*ROW('Sanitation Data'!H42)))</f>
        <v/>
      </c>
      <c r="DJ48" s="290" t="str">
        <f ca="true">+IF(OFFSET('Sanitation Data'!$I$28,0,10*ROW('Sanitation Data'!I42))="","",OFFSET('Sanitation Data'!$I$28,0,10*ROW('Sanitation Data'!I42)))</f>
        <v/>
      </c>
      <c r="DK48" s="290" t="str">
        <f ca="true">+IF(OFFSET('Sanitation Data'!$I$29,0,10*ROW('Sanitation Data'!I42))="","",OFFSET('Sanitation Data'!$I$29,0,10*ROW('Sanitation Data'!I42)))</f>
        <v/>
      </c>
      <c r="DL48" s="290" t="str">
        <f ca="true">+IF(OFFSET('Sanitation Data'!$I$30,0,10*ROW('Sanitation Data'!I42))="","",OFFSET('Sanitation Data'!$I$30,0,10*ROW('Sanitation Data'!I42)))</f>
        <v/>
      </c>
      <c r="DM48" s="290" t="str">
        <f ca="true">+IF(OFFSET('Sanitation Data'!$I$31,0,10*ROW('Sanitation Data'!I42))="","",OFFSET('Sanitation Data'!$I$31,0,10*ROW('Sanitation Data'!I42)))</f>
        <v/>
      </c>
      <c r="DN48" s="290" t="str">
        <f ca="true">+IF(OFFSET('Sanitation Data'!$I$32,0,10*ROW('Sanitation Data'!I42))="","",OFFSET('Sanitation Data'!$I$32,0,10*ROW('Sanitation Data'!I42)))</f>
        <v/>
      </c>
      <c r="DO48" s="290" t="str">
        <f ca="true">+IF(OFFSET('Hygiene Data'!$D$11,0,10*ROW('Hygiene Data'!D42))="","",OFFSET('Hygiene Data'!$D$11,0,10*ROW('Hygiene Data'!D42)))</f>
        <v/>
      </c>
      <c r="DP48" s="290" t="str">
        <f ca="true">+IF(OFFSET('Hygiene Data'!$D$12,0,10*ROW('Hygiene Data'!D42))="","",OFFSET('Hygiene Data'!$D$12,0,10*ROW('Hygiene Data'!D42)))</f>
        <v/>
      </c>
      <c r="DQ48" s="290" t="str">
        <f ca="true">+IF(OFFSET('Hygiene Data'!$D$13,0,10*ROW('Hygiene Data'!D42))="","",OFFSET('Hygiene Data'!$D$13,0,10*ROW('Hygiene Data'!D42)))</f>
        <v/>
      </c>
      <c r="DR48" s="290" t="str">
        <f ca="true">+IF(OFFSET('Hygiene Data'!$E$11,0,10*ROW('Hygiene Data'!E42))="","",OFFSET('Hygiene Data'!$E$11,0,10*ROW('Hygiene Data'!E42)))</f>
        <v/>
      </c>
      <c r="DS48" s="290" t="str">
        <f ca="true">+IF(OFFSET('Hygiene Data'!$E$12,0,10*ROW('Hygiene Data'!E42))="","",OFFSET('Hygiene Data'!$E$12,0,10*ROW('Hygiene Data'!E42)))</f>
        <v/>
      </c>
      <c r="DT48" s="290" t="str">
        <f ca="true">+IF(OFFSET('Hygiene Data'!$E$13,0,10*ROW('Hygiene Data'!E42))="","",OFFSET('Hygiene Data'!$E$13,0,10*ROW('Hygiene Data'!E42)))</f>
        <v/>
      </c>
      <c r="DU48" s="290" t="str">
        <f ca="true">+IF(OFFSET('Hygiene Data'!$F$11,0,10*ROW('Hygiene Data'!F42))="","",OFFSET('Hygiene Data'!$F$11,0,10*ROW('Hygiene Data'!F42)))</f>
        <v/>
      </c>
      <c r="DV48" s="290" t="str">
        <f ca="true">+IF(OFFSET('Hygiene Data'!$F$12,0,10*ROW('Hygiene Data'!F42))="","",OFFSET('Hygiene Data'!$F$12,0,10*ROW('Hygiene Data'!F42)))</f>
        <v/>
      </c>
      <c r="DW48" s="290" t="str">
        <f ca="true">+IF(OFFSET('Hygiene Data'!$F$13,0,10*ROW('Hygiene Data'!F42))="","",OFFSET('Hygiene Data'!$F$13,0,10*ROW('Hygiene Data'!F42)))</f>
        <v/>
      </c>
      <c r="DX48" s="290" t="str">
        <f ca="true">+IF(OFFSET('Hygiene Data'!$G$11,0,10*ROW('Hygiene Data'!G42))="","",OFFSET('Hygiene Data'!$G$11,0,10*ROW('Hygiene Data'!G42)))</f>
        <v/>
      </c>
      <c r="DY48" s="290" t="str">
        <f ca="true">+IF(OFFSET('Hygiene Data'!$G$12,0,10*ROW('Hygiene Data'!G42))="","",OFFSET('Hygiene Data'!$G$12,0,10*ROW('Hygiene Data'!G42)))</f>
        <v/>
      </c>
      <c r="DZ48" s="290" t="str">
        <f ca="true">+IF(OFFSET('Hygiene Data'!$G$13,0,10*ROW('Hygiene Data'!G42))="","",OFFSET('Hygiene Data'!$G$13,0,10*ROW('Hygiene Data'!G42)))</f>
        <v/>
      </c>
      <c r="EA48" s="290" t="str">
        <f ca="true">+IF(OFFSET('Hygiene Data'!$H$11,0,10*ROW('Hygiene Data'!H42))="","",OFFSET('Hygiene Data'!$H$11,0,10*ROW('Hygiene Data'!H42)))</f>
        <v/>
      </c>
      <c r="EB48" s="290" t="str">
        <f ca="true">+IF(OFFSET('Hygiene Data'!$H$12,0,10*ROW('Hygiene Data'!H42))="","",OFFSET('Hygiene Data'!$H$12,0,10*ROW('Hygiene Data'!H42)))</f>
        <v/>
      </c>
      <c r="EC48" s="290" t="str">
        <f ca="true">+IF(OFFSET('Hygiene Data'!$H$13,0,10*ROW('Hygiene Data'!H42))="","",OFFSET('Hygiene Data'!$H$13,0,10*ROW('Hygiene Data'!H42)))</f>
        <v/>
      </c>
      <c r="ED48" s="290" t="str">
        <f ca="true">+IF(OFFSET('Hygiene Data'!$I$11,0,10*ROW('Hygiene Data'!I42))="","",OFFSET('Hygiene Data'!$I$11,0,10*ROW('Hygiene Data'!I42)))</f>
        <v/>
      </c>
      <c r="EE48" s="290" t="str">
        <f ca="true">+IF(OFFSET('Hygiene Data'!$I$12,0,10*ROW('Hygiene Data'!I42))="","",OFFSET('Hygiene Data'!$I$12,0,10*ROW('Hygiene Data'!I42)))</f>
        <v/>
      </c>
      <c r="EF48" s="290"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6"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0"/>
      <c r="BS49" s="290" t="str">
        <f ca="true">+IF(OFFSET('Water Data'!$D$27,0,10*ROW('Water Data'!D43))="","",OFFSET('Water Data'!$D$27,0,10*ROW('Water Data'!D43)))</f>
        <v/>
      </c>
      <c r="BT49" s="290" t="str">
        <f ca="true">+IF(OFFSET('Water Data'!$D$28,0,10*ROW('Water Data'!D43))="","",OFFSET('Water Data'!$D$28,0,10*ROW('Water Data'!D43)))</f>
        <v/>
      </c>
      <c r="BU49" s="290" t="str">
        <f ca="true">+IF(OFFSET('Water Data'!$D$29,0,10*ROW('Water Data'!D43))="","",OFFSET('Water Data'!$D$29,0,10*ROW('Water Data'!D43)))</f>
        <v/>
      </c>
      <c r="BV49" s="290" t="str">
        <f ca="true">+IF(OFFSET('Water Data'!$E$27,0,10*ROW('Water Data'!E43))="","",OFFSET('Water Data'!$E$27,0,10*ROW('Water Data'!E43)))</f>
        <v/>
      </c>
      <c r="BW49" s="290" t="str">
        <f ca="true">+IF(OFFSET('Water Data'!$E$28,0,10*ROW('Water Data'!E43))="","",OFFSET('Water Data'!$E$28,0,10*ROW('Water Data'!E43)))</f>
        <v/>
      </c>
      <c r="BX49" s="290" t="str">
        <f ca="true">+IF(OFFSET('Water Data'!$E$29,0,10*ROW('Water Data'!E43))="","",OFFSET('Water Data'!$E$29,0,10*ROW('Water Data'!E43)))</f>
        <v/>
      </c>
      <c r="BY49" s="290" t="str">
        <f ca="true">+IF(OFFSET('Water Data'!$F$27,0,10*ROW('Water Data'!F43))="","",OFFSET('Water Data'!$F$27,0,10*ROW('Water Data'!F43)))</f>
        <v/>
      </c>
      <c r="BZ49" s="290" t="str">
        <f ca="true">+IF(OFFSET('Water Data'!$F$28,0,10*ROW('Water Data'!F43))="","",OFFSET('Water Data'!$F$28,0,10*ROW('Water Data'!F43)))</f>
        <v/>
      </c>
      <c r="CA49" s="290" t="str">
        <f ca="true">+IF(OFFSET('Water Data'!$F$29,0,10*ROW('Water Data'!F43))="","",OFFSET('Water Data'!$F$29,0,10*ROW('Water Data'!F43)))</f>
        <v/>
      </c>
      <c r="CB49" s="290" t="str">
        <f ca="true">+IF(OFFSET('Water Data'!$G$27,0,10*ROW('Water Data'!G43))="","",OFFSET('Water Data'!$G$27,0,10*ROW('Water Data'!G43)))</f>
        <v/>
      </c>
      <c r="CC49" s="290" t="str">
        <f ca="true">+IF(OFFSET('Water Data'!$G$28,0,10*ROW('Water Data'!G43))="","",OFFSET('Water Data'!$G$28,0,10*ROW('Water Data'!G43)))</f>
        <v/>
      </c>
      <c r="CD49" s="290" t="str">
        <f ca="true">+IF(OFFSET('Water Data'!$G$29,0,10*ROW('Water Data'!G43))="","",OFFSET('Water Data'!$G$29,0,10*ROW('Water Data'!G43)))</f>
        <v/>
      </c>
      <c r="CE49" s="290" t="str">
        <f ca="true">+IF(OFFSET('Water Data'!$H$27,0,10*ROW('Water Data'!H43))="","",OFFSET('Water Data'!$H$27,0,10*ROW('Water Data'!H43)))</f>
        <v/>
      </c>
      <c r="CF49" s="290" t="str">
        <f ca="true">+IF(OFFSET('Water Data'!$H$28,0,10*ROW('Water Data'!H43))="","",OFFSET('Water Data'!$H$28,0,10*ROW('Water Data'!H43)))</f>
        <v/>
      </c>
      <c r="CG49" s="290" t="str">
        <f ca="true">+IF(OFFSET('Water Data'!$H$29,0,10*ROW('Water Data'!H43))="","",OFFSET('Water Data'!$H$29,0,10*ROW('Water Data'!H43)))</f>
        <v/>
      </c>
      <c r="CH49" s="290" t="str">
        <f ca="true">+IF(OFFSET('Water Data'!$I$27,0,10*ROW('Water Data'!I43))="","",OFFSET('Water Data'!$I$27,0,10*ROW('Water Data'!I43)))</f>
        <v/>
      </c>
      <c r="CI49" s="290" t="str">
        <f ca="true">+IF(OFFSET('Water Data'!$I$28,0,10*ROW('Water Data'!I43))="","",OFFSET('Water Data'!$I$28,0,10*ROW('Water Data'!I43)))</f>
        <v/>
      </c>
      <c r="CJ49" s="290" t="str">
        <f ca="true">+IF(OFFSET('Water Data'!$I$29,0,10*ROW('Water Data'!I43))="","",OFFSET('Water Data'!$I$29,0,10*ROW('Water Data'!I43)))</f>
        <v/>
      </c>
      <c r="CK49" s="290" t="str">
        <f ca="true">+IF(OFFSET('Sanitation Data'!$D$28,0,10*ROW('Sanitation Data'!D43))="","",OFFSET('Sanitation Data'!$D$28,0,10*ROW('Sanitation Data'!D43)))</f>
        <v/>
      </c>
      <c r="CL49" s="290" t="str">
        <f ca="true">+IF(OFFSET('Sanitation Data'!$D$29,0,10*ROW('Sanitation Data'!D43))="","",OFFSET('Sanitation Data'!$D$29,0,10*ROW('Sanitation Data'!D43)))</f>
        <v/>
      </c>
      <c r="CM49" s="290" t="str">
        <f ca="true">+IF(OFFSET('Sanitation Data'!$D$30,0,10*ROW('Sanitation Data'!D43))="","",OFFSET('Sanitation Data'!$D$30,0,10*ROW('Sanitation Data'!D43)))</f>
        <v/>
      </c>
      <c r="CN49" s="290" t="str">
        <f ca="true">+IF(OFFSET('Sanitation Data'!$D$31,0,10*ROW('Sanitation Data'!D43))="","",OFFSET('Sanitation Data'!$D$31,0,10*ROW('Sanitation Data'!D43)))</f>
        <v/>
      </c>
      <c r="CO49" s="290" t="str">
        <f ca="true">+IF(OFFSET('Sanitation Data'!$D$32,0,10*ROW('Sanitation Data'!D43))="","",OFFSET('Sanitation Data'!$D$32,0,10*ROW('Sanitation Data'!D43)))</f>
        <v/>
      </c>
      <c r="CP49" s="290" t="str">
        <f ca="true">+IF(OFFSET('Sanitation Data'!$E$28,0,10*ROW('Sanitation Data'!E43))="","",OFFSET('Sanitation Data'!$E$28,0,10*ROW('Sanitation Data'!E43)))</f>
        <v/>
      </c>
      <c r="CQ49" s="290" t="str">
        <f ca="true">+IF(OFFSET('Sanitation Data'!$E$29,0,10*ROW('Sanitation Data'!E43))="","",OFFSET('Sanitation Data'!$E$29,0,10*ROW('Sanitation Data'!E43)))</f>
        <v/>
      </c>
      <c r="CR49" s="290" t="str">
        <f ca="true">+IF(OFFSET('Sanitation Data'!$E$30,0,10*ROW('Sanitation Data'!E43))="","",OFFSET('Sanitation Data'!$E$30,0,10*ROW('Sanitation Data'!E43)))</f>
        <v/>
      </c>
      <c r="CS49" s="290" t="str">
        <f ca="true">+IF(OFFSET('Sanitation Data'!$E$31,0,10*ROW('Sanitation Data'!E43))="","",OFFSET('Sanitation Data'!$E$31,0,10*ROW('Sanitation Data'!E43)))</f>
        <v/>
      </c>
      <c r="CT49" s="290" t="str">
        <f ca="true">+IF(OFFSET('Sanitation Data'!$E$32,0,10*ROW('Sanitation Data'!E43))="","",OFFSET('Sanitation Data'!$E$32,0,10*ROW('Sanitation Data'!E43)))</f>
        <v/>
      </c>
      <c r="CU49" s="290" t="str">
        <f ca="true">+IF(OFFSET('Sanitation Data'!$F$28,0,10*ROW('Sanitation Data'!F43))="","",OFFSET('Sanitation Data'!$F$28,0,10*ROW('Sanitation Data'!F43)))</f>
        <v/>
      </c>
      <c r="CV49" s="290" t="str">
        <f ca="true">+IF(OFFSET('Sanitation Data'!$F$29,0,10*ROW('Sanitation Data'!F43))="","",OFFSET('Sanitation Data'!$F$29,0,10*ROW('Sanitation Data'!F43)))</f>
        <v/>
      </c>
      <c r="CW49" s="290" t="str">
        <f ca="true">+IF(OFFSET('Sanitation Data'!$F$30,0,10*ROW('Sanitation Data'!F43))="","",OFFSET('Sanitation Data'!$F$30,0,10*ROW('Sanitation Data'!F43)))</f>
        <v/>
      </c>
      <c r="CX49" s="290" t="str">
        <f ca="true">+IF(OFFSET('Sanitation Data'!$F$31,0,10*ROW('Sanitation Data'!F43))="","",OFFSET('Sanitation Data'!$F$31,0,10*ROW('Sanitation Data'!F43)))</f>
        <v/>
      </c>
      <c r="CY49" s="290" t="str">
        <f ca="true">+IF(OFFSET('Sanitation Data'!$F$32,0,10*ROW('Sanitation Data'!F43))="","",OFFSET('Sanitation Data'!$F$32,0,10*ROW('Sanitation Data'!F43)))</f>
        <v/>
      </c>
      <c r="CZ49" s="290" t="str">
        <f ca="true">+IF(OFFSET('Sanitation Data'!$G$28,0,10*ROW('Sanitation Data'!G43))="","",OFFSET('Sanitation Data'!$G$28,0,10*ROW('Sanitation Data'!G43)))</f>
        <v/>
      </c>
      <c r="DA49" s="290" t="str">
        <f ca="true">+IF(OFFSET('Sanitation Data'!$G$29,0,10*ROW('Sanitation Data'!G43))="","",OFFSET('Sanitation Data'!$G$29,0,10*ROW('Sanitation Data'!G43)))</f>
        <v/>
      </c>
      <c r="DB49" s="290" t="str">
        <f ca="true">+IF(OFFSET('Sanitation Data'!$G$30,0,10*ROW('Sanitation Data'!G43))="","",OFFSET('Sanitation Data'!$G$30,0,10*ROW('Sanitation Data'!G43)))</f>
        <v/>
      </c>
      <c r="DC49" s="290" t="str">
        <f ca="true">+IF(OFFSET('Sanitation Data'!$G$31,0,10*ROW('Sanitation Data'!G43))="","",OFFSET('Sanitation Data'!$G$31,0,10*ROW('Sanitation Data'!G43)))</f>
        <v/>
      </c>
      <c r="DD49" s="290" t="str">
        <f ca="true">+IF(OFFSET('Sanitation Data'!$G$32,0,10*ROW('Sanitation Data'!G43))="","",OFFSET('Sanitation Data'!$G$32,0,10*ROW('Sanitation Data'!G43)))</f>
        <v/>
      </c>
      <c r="DE49" s="290" t="str">
        <f ca="true">+IF(OFFSET('Sanitation Data'!$H$28,0,10*ROW('Sanitation Data'!H43))="","",OFFSET('Sanitation Data'!$H$28,0,10*ROW('Sanitation Data'!H43)))</f>
        <v/>
      </c>
      <c r="DF49" s="290" t="str">
        <f ca="true">+IF(OFFSET('Sanitation Data'!$H$29,0,10*ROW('Sanitation Data'!H43))="","",OFFSET('Sanitation Data'!$H$29,0,10*ROW('Sanitation Data'!H43)))</f>
        <v/>
      </c>
      <c r="DG49" s="290" t="str">
        <f ca="true">+IF(OFFSET('Sanitation Data'!$H$30,0,10*ROW('Sanitation Data'!H43))="","",OFFSET('Sanitation Data'!$H$30,0,10*ROW('Sanitation Data'!H43)))</f>
        <v/>
      </c>
      <c r="DH49" s="290" t="str">
        <f ca="true">+IF(OFFSET('Sanitation Data'!$H$31,0,10*ROW('Sanitation Data'!H43))="","",OFFSET('Sanitation Data'!$H$31,0,10*ROW('Sanitation Data'!H43)))</f>
        <v/>
      </c>
      <c r="DI49" s="290" t="str">
        <f ca="true">+IF(OFFSET('Sanitation Data'!$H$32,0,10*ROW('Sanitation Data'!H43))="","",OFFSET('Sanitation Data'!$H$32,0,10*ROW('Sanitation Data'!H43)))</f>
        <v/>
      </c>
      <c r="DJ49" s="290" t="str">
        <f ca="true">+IF(OFFSET('Sanitation Data'!$I$28,0,10*ROW('Sanitation Data'!I43))="","",OFFSET('Sanitation Data'!$I$28,0,10*ROW('Sanitation Data'!I43)))</f>
        <v/>
      </c>
      <c r="DK49" s="290" t="str">
        <f ca="true">+IF(OFFSET('Sanitation Data'!$I$29,0,10*ROW('Sanitation Data'!I43))="","",OFFSET('Sanitation Data'!$I$29,0,10*ROW('Sanitation Data'!I43)))</f>
        <v/>
      </c>
      <c r="DL49" s="290" t="str">
        <f ca="true">+IF(OFFSET('Sanitation Data'!$I$30,0,10*ROW('Sanitation Data'!I43))="","",OFFSET('Sanitation Data'!$I$30,0,10*ROW('Sanitation Data'!I43)))</f>
        <v/>
      </c>
      <c r="DM49" s="290" t="str">
        <f ca="true">+IF(OFFSET('Sanitation Data'!$I$31,0,10*ROW('Sanitation Data'!I43))="","",OFFSET('Sanitation Data'!$I$31,0,10*ROW('Sanitation Data'!I43)))</f>
        <v/>
      </c>
      <c r="DN49" s="290" t="str">
        <f ca="true">+IF(OFFSET('Sanitation Data'!$I$32,0,10*ROW('Sanitation Data'!I43))="","",OFFSET('Sanitation Data'!$I$32,0,10*ROW('Sanitation Data'!I43)))</f>
        <v/>
      </c>
      <c r="DO49" s="290" t="str">
        <f ca="true">+IF(OFFSET('Hygiene Data'!$D$11,0,10*ROW('Hygiene Data'!D43))="","",OFFSET('Hygiene Data'!$D$11,0,10*ROW('Hygiene Data'!D43)))</f>
        <v/>
      </c>
      <c r="DP49" s="290" t="str">
        <f ca="true">+IF(OFFSET('Hygiene Data'!$D$12,0,10*ROW('Hygiene Data'!D43))="","",OFFSET('Hygiene Data'!$D$12,0,10*ROW('Hygiene Data'!D43)))</f>
        <v/>
      </c>
      <c r="DQ49" s="290" t="str">
        <f ca="true">+IF(OFFSET('Hygiene Data'!$D$13,0,10*ROW('Hygiene Data'!D43))="","",OFFSET('Hygiene Data'!$D$13,0,10*ROW('Hygiene Data'!D43)))</f>
        <v/>
      </c>
      <c r="DR49" s="290" t="str">
        <f ca="true">+IF(OFFSET('Hygiene Data'!$E$11,0,10*ROW('Hygiene Data'!E43))="","",OFFSET('Hygiene Data'!$E$11,0,10*ROW('Hygiene Data'!E43)))</f>
        <v/>
      </c>
      <c r="DS49" s="290" t="str">
        <f ca="true">+IF(OFFSET('Hygiene Data'!$E$12,0,10*ROW('Hygiene Data'!E43))="","",OFFSET('Hygiene Data'!$E$12,0,10*ROW('Hygiene Data'!E43)))</f>
        <v/>
      </c>
      <c r="DT49" s="290" t="str">
        <f ca="true">+IF(OFFSET('Hygiene Data'!$E$13,0,10*ROW('Hygiene Data'!E43))="","",OFFSET('Hygiene Data'!$E$13,0,10*ROW('Hygiene Data'!E43)))</f>
        <v/>
      </c>
      <c r="DU49" s="290" t="str">
        <f ca="true">+IF(OFFSET('Hygiene Data'!$F$11,0,10*ROW('Hygiene Data'!F43))="","",OFFSET('Hygiene Data'!$F$11,0,10*ROW('Hygiene Data'!F43)))</f>
        <v/>
      </c>
      <c r="DV49" s="290" t="str">
        <f ca="true">+IF(OFFSET('Hygiene Data'!$F$12,0,10*ROW('Hygiene Data'!F43))="","",OFFSET('Hygiene Data'!$F$12,0,10*ROW('Hygiene Data'!F43)))</f>
        <v/>
      </c>
      <c r="DW49" s="290" t="str">
        <f ca="true">+IF(OFFSET('Hygiene Data'!$F$13,0,10*ROW('Hygiene Data'!F43))="","",OFFSET('Hygiene Data'!$F$13,0,10*ROW('Hygiene Data'!F43)))</f>
        <v/>
      </c>
      <c r="DX49" s="290" t="str">
        <f ca="true">+IF(OFFSET('Hygiene Data'!$G$11,0,10*ROW('Hygiene Data'!G43))="","",OFFSET('Hygiene Data'!$G$11,0,10*ROW('Hygiene Data'!G43)))</f>
        <v/>
      </c>
      <c r="DY49" s="290" t="str">
        <f ca="true">+IF(OFFSET('Hygiene Data'!$G$12,0,10*ROW('Hygiene Data'!G43))="","",OFFSET('Hygiene Data'!$G$12,0,10*ROW('Hygiene Data'!G43)))</f>
        <v/>
      </c>
      <c r="DZ49" s="290" t="str">
        <f ca="true">+IF(OFFSET('Hygiene Data'!$G$13,0,10*ROW('Hygiene Data'!G43))="","",OFFSET('Hygiene Data'!$G$13,0,10*ROW('Hygiene Data'!G43)))</f>
        <v/>
      </c>
      <c r="EA49" s="290" t="str">
        <f ca="true">+IF(OFFSET('Hygiene Data'!$H$11,0,10*ROW('Hygiene Data'!H43))="","",OFFSET('Hygiene Data'!$H$11,0,10*ROW('Hygiene Data'!H43)))</f>
        <v/>
      </c>
      <c r="EB49" s="290" t="str">
        <f ca="true">+IF(OFFSET('Hygiene Data'!$H$12,0,10*ROW('Hygiene Data'!H43))="","",OFFSET('Hygiene Data'!$H$12,0,10*ROW('Hygiene Data'!H43)))</f>
        <v/>
      </c>
      <c r="EC49" s="290" t="str">
        <f ca="true">+IF(OFFSET('Hygiene Data'!$H$13,0,10*ROW('Hygiene Data'!H43))="","",OFFSET('Hygiene Data'!$H$13,0,10*ROW('Hygiene Data'!H43)))</f>
        <v/>
      </c>
      <c r="ED49" s="290" t="str">
        <f ca="true">+IF(OFFSET('Hygiene Data'!$I$11,0,10*ROW('Hygiene Data'!I43))="","",OFFSET('Hygiene Data'!$I$11,0,10*ROW('Hygiene Data'!I43)))</f>
        <v/>
      </c>
      <c r="EE49" s="290" t="str">
        <f ca="true">+IF(OFFSET('Hygiene Data'!$I$12,0,10*ROW('Hygiene Data'!I43))="","",OFFSET('Hygiene Data'!$I$12,0,10*ROW('Hygiene Data'!I43)))</f>
        <v/>
      </c>
      <c r="EF49" s="290"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6"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0"/>
      <c r="BS50" s="290" t="str">
        <f ca="true">+IF(OFFSET('Water Data'!$D$27,0,10*ROW('Water Data'!D44))="","",OFFSET('Water Data'!$D$27,0,10*ROW('Water Data'!D44)))</f>
        <v/>
      </c>
      <c r="BT50" s="290" t="str">
        <f ca="true">+IF(OFFSET('Water Data'!$D$28,0,10*ROW('Water Data'!D44))="","",OFFSET('Water Data'!$D$28,0,10*ROW('Water Data'!D44)))</f>
        <v/>
      </c>
      <c r="BU50" s="290" t="str">
        <f ca="true">+IF(OFFSET('Water Data'!$D$29,0,10*ROW('Water Data'!D44))="","",OFFSET('Water Data'!$D$29,0,10*ROW('Water Data'!D44)))</f>
        <v/>
      </c>
      <c r="BV50" s="290" t="str">
        <f ca="true">+IF(OFFSET('Water Data'!$E$27,0,10*ROW('Water Data'!E44))="","",OFFSET('Water Data'!$E$27,0,10*ROW('Water Data'!E44)))</f>
        <v/>
      </c>
      <c r="BW50" s="290" t="str">
        <f ca="true">+IF(OFFSET('Water Data'!$E$28,0,10*ROW('Water Data'!E44))="","",OFFSET('Water Data'!$E$28,0,10*ROW('Water Data'!E44)))</f>
        <v/>
      </c>
      <c r="BX50" s="290" t="str">
        <f ca="true">+IF(OFFSET('Water Data'!$E$29,0,10*ROW('Water Data'!E44))="","",OFFSET('Water Data'!$E$29,0,10*ROW('Water Data'!E44)))</f>
        <v/>
      </c>
      <c r="BY50" s="290" t="str">
        <f ca="true">+IF(OFFSET('Water Data'!$F$27,0,10*ROW('Water Data'!F44))="","",OFFSET('Water Data'!$F$27,0,10*ROW('Water Data'!F44)))</f>
        <v/>
      </c>
      <c r="BZ50" s="290" t="str">
        <f ca="true">+IF(OFFSET('Water Data'!$F$28,0,10*ROW('Water Data'!F44))="","",OFFSET('Water Data'!$F$28,0,10*ROW('Water Data'!F44)))</f>
        <v/>
      </c>
      <c r="CA50" s="290" t="str">
        <f ca="true">+IF(OFFSET('Water Data'!$F$29,0,10*ROW('Water Data'!F44))="","",OFFSET('Water Data'!$F$29,0,10*ROW('Water Data'!F44)))</f>
        <v/>
      </c>
      <c r="CB50" s="290" t="str">
        <f ca="true">+IF(OFFSET('Water Data'!$G$27,0,10*ROW('Water Data'!G44))="","",OFFSET('Water Data'!$G$27,0,10*ROW('Water Data'!G44)))</f>
        <v/>
      </c>
      <c r="CC50" s="290" t="str">
        <f ca="true">+IF(OFFSET('Water Data'!$G$28,0,10*ROW('Water Data'!G44))="","",OFFSET('Water Data'!$G$28,0,10*ROW('Water Data'!G44)))</f>
        <v/>
      </c>
      <c r="CD50" s="290" t="str">
        <f ca="true">+IF(OFFSET('Water Data'!$G$29,0,10*ROW('Water Data'!G44))="","",OFFSET('Water Data'!$G$29,0,10*ROW('Water Data'!G44)))</f>
        <v/>
      </c>
      <c r="CE50" s="290" t="str">
        <f ca="true">+IF(OFFSET('Water Data'!$H$27,0,10*ROW('Water Data'!H44))="","",OFFSET('Water Data'!$H$27,0,10*ROW('Water Data'!H44)))</f>
        <v/>
      </c>
      <c r="CF50" s="290" t="str">
        <f ca="true">+IF(OFFSET('Water Data'!$H$28,0,10*ROW('Water Data'!H44))="","",OFFSET('Water Data'!$H$28,0,10*ROW('Water Data'!H44)))</f>
        <v/>
      </c>
      <c r="CG50" s="290" t="str">
        <f ca="true">+IF(OFFSET('Water Data'!$H$29,0,10*ROW('Water Data'!H44))="","",OFFSET('Water Data'!$H$29,0,10*ROW('Water Data'!H44)))</f>
        <v/>
      </c>
      <c r="CH50" s="290" t="str">
        <f ca="true">+IF(OFFSET('Water Data'!$I$27,0,10*ROW('Water Data'!I44))="","",OFFSET('Water Data'!$I$27,0,10*ROW('Water Data'!I44)))</f>
        <v/>
      </c>
      <c r="CI50" s="290" t="str">
        <f ca="true">+IF(OFFSET('Water Data'!$I$28,0,10*ROW('Water Data'!I44))="","",OFFSET('Water Data'!$I$28,0,10*ROW('Water Data'!I44)))</f>
        <v/>
      </c>
      <c r="CJ50" s="290" t="str">
        <f ca="true">+IF(OFFSET('Water Data'!$I$29,0,10*ROW('Water Data'!I44))="","",OFFSET('Water Data'!$I$29,0,10*ROW('Water Data'!I44)))</f>
        <v/>
      </c>
      <c r="CK50" s="290" t="str">
        <f ca="true">+IF(OFFSET('Sanitation Data'!$D$28,0,10*ROW('Sanitation Data'!D44))="","",OFFSET('Sanitation Data'!$D$28,0,10*ROW('Sanitation Data'!D44)))</f>
        <v/>
      </c>
      <c r="CL50" s="290" t="str">
        <f ca="true">+IF(OFFSET('Sanitation Data'!$D$29,0,10*ROW('Sanitation Data'!D44))="","",OFFSET('Sanitation Data'!$D$29,0,10*ROW('Sanitation Data'!D44)))</f>
        <v/>
      </c>
      <c r="CM50" s="290" t="str">
        <f ca="true">+IF(OFFSET('Sanitation Data'!$D$30,0,10*ROW('Sanitation Data'!D44))="","",OFFSET('Sanitation Data'!$D$30,0,10*ROW('Sanitation Data'!D44)))</f>
        <v/>
      </c>
      <c r="CN50" s="290" t="str">
        <f ca="true">+IF(OFFSET('Sanitation Data'!$D$31,0,10*ROW('Sanitation Data'!D44))="","",OFFSET('Sanitation Data'!$D$31,0,10*ROW('Sanitation Data'!D44)))</f>
        <v/>
      </c>
      <c r="CO50" s="290" t="str">
        <f ca="true">+IF(OFFSET('Sanitation Data'!$D$32,0,10*ROW('Sanitation Data'!D44))="","",OFFSET('Sanitation Data'!$D$32,0,10*ROW('Sanitation Data'!D44)))</f>
        <v/>
      </c>
      <c r="CP50" s="290" t="str">
        <f ca="true">+IF(OFFSET('Sanitation Data'!$E$28,0,10*ROW('Sanitation Data'!E44))="","",OFFSET('Sanitation Data'!$E$28,0,10*ROW('Sanitation Data'!E44)))</f>
        <v/>
      </c>
      <c r="CQ50" s="290" t="str">
        <f ca="true">+IF(OFFSET('Sanitation Data'!$E$29,0,10*ROW('Sanitation Data'!E44))="","",OFFSET('Sanitation Data'!$E$29,0,10*ROW('Sanitation Data'!E44)))</f>
        <v/>
      </c>
      <c r="CR50" s="290" t="str">
        <f ca="true">+IF(OFFSET('Sanitation Data'!$E$30,0,10*ROW('Sanitation Data'!E44))="","",OFFSET('Sanitation Data'!$E$30,0,10*ROW('Sanitation Data'!E44)))</f>
        <v/>
      </c>
      <c r="CS50" s="290" t="str">
        <f ca="true">+IF(OFFSET('Sanitation Data'!$E$31,0,10*ROW('Sanitation Data'!E44))="","",OFFSET('Sanitation Data'!$E$31,0,10*ROW('Sanitation Data'!E44)))</f>
        <v/>
      </c>
      <c r="CT50" s="290" t="str">
        <f ca="true">+IF(OFFSET('Sanitation Data'!$E$32,0,10*ROW('Sanitation Data'!E44))="","",OFFSET('Sanitation Data'!$E$32,0,10*ROW('Sanitation Data'!E44)))</f>
        <v/>
      </c>
      <c r="CU50" s="290" t="str">
        <f ca="true">+IF(OFFSET('Sanitation Data'!$F$28,0,10*ROW('Sanitation Data'!F44))="","",OFFSET('Sanitation Data'!$F$28,0,10*ROW('Sanitation Data'!F44)))</f>
        <v/>
      </c>
      <c r="CV50" s="290" t="str">
        <f ca="true">+IF(OFFSET('Sanitation Data'!$F$29,0,10*ROW('Sanitation Data'!F44))="","",OFFSET('Sanitation Data'!$F$29,0,10*ROW('Sanitation Data'!F44)))</f>
        <v/>
      </c>
      <c r="CW50" s="290" t="str">
        <f ca="true">+IF(OFFSET('Sanitation Data'!$F$30,0,10*ROW('Sanitation Data'!F44))="","",OFFSET('Sanitation Data'!$F$30,0,10*ROW('Sanitation Data'!F44)))</f>
        <v/>
      </c>
      <c r="CX50" s="290" t="str">
        <f ca="true">+IF(OFFSET('Sanitation Data'!$F$31,0,10*ROW('Sanitation Data'!F44))="","",OFFSET('Sanitation Data'!$F$31,0,10*ROW('Sanitation Data'!F44)))</f>
        <v/>
      </c>
      <c r="CY50" s="290" t="str">
        <f ca="true">+IF(OFFSET('Sanitation Data'!$F$32,0,10*ROW('Sanitation Data'!F44))="","",OFFSET('Sanitation Data'!$F$32,0,10*ROW('Sanitation Data'!F44)))</f>
        <v/>
      </c>
      <c r="CZ50" s="290" t="str">
        <f ca="true">+IF(OFFSET('Sanitation Data'!$G$28,0,10*ROW('Sanitation Data'!G44))="","",OFFSET('Sanitation Data'!$G$28,0,10*ROW('Sanitation Data'!G44)))</f>
        <v/>
      </c>
      <c r="DA50" s="290" t="str">
        <f ca="true">+IF(OFFSET('Sanitation Data'!$G$29,0,10*ROW('Sanitation Data'!G44))="","",OFFSET('Sanitation Data'!$G$29,0,10*ROW('Sanitation Data'!G44)))</f>
        <v/>
      </c>
      <c r="DB50" s="290" t="str">
        <f ca="true">+IF(OFFSET('Sanitation Data'!$G$30,0,10*ROW('Sanitation Data'!G44))="","",OFFSET('Sanitation Data'!$G$30,0,10*ROW('Sanitation Data'!G44)))</f>
        <v/>
      </c>
      <c r="DC50" s="290" t="str">
        <f ca="true">+IF(OFFSET('Sanitation Data'!$G$31,0,10*ROW('Sanitation Data'!G44))="","",OFFSET('Sanitation Data'!$G$31,0,10*ROW('Sanitation Data'!G44)))</f>
        <v/>
      </c>
      <c r="DD50" s="290" t="str">
        <f ca="true">+IF(OFFSET('Sanitation Data'!$G$32,0,10*ROW('Sanitation Data'!G44))="","",OFFSET('Sanitation Data'!$G$32,0,10*ROW('Sanitation Data'!G44)))</f>
        <v/>
      </c>
      <c r="DE50" s="290" t="str">
        <f ca="true">+IF(OFFSET('Sanitation Data'!$H$28,0,10*ROW('Sanitation Data'!H44))="","",OFFSET('Sanitation Data'!$H$28,0,10*ROW('Sanitation Data'!H44)))</f>
        <v/>
      </c>
      <c r="DF50" s="290" t="str">
        <f ca="true">+IF(OFFSET('Sanitation Data'!$H$29,0,10*ROW('Sanitation Data'!H44))="","",OFFSET('Sanitation Data'!$H$29,0,10*ROW('Sanitation Data'!H44)))</f>
        <v/>
      </c>
      <c r="DG50" s="290" t="str">
        <f ca="true">+IF(OFFSET('Sanitation Data'!$H$30,0,10*ROW('Sanitation Data'!H44))="","",OFFSET('Sanitation Data'!$H$30,0,10*ROW('Sanitation Data'!H44)))</f>
        <v/>
      </c>
      <c r="DH50" s="290" t="str">
        <f ca="true">+IF(OFFSET('Sanitation Data'!$H$31,0,10*ROW('Sanitation Data'!H44))="","",OFFSET('Sanitation Data'!$H$31,0,10*ROW('Sanitation Data'!H44)))</f>
        <v/>
      </c>
      <c r="DI50" s="290" t="str">
        <f ca="true">+IF(OFFSET('Sanitation Data'!$H$32,0,10*ROW('Sanitation Data'!H44))="","",OFFSET('Sanitation Data'!$H$32,0,10*ROW('Sanitation Data'!H44)))</f>
        <v/>
      </c>
      <c r="DJ50" s="290" t="str">
        <f ca="true">+IF(OFFSET('Sanitation Data'!$I$28,0,10*ROW('Sanitation Data'!I44))="","",OFFSET('Sanitation Data'!$I$28,0,10*ROW('Sanitation Data'!I44)))</f>
        <v/>
      </c>
      <c r="DK50" s="290" t="str">
        <f ca="true">+IF(OFFSET('Sanitation Data'!$I$29,0,10*ROW('Sanitation Data'!I44))="","",OFFSET('Sanitation Data'!$I$29,0,10*ROW('Sanitation Data'!I44)))</f>
        <v/>
      </c>
      <c r="DL50" s="290" t="str">
        <f ca="true">+IF(OFFSET('Sanitation Data'!$I$30,0,10*ROW('Sanitation Data'!I44))="","",OFFSET('Sanitation Data'!$I$30,0,10*ROW('Sanitation Data'!I44)))</f>
        <v/>
      </c>
      <c r="DM50" s="290" t="str">
        <f ca="true">+IF(OFFSET('Sanitation Data'!$I$31,0,10*ROW('Sanitation Data'!I44))="","",OFFSET('Sanitation Data'!$I$31,0,10*ROW('Sanitation Data'!I44)))</f>
        <v/>
      </c>
      <c r="DN50" s="290" t="str">
        <f ca="true">+IF(OFFSET('Sanitation Data'!$I$32,0,10*ROW('Sanitation Data'!I44))="","",OFFSET('Sanitation Data'!$I$32,0,10*ROW('Sanitation Data'!I44)))</f>
        <v/>
      </c>
      <c r="DO50" s="290" t="str">
        <f ca="true">+IF(OFFSET('Hygiene Data'!$D$11,0,10*ROW('Hygiene Data'!D44))="","",OFFSET('Hygiene Data'!$D$11,0,10*ROW('Hygiene Data'!D44)))</f>
        <v/>
      </c>
      <c r="DP50" s="290" t="str">
        <f ca="true">+IF(OFFSET('Hygiene Data'!$D$12,0,10*ROW('Hygiene Data'!D44))="","",OFFSET('Hygiene Data'!$D$12,0,10*ROW('Hygiene Data'!D44)))</f>
        <v/>
      </c>
      <c r="DQ50" s="290" t="str">
        <f ca="true">+IF(OFFSET('Hygiene Data'!$D$13,0,10*ROW('Hygiene Data'!D44))="","",OFFSET('Hygiene Data'!$D$13,0,10*ROW('Hygiene Data'!D44)))</f>
        <v/>
      </c>
      <c r="DR50" s="290" t="str">
        <f ca="true">+IF(OFFSET('Hygiene Data'!$E$11,0,10*ROW('Hygiene Data'!E44))="","",OFFSET('Hygiene Data'!$E$11,0,10*ROW('Hygiene Data'!E44)))</f>
        <v/>
      </c>
      <c r="DS50" s="290" t="str">
        <f ca="true">+IF(OFFSET('Hygiene Data'!$E$12,0,10*ROW('Hygiene Data'!E44))="","",OFFSET('Hygiene Data'!$E$12,0,10*ROW('Hygiene Data'!E44)))</f>
        <v/>
      </c>
      <c r="DT50" s="290" t="str">
        <f ca="true">+IF(OFFSET('Hygiene Data'!$E$13,0,10*ROW('Hygiene Data'!E44))="","",OFFSET('Hygiene Data'!$E$13,0,10*ROW('Hygiene Data'!E44)))</f>
        <v/>
      </c>
      <c r="DU50" s="290" t="str">
        <f ca="true">+IF(OFFSET('Hygiene Data'!$F$11,0,10*ROW('Hygiene Data'!F44))="","",OFFSET('Hygiene Data'!$F$11,0,10*ROW('Hygiene Data'!F44)))</f>
        <v/>
      </c>
      <c r="DV50" s="290" t="str">
        <f ca="true">+IF(OFFSET('Hygiene Data'!$F$12,0,10*ROW('Hygiene Data'!F44))="","",OFFSET('Hygiene Data'!$F$12,0,10*ROW('Hygiene Data'!F44)))</f>
        <v/>
      </c>
      <c r="DW50" s="290" t="str">
        <f ca="true">+IF(OFFSET('Hygiene Data'!$F$13,0,10*ROW('Hygiene Data'!F44))="","",OFFSET('Hygiene Data'!$F$13,0,10*ROW('Hygiene Data'!F44)))</f>
        <v/>
      </c>
      <c r="DX50" s="290" t="str">
        <f ca="true">+IF(OFFSET('Hygiene Data'!$G$11,0,10*ROW('Hygiene Data'!G44))="","",OFFSET('Hygiene Data'!$G$11,0,10*ROW('Hygiene Data'!G44)))</f>
        <v/>
      </c>
      <c r="DY50" s="290" t="str">
        <f ca="true">+IF(OFFSET('Hygiene Data'!$G$12,0,10*ROW('Hygiene Data'!G44))="","",OFFSET('Hygiene Data'!$G$12,0,10*ROW('Hygiene Data'!G44)))</f>
        <v/>
      </c>
      <c r="DZ50" s="290" t="str">
        <f ca="true">+IF(OFFSET('Hygiene Data'!$G$13,0,10*ROW('Hygiene Data'!G44))="","",OFFSET('Hygiene Data'!$G$13,0,10*ROW('Hygiene Data'!G44)))</f>
        <v/>
      </c>
      <c r="EA50" s="290" t="str">
        <f ca="true">+IF(OFFSET('Hygiene Data'!$H$11,0,10*ROW('Hygiene Data'!H44))="","",OFFSET('Hygiene Data'!$H$11,0,10*ROW('Hygiene Data'!H44)))</f>
        <v/>
      </c>
      <c r="EB50" s="290" t="str">
        <f ca="true">+IF(OFFSET('Hygiene Data'!$H$12,0,10*ROW('Hygiene Data'!H44))="","",OFFSET('Hygiene Data'!$H$12,0,10*ROW('Hygiene Data'!H44)))</f>
        <v/>
      </c>
      <c r="EC50" s="290" t="str">
        <f ca="true">+IF(OFFSET('Hygiene Data'!$H$13,0,10*ROW('Hygiene Data'!H44))="","",OFFSET('Hygiene Data'!$H$13,0,10*ROW('Hygiene Data'!H44)))</f>
        <v/>
      </c>
      <c r="ED50" s="290" t="str">
        <f ca="true">+IF(OFFSET('Hygiene Data'!$I$11,0,10*ROW('Hygiene Data'!I44))="","",OFFSET('Hygiene Data'!$I$11,0,10*ROW('Hygiene Data'!I44)))</f>
        <v/>
      </c>
      <c r="EE50" s="290" t="str">
        <f ca="true">+IF(OFFSET('Hygiene Data'!$I$12,0,10*ROW('Hygiene Data'!I44))="","",OFFSET('Hygiene Data'!$I$12,0,10*ROW('Hygiene Data'!I44)))</f>
        <v/>
      </c>
      <c r="EF50" s="290"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6"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0"/>
      <c r="BS51" s="290" t="str">
        <f ca="true">+IF(OFFSET('Water Data'!$D$27,0,10*ROW('Water Data'!D45))="","",OFFSET('Water Data'!$D$27,0,10*ROW('Water Data'!D45)))</f>
        <v/>
      </c>
      <c r="BT51" s="290" t="str">
        <f ca="true">+IF(OFFSET('Water Data'!$D$28,0,10*ROW('Water Data'!D45))="","",OFFSET('Water Data'!$D$28,0,10*ROW('Water Data'!D45)))</f>
        <v/>
      </c>
      <c r="BU51" s="290" t="str">
        <f ca="true">+IF(OFFSET('Water Data'!$D$29,0,10*ROW('Water Data'!D45))="","",OFFSET('Water Data'!$D$29,0,10*ROW('Water Data'!D45)))</f>
        <v/>
      </c>
      <c r="BV51" s="290" t="str">
        <f ca="true">+IF(OFFSET('Water Data'!$E$27,0,10*ROW('Water Data'!E45))="","",OFFSET('Water Data'!$E$27,0,10*ROW('Water Data'!E45)))</f>
        <v/>
      </c>
      <c r="BW51" s="290" t="str">
        <f ca="true">+IF(OFFSET('Water Data'!$E$28,0,10*ROW('Water Data'!E45))="","",OFFSET('Water Data'!$E$28,0,10*ROW('Water Data'!E45)))</f>
        <v/>
      </c>
      <c r="BX51" s="290" t="str">
        <f ca="true">+IF(OFFSET('Water Data'!$E$29,0,10*ROW('Water Data'!E45))="","",OFFSET('Water Data'!$E$29,0,10*ROW('Water Data'!E45)))</f>
        <v/>
      </c>
      <c r="BY51" s="290" t="str">
        <f ca="true">+IF(OFFSET('Water Data'!$F$27,0,10*ROW('Water Data'!F45))="","",OFFSET('Water Data'!$F$27,0,10*ROW('Water Data'!F45)))</f>
        <v/>
      </c>
      <c r="BZ51" s="290" t="str">
        <f ca="true">+IF(OFFSET('Water Data'!$F$28,0,10*ROW('Water Data'!F45))="","",OFFSET('Water Data'!$F$28,0,10*ROW('Water Data'!F45)))</f>
        <v/>
      </c>
      <c r="CA51" s="290" t="str">
        <f ca="true">+IF(OFFSET('Water Data'!$F$29,0,10*ROW('Water Data'!F45))="","",OFFSET('Water Data'!$F$29,0,10*ROW('Water Data'!F45)))</f>
        <v/>
      </c>
      <c r="CB51" s="290" t="str">
        <f ca="true">+IF(OFFSET('Water Data'!$G$27,0,10*ROW('Water Data'!G45))="","",OFFSET('Water Data'!$G$27,0,10*ROW('Water Data'!G45)))</f>
        <v/>
      </c>
      <c r="CC51" s="290" t="str">
        <f ca="true">+IF(OFFSET('Water Data'!$G$28,0,10*ROW('Water Data'!G45))="","",OFFSET('Water Data'!$G$28,0,10*ROW('Water Data'!G45)))</f>
        <v/>
      </c>
      <c r="CD51" s="290" t="str">
        <f ca="true">+IF(OFFSET('Water Data'!$G$29,0,10*ROW('Water Data'!G45))="","",OFFSET('Water Data'!$G$29,0,10*ROW('Water Data'!G45)))</f>
        <v/>
      </c>
      <c r="CE51" s="290" t="str">
        <f ca="true">+IF(OFFSET('Water Data'!$H$27,0,10*ROW('Water Data'!H45))="","",OFFSET('Water Data'!$H$27,0,10*ROW('Water Data'!H45)))</f>
        <v/>
      </c>
      <c r="CF51" s="290" t="str">
        <f ca="true">+IF(OFFSET('Water Data'!$H$28,0,10*ROW('Water Data'!H45))="","",OFFSET('Water Data'!$H$28,0,10*ROW('Water Data'!H45)))</f>
        <v/>
      </c>
      <c r="CG51" s="290" t="str">
        <f ca="true">+IF(OFFSET('Water Data'!$H$29,0,10*ROW('Water Data'!H45))="","",OFFSET('Water Data'!$H$29,0,10*ROW('Water Data'!H45)))</f>
        <v/>
      </c>
      <c r="CH51" s="290" t="str">
        <f ca="true">+IF(OFFSET('Water Data'!$I$27,0,10*ROW('Water Data'!I45))="","",OFFSET('Water Data'!$I$27,0,10*ROW('Water Data'!I45)))</f>
        <v/>
      </c>
      <c r="CI51" s="290" t="str">
        <f ca="true">+IF(OFFSET('Water Data'!$I$28,0,10*ROW('Water Data'!I45))="","",OFFSET('Water Data'!$I$28,0,10*ROW('Water Data'!I45)))</f>
        <v/>
      </c>
      <c r="CJ51" s="290" t="str">
        <f ca="true">+IF(OFFSET('Water Data'!$I$29,0,10*ROW('Water Data'!I45))="","",OFFSET('Water Data'!$I$29,0,10*ROW('Water Data'!I45)))</f>
        <v/>
      </c>
      <c r="CK51" s="290" t="str">
        <f ca="true">+IF(OFFSET('Sanitation Data'!$D$28,0,10*ROW('Sanitation Data'!D45))="","",OFFSET('Sanitation Data'!$D$28,0,10*ROW('Sanitation Data'!D45)))</f>
        <v/>
      </c>
      <c r="CL51" s="290" t="str">
        <f ca="true">+IF(OFFSET('Sanitation Data'!$D$29,0,10*ROW('Sanitation Data'!D45))="","",OFFSET('Sanitation Data'!$D$29,0,10*ROW('Sanitation Data'!D45)))</f>
        <v/>
      </c>
      <c r="CM51" s="290" t="str">
        <f ca="true">+IF(OFFSET('Sanitation Data'!$D$30,0,10*ROW('Sanitation Data'!D45))="","",OFFSET('Sanitation Data'!$D$30,0,10*ROW('Sanitation Data'!D45)))</f>
        <v/>
      </c>
      <c r="CN51" s="290" t="str">
        <f ca="true">+IF(OFFSET('Sanitation Data'!$D$31,0,10*ROW('Sanitation Data'!D45))="","",OFFSET('Sanitation Data'!$D$31,0,10*ROW('Sanitation Data'!D45)))</f>
        <v/>
      </c>
      <c r="CO51" s="290" t="str">
        <f ca="true">+IF(OFFSET('Sanitation Data'!$D$32,0,10*ROW('Sanitation Data'!D45))="","",OFFSET('Sanitation Data'!$D$32,0,10*ROW('Sanitation Data'!D45)))</f>
        <v/>
      </c>
      <c r="CP51" s="290" t="str">
        <f ca="true">+IF(OFFSET('Sanitation Data'!$E$28,0,10*ROW('Sanitation Data'!E45))="","",OFFSET('Sanitation Data'!$E$28,0,10*ROW('Sanitation Data'!E45)))</f>
        <v/>
      </c>
      <c r="CQ51" s="290" t="str">
        <f ca="true">+IF(OFFSET('Sanitation Data'!$E$29,0,10*ROW('Sanitation Data'!E45))="","",OFFSET('Sanitation Data'!$E$29,0,10*ROW('Sanitation Data'!E45)))</f>
        <v/>
      </c>
      <c r="CR51" s="290" t="str">
        <f ca="true">+IF(OFFSET('Sanitation Data'!$E$30,0,10*ROW('Sanitation Data'!E45))="","",OFFSET('Sanitation Data'!$E$30,0,10*ROW('Sanitation Data'!E45)))</f>
        <v/>
      </c>
      <c r="CS51" s="290" t="str">
        <f ca="true">+IF(OFFSET('Sanitation Data'!$E$31,0,10*ROW('Sanitation Data'!E45))="","",OFFSET('Sanitation Data'!$E$31,0,10*ROW('Sanitation Data'!E45)))</f>
        <v/>
      </c>
      <c r="CT51" s="290" t="str">
        <f ca="true">+IF(OFFSET('Sanitation Data'!$E$32,0,10*ROW('Sanitation Data'!E45))="","",OFFSET('Sanitation Data'!$E$32,0,10*ROW('Sanitation Data'!E45)))</f>
        <v/>
      </c>
      <c r="CU51" s="290" t="str">
        <f ca="true">+IF(OFFSET('Sanitation Data'!$F$28,0,10*ROW('Sanitation Data'!F45))="","",OFFSET('Sanitation Data'!$F$28,0,10*ROW('Sanitation Data'!F45)))</f>
        <v/>
      </c>
      <c r="CV51" s="290" t="str">
        <f ca="true">+IF(OFFSET('Sanitation Data'!$F$29,0,10*ROW('Sanitation Data'!F45))="","",OFFSET('Sanitation Data'!$F$29,0,10*ROW('Sanitation Data'!F45)))</f>
        <v/>
      </c>
      <c r="CW51" s="290" t="str">
        <f ca="true">+IF(OFFSET('Sanitation Data'!$F$30,0,10*ROW('Sanitation Data'!F45))="","",OFFSET('Sanitation Data'!$F$30,0,10*ROW('Sanitation Data'!F45)))</f>
        <v/>
      </c>
      <c r="CX51" s="290" t="str">
        <f ca="true">+IF(OFFSET('Sanitation Data'!$F$31,0,10*ROW('Sanitation Data'!F45))="","",OFFSET('Sanitation Data'!$F$31,0,10*ROW('Sanitation Data'!F45)))</f>
        <v/>
      </c>
      <c r="CY51" s="290" t="str">
        <f ca="true">+IF(OFFSET('Sanitation Data'!$F$32,0,10*ROW('Sanitation Data'!F45))="","",OFFSET('Sanitation Data'!$F$32,0,10*ROW('Sanitation Data'!F45)))</f>
        <v/>
      </c>
      <c r="CZ51" s="290" t="str">
        <f ca="true">+IF(OFFSET('Sanitation Data'!$G$28,0,10*ROW('Sanitation Data'!G45))="","",OFFSET('Sanitation Data'!$G$28,0,10*ROW('Sanitation Data'!G45)))</f>
        <v/>
      </c>
      <c r="DA51" s="290" t="str">
        <f ca="true">+IF(OFFSET('Sanitation Data'!$G$29,0,10*ROW('Sanitation Data'!G45))="","",OFFSET('Sanitation Data'!$G$29,0,10*ROW('Sanitation Data'!G45)))</f>
        <v/>
      </c>
      <c r="DB51" s="290" t="str">
        <f ca="true">+IF(OFFSET('Sanitation Data'!$G$30,0,10*ROW('Sanitation Data'!G45))="","",OFFSET('Sanitation Data'!$G$30,0,10*ROW('Sanitation Data'!G45)))</f>
        <v/>
      </c>
      <c r="DC51" s="290" t="str">
        <f ca="true">+IF(OFFSET('Sanitation Data'!$G$31,0,10*ROW('Sanitation Data'!G45))="","",OFFSET('Sanitation Data'!$G$31,0,10*ROW('Sanitation Data'!G45)))</f>
        <v/>
      </c>
      <c r="DD51" s="290" t="str">
        <f ca="true">+IF(OFFSET('Sanitation Data'!$G$32,0,10*ROW('Sanitation Data'!G45))="","",OFFSET('Sanitation Data'!$G$32,0,10*ROW('Sanitation Data'!G45)))</f>
        <v/>
      </c>
      <c r="DE51" s="290" t="str">
        <f ca="true">+IF(OFFSET('Sanitation Data'!$H$28,0,10*ROW('Sanitation Data'!H45))="","",OFFSET('Sanitation Data'!$H$28,0,10*ROW('Sanitation Data'!H45)))</f>
        <v/>
      </c>
      <c r="DF51" s="290" t="str">
        <f ca="true">+IF(OFFSET('Sanitation Data'!$H$29,0,10*ROW('Sanitation Data'!H45))="","",OFFSET('Sanitation Data'!$H$29,0,10*ROW('Sanitation Data'!H45)))</f>
        <v/>
      </c>
      <c r="DG51" s="290" t="str">
        <f ca="true">+IF(OFFSET('Sanitation Data'!$H$30,0,10*ROW('Sanitation Data'!H45))="","",OFFSET('Sanitation Data'!$H$30,0,10*ROW('Sanitation Data'!H45)))</f>
        <v/>
      </c>
      <c r="DH51" s="290" t="str">
        <f ca="true">+IF(OFFSET('Sanitation Data'!$H$31,0,10*ROW('Sanitation Data'!H45))="","",OFFSET('Sanitation Data'!$H$31,0,10*ROW('Sanitation Data'!H45)))</f>
        <v/>
      </c>
      <c r="DI51" s="290" t="str">
        <f ca="true">+IF(OFFSET('Sanitation Data'!$H$32,0,10*ROW('Sanitation Data'!H45))="","",OFFSET('Sanitation Data'!$H$32,0,10*ROW('Sanitation Data'!H45)))</f>
        <v/>
      </c>
      <c r="DJ51" s="290" t="str">
        <f ca="true">+IF(OFFSET('Sanitation Data'!$I$28,0,10*ROW('Sanitation Data'!I45))="","",OFFSET('Sanitation Data'!$I$28,0,10*ROW('Sanitation Data'!I45)))</f>
        <v/>
      </c>
      <c r="DK51" s="290" t="str">
        <f ca="true">+IF(OFFSET('Sanitation Data'!$I$29,0,10*ROW('Sanitation Data'!I45))="","",OFFSET('Sanitation Data'!$I$29,0,10*ROW('Sanitation Data'!I45)))</f>
        <v/>
      </c>
      <c r="DL51" s="290" t="str">
        <f ca="true">+IF(OFFSET('Sanitation Data'!$I$30,0,10*ROW('Sanitation Data'!I45))="","",OFFSET('Sanitation Data'!$I$30,0,10*ROW('Sanitation Data'!I45)))</f>
        <v/>
      </c>
      <c r="DM51" s="290" t="str">
        <f ca="true">+IF(OFFSET('Sanitation Data'!$I$31,0,10*ROW('Sanitation Data'!I45))="","",OFFSET('Sanitation Data'!$I$31,0,10*ROW('Sanitation Data'!I45)))</f>
        <v/>
      </c>
      <c r="DN51" s="290" t="str">
        <f ca="true">+IF(OFFSET('Sanitation Data'!$I$32,0,10*ROW('Sanitation Data'!I45))="","",OFFSET('Sanitation Data'!$I$32,0,10*ROW('Sanitation Data'!I45)))</f>
        <v/>
      </c>
      <c r="DO51" s="290" t="str">
        <f ca="true">+IF(OFFSET('Hygiene Data'!$D$11,0,10*ROW('Hygiene Data'!D45))="","",OFFSET('Hygiene Data'!$D$11,0,10*ROW('Hygiene Data'!D45)))</f>
        <v/>
      </c>
      <c r="DP51" s="290" t="str">
        <f ca="true">+IF(OFFSET('Hygiene Data'!$D$12,0,10*ROW('Hygiene Data'!D45))="","",OFFSET('Hygiene Data'!$D$12,0,10*ROW('Hygiene Data'!D45)))</f>
        <v/>
      </c>
      <c r="DQ51" s="290" t="str">
        <f ca="true">+IF(OFFSET('Hygiene Data'!$D$13,0,10*ROW('Hygiene Data'!D45))="","",OFFSET('Hygiene Data'!$D$13,0,10*ROW('Hygiene Data'!D45)))</f>
        <v/>
      </c>
      <c r="DR51" s="290" t="str">
        <f ca="true">+IF(OFFSET('Hygiene Data'!$E$11,0,10*ROW('Hygiene Data'!E45))="","",OFFSET('Hygiene Data'!$E$11,0,10*ROW('Hygiene Data'!E45)))</f>
        <v/>
      </c>
      <c r="DS51" s="290" t="str">
        <f ca="true">+IF(OFFSET('Hygiene Data'!$E$12,0,10*ROW('Hygiene Data'!E45))="","",OFFSET('Hygiene Data'!$E$12,0,10*ROW('Hygiene Data'!E45)))</f>
        <v/>
      </c>
      <c r="DT51" s="290" t="str">
        <f ca="true">+IF(OFFSET('Hygiene Data'!$E$13,0,10*ROW('Hygiene Data'!E45))="","",OFFSET('Hygiene Data'!$E$13,0,10*ROW('Hygiene Data'!E45)))</f>
        <v/>
      </c>
      <c r="DU51" s="290" t="str">
        <f ca="true">+IF(OFFSET('Hygiene Data'!$F$11,0,10*ROW('Hygiene Data'!F45))="","",OFFSET('Hygiene Data'!$F$11,0,10*ROW('Hygiene Data'!F45)))</f>
        <v/>
      </c>
      <c r="DV51" s="290" t="str">
        <f ca="true">+IF(OFFSET('Hygiene Data'!$F$12,0,10*ROW('Hygiene Data'!F45))="","",OFFSET('Hygiene Data'!$F$12,0,10*ROW('Hygiene Data'!F45)))</f>
        <v/>
      </c>
      <c r="DW51" s="290" t="str">
        <f ca="true">+IF(OFFSET('Hygiene Data'!$F$13,0,10*ROW('Hygiene Data'!F45))="","",OFFSET('Hygiene Data'!$F$13,0,10*ROW('Hygiene Data'!F45)))</f>
        <v/>
      </c>
      <c r="DX51" s="290" t="str">
        <f ca="true">+IF(OFFSET('Hygiene Data'!$G$11,0,10*ROW('Hygiene Data'!G45))="","",OFFSET('Hygiene Data'!$G$11,0,10*ROW('Hygiene Data'!G45)))</f>
        <v/>
      </c>
      <c r="DY51" s="290" t="str">
        <f ca="true">+IF(OFFSET('Hygiene Data'!$G$12,0,10*ROW('Hygiene Data'!G45))="","",OFFSET('Hygiene Data'!$G$12,0,10*ROW('Hygiene Data'!G45)))</f>
        <v/>
      </c>
      <c r="DZ51" s="290" t="str">
        <f ca="true">+IF(OFFSET('Hygiene Data'!$G$13,0,10*ROW('Hygiene Data'!G45))="","",OFFSET('Hygiene Data'!$G$13,0,10*ROW('Hygiene Data'!G45)))</f>
        <v/>
      </c>
      <c r="EA51" s="290" t="str">
        <f ca="true">+IF(OFFSET('Hygiene Data'!$H$11,0,10*ROW('Hygiene Data'!H45))="","",OFFSET('Hygiene Data'!$H$11,0,10*ROW('Hygiene Data'!H45)))</f>
        <v/>
      </c>
      <c r="EB51" s="290" t="str">
        <f ca="true">+IF(OFFSET('Hygiene Data'!$H$12,0,10*ROW('Hygiene Data'!H45))="","",OFFSET('Hygiene Data'!$H$12,0,10*ROW('Hygiene Data'!H45)))</f>
        <v/>
      </c>
      <c r="EC51" s="290" t="str">
        <f ca="true">+IF(OFFSET('Hygiene Data'!$H$13,0,10*ROW('Hygiene Data'!H45))="","",OFFSET('Hygiene Data'!$H$13,0,10*ROW('Hygiene Data'!H45)))</f>
        <v/>
      </c>
      <c r="ED51" s="290" t="str">
        <f ca="true">+IF(OFFSET('Hygiene Data'!$I$11,0,10*ROW('Hygiene Data'!I45))="","",OFFSET('Hygiene Data'!$I$11,0,10*ROW('Hygiene Data'!I45)))</f>
        <v/>
      </c>
      <c r="EE51" s="290" t="str">
        <f ca="true">+IF(OFFSET('Hygiene Data'!$I$12,0,10*ROW('Hygiene Data'!I45))="","",OFFSET('Hygiene Data'!$I$12,0,10*ROW('Hygiene Data'!I45)))</f>
        <v/>
      </c>
      <c r="EF51" s="290"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6"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0"/>
      <c r="BS52" s="290" t="str">
        <f ca="true">+IF(OFFSET('Water Data'!$D$27,0,10*ROW('Water Data'!D46))="","",OFFSET('Water Data'!$D$27,0,10*ROW('Water Data'!D46)))</f>
        <v/>
      </c>
      <c r="BT52" s="290" t="str">
        <f ca="true">+IF(OFFSET('Water Data'!$D$28,0,10*ROW('Water Data'!D46))="","",OFFSET('Water Data'!$D$28,0,10*ROW('Water Data'!D46)))</f>
        <v/>
      </c>
      <c r="BU52" s="290" t="str">
        <f ca="true">+IF(OFFSET('Water Data'!$D$29,0,10*ROW('Water Data'!D46))="","",OFFSET('Water Data'!$D$29,0,10*ROW('Water Data'!D46)))</f>
        <v/>
      </c>
      <c r="BV52" s="290" t="str">
        <f ca="true">+IF(OFFSET('Water Data'!$E$27,0,10*ROW('Water Data'!E46))="","",OFFSET('Water Data'!$E$27,0,10*ROW('Water Data'!E46)))</f>
        <v/>
      </c>
      <c r="BW52" s="290" t="str">
        <f ca="true">+IF(OFFSET('Water Data'!$E$28,0,10*ROW('Water Data'!E46))="","",OFFSET('Water Data'!$E$28,0,10*ROW('Water Data'!E46)))</f>
        <v/>
      </c>
      <c r="BX52" s="290" t="str">
        <f ca="true">+IF(OFFSET('Water Data'!$E$29,0,10*ROW('Water Data'!E46))="","",OFFSET('Water Data'!$E$29,0,10*ROW('Water Data'!E46)))</f>
        <v/>
      </c>
      <c r="BY52" s="290" t="str">
        <f ca="true">+IF(OFFSET('Water Data'!$F$27,0,10*ROW('Water Data'!F46))="","",OFFSET('Water Data'!$F$27,0,10*ROW('Water Data'!F46)))</f>
        <v/>
      </c>
      <c r="BZ52" s="290" t="str">
        <f ca="true">+IF(OFFSET('Water Data'!$F$28,0,10*ROW('Water Data'!F46))="","",OFFSET('Water Data'!$F$28,0,10*ROW('Water Data'!F46)))</f>
        <v/>
      </c>
      <c r="CA52" s="290" t="str">
        <f ca="true">+IF(OFFSET('Water Data'!$F$29,0,10*ROW('Water Data'!F46))="","",OFFSET('Water Data'!$F$29,0,10*ROW('Water Data'!F46)))</f>
        <v/>
      </c>
      <c r="CB52" s="290" t="str">
        <f ca="true">+IF(OFFSET('Water Data'!$G$27,0,10*ROW('Water Data'!G46))="","",OFFSET('Water Data'!$G$27,0,10*ROW('Water Data'!G46)))</f>
        <v/>
      </c>
      <c r="CC52" s="290" t="str">
        <f ca="true">+IF(OFFSET('Water Data'!$G$28,0,10*ROW('Water Data'!G46))="","",OFFSET('Water Data'!$G$28,0,10*ROW('Water Data'!G46)))</f>
        <v/>
      </c>
      <c r="CD52" s="290" t="str">
        <f ca="true">+IF(OFFSET('Water Data'!$G$29,0,10*ROW('Water Data'!G46))="","",OFFSET('Water Data'!$G$29,0,10*ROW('Water Data'!G46)))</f>
        <v/>
      </c>
      <c r="CE52" s="290" t="str">
        <f ca="true">+IF(OFFSET('Water Data'!$H$27,0,10*ROW('Water Data'!H46))="","",OFFSET('Water Data'!$H$27,0,10*ROW('Water Data'!H46)))</f>
        <v/>
      </c>
      <c r="CF52" s="290" t="str">
        <f ca="true">+IF(OFFSET('Water Data'!$H$28,0,10*ROW('Water Data'!H46))="","",OFFSET('Water Data'!$H$28,0,10*ROW('Water Data'!H46)))</f>
        <v/>
      </c>
      <c r="CG52" s="290" t="str">
        <f ca="true">+IF(OFFSET('Water Data'!$H$29,0,10*ROW('Water Data'!H46))="","",OFFSET('Water Data'!$H$29,0,10*ROW('Water Data'!H46)))</f>
        <v/>
      </c>
      <c r="CH52" s="290" t="str">
        <f ca="true">+IF(OFFSET('Water Data'!$I$27,0,10*ROW('Water Data'!I46))="","",OFFSET('Water Data'!$I$27,0,10*ROW('Water Data'!I46)))</f>
        <v/>
      </c>
      <c r="CI52" s="290" t="str">
        <f ca="true">+IF(OFFSET('Water Data'!$I$28,0,10*ROW('Water Data'!I46))="","",OFFSET('Water Data'!$I$28,0,10*ROW('Water Data'!I46)))</f>
        <v/>
      </c>
      <c r="CJ52" s="290" t="str">
        <f ca="true">+IF(OFFSET('Water Data'!$I$29,0,10*ROW('Water Data'!I46))="","",OFFSET('Water Data'!$I$29,0,10*ROW('Water Data'!I46)))</f>
        <v/>
      </c>
      <c r="CK52" s="290" t="str">
        <f ca="true">+IF(OFFSET('Sanitation Data'!$D$28,0,10*ROW('Sanitation Data'!D46))="","",OFFSET('Sanitation Data'!$D$28,0,10*ROW('Sanitation Data'!D46)))</f>
        <v/>
      </c>
      <c r="CL52" s="290" t="str">
        <f ca="true">+IF(OFFSET('Sanitation Data'!$D$29,0,10*ROW('Sanitation Data'!D46))="","",OFFSET('Sanitation Data'!$D$29,0,10*ROW('Sanitation Data'!D46)))</f>
        <v/>
      </c>
      <c r="CM52" s="290" t="str">
        <f ca="true">+IF(OFFSET('Sanitation Data'!$D$30,0,10*ROW('Sanitation Data'!D46))="","",OFFSET('Sanitation Data'!$D$30,0,10*ROW('Sanitation Data'!D46)))</f>
        <v/>
      </c>
      <c r="CN52" s="290" t="str">
        <f ca="true">+IF(OFFSET('Sanitation Data'!$D$31,0,10*ROW('Sanitation Data'!D46))="","",OFFSET('Sanitation Data'!$D$31,0,10*ROW('Sanitation Data'!D46)))</f>
        <v/>
      </c>
      <c r="CO52" s="290" t="str">
        <f ca="true">+IF(OFFSET('Sanitation Data'!$D$32,0,10*ROW('Sanitation Data'!D46))="","",OFFSET('Sanitation Data'!$D$32,0,10*ROW('Sanitation Data'!D46)))</f>
        <v/>
      </c>
      <c r="CP52" s="290" t="str">
        <f ca="true">+IF(OFFSET('Sanitation Data'!$E$28,0,10*ROW('Sanitation Data'!E46))="","",OFFSET('Sanitation Data'!$E$28,0,10*ROW('Sanitation Data'!E46)))</f>
        <v/>
      </c>
      <c r="CQ52" s="290" t="str">
        <f ca="true">+IF(OFFSET('Sanitation Data'!$E$29,0,10*ROW('Sanitation Data'!E46))="","",OFFSET('Sanitation Data'!$E$29,0,10*ROW('Sanitation Data'!E46)))</f>
        <v/>
      </c>
      <c r="CR52" s="290" t="str">
        <f ca="true">+IF(OFFSET('Sanitation Data'!$E$30,0,10*ROW('Sanitation Data'!E46))="","",OFFSET('Sanitation Data'!$E$30,0,10*ROW('Sanitation Data'!E46)))</f>
        <v/>
      </c>
      <c r="CS52" s="290" t="str">
        <f ca="true">+IF(OFFSET('Sanitation Data'!$E$31,0,10*ROW('Sanitation Data'!E46))="","",OFFSET('Sanitation Data'!$E$31,0,10*ROW('Sanitation Data'!E46)))</f>
        <v/>
      </c>
      <c r="CT52" s="290" t="str">
        <f ca="true">+IF(OFFSET('Sanitation Data'!$E$32,0,10*ROW('Sanitation Data'!E46))="","",OFFSET('Sanitation Data'!$E$32,0,10*ROW('Sanitation Data'!E46)))</f>
        <v/>
      </c>
      <c r="CU52" s="290" t="str">
        <f ca="true">+IF(OFFSET('Sanitation Data'!$F$28,0,10*ROW('Sanitation Data'!F46))="","",OFFSET('Sanitation Data'!$F$28,0,10*ROW('Sanitation Data'!F46)))</f>
        <v/>
      </c>
      <c r="CV52" s="290" t="str">
        <f ca="true">+IF(OFFSET('Sanitation Data'!$F$29,0,10*ROW('Sanitation Data'!F46))="","",OFFSET('Sanitation Data'!$F$29,0,10*ROW('Sanitation Data'!F46)))</f>
        <v/>
      </c>
      <c r="CW52" s="290" t="str">
        <f ca="true">+IF(OFFSET('Sanitation Data'!$F$30,0,10*ROW('Sanitation Data'!F46))="","",OFFSET('Sanitation Data'!$F$30,0,10*ROW('Sanitation Data'!F46)))</f>
        <v/>
      </c>
      <c r="CX52" s="290" t="str">
        <f ca="true">+IF(OFFSET('Sanitation Data'!$F$31,0,10*ROW('Sanitation Data'!F46))="","",OFFSET('Sanitation Data'!$F$31,0,10*ROW('Sanitation Data'!F46)))</f>
        <v/>
      </c>
      <c r="CY52" s="290" t="str">
        <f ca="true">+IF(OFFSET('Sanitation Data'!$F$32,0,10*ROW('Sanitation Data'!F46))="","",OFFSET('Sanitation Data'!$F$32,0,10*ROW('Sanitation Data'!F46)))</f>
        <v/>
      </c>
      <c r="CZ52" s="290" t="str">
        <f ca="true">+IF(OFFSET('Sanitation Data'!$G$28,0,10*ROW('Sanitation Data'!G46))="","",OFFSET('Sanitation Data'!$G$28,0,10*ROW('Sanitation Data'!G46)))</f>
        <v/>
      </c>
      <c r="DA52" s="290" t="str">
        <f ca="true">+IF(OFFSET('Sanitation Data'!$G$29,0,10*ROW('Sanitation Data'!G46))="","",OFFSET('Sanitation Data'!$G$29,0,10*ROW('Sanitation Data'!G46)))</f>
        <v/>
      </c>
      <c r="DB52" s="290" t="str">
        <f ca="true">+IF(OFFSET('Sanitation Data'!$G$30,0,10*ROW('Sanitation Data'!G46))="","",OFFSET('Sanitation Data'!$G$30,0,10*ROW('Sanitation Data'!G46)))</f>
        <v/>
      </c>
      <c r="DC52" s="290" t="str">
        <f ca="true">+IF(OFFSET('Sanitation Data'!$G$31,0,10*ROW('Sanitation Data'!G46))="","",OFFSET('Sanitation Data'!$G$31,0,10*ROW('Sanitation Data'!G46)))</f>
        <v/>
      </c>
      <c r="DD52" s="290" t="str">
        <f ca="true">+IF(OFFSET('Sanitation Data'!$G$32,0,10*ROW('Sanitation Data'!G46))="","",OFFSET('Sanitation Data'!$G$32,0,10*ROW('Sanitation Data'!G46)))</f>
        <v/>
      </c>
      <c r="DE52" s="290" t="str">
        <f ca="true">+IF(OFFSET('Sanitation Data'!$H$28,0,10*ROW('Sanitation Data'!H46))="","",OFFSET('Sanitation Data'!$H$28,0,10*ROW('Sanitation Data'!H46)))</f>
        <v/>
      </c>
      <c r="DF52" s="290" t="str">
        <f ca="true">+IF(OFFSET('Sanitation Data'!$H$29,0,10*ROW('Sanitation Data'!H46))="","",OFFSET('Sanitation Data'!$H$29,0,10*ROW('Sanitation Data'!H46)))</f>
        <v/>
      </c>
      <c r="DG52" s="290" t="str">
        <f ca="true">+IF(OFFSET('Sanitation Data'!$H$30,0,10*ROW('Sanitation Data'!H46))="","",OFFSET('Sanitation Data'!$H$30,0,10*ROW('Sanitation Data'!H46)))</f>
        <v/>
      </c>
      <c r="DH52" s="290" t="str">
        <f ca="true">+IF(OFFSET('Sanitation Data'!$H$31,0,10*ROW('Sanitation Data'!H46))="","",OFFSET('Sanitation Data'!$H$31,0,10*ROW('Sanitation Data'!H46)))</f>
        <v/>
      </c>
      <c r="DI52" s="290" t="str">
        <f ca="true">+IF(OFFSET('Sanitation Data'!$H$32,0,10*ROW('Sanitation Data'!H46))="","",OFFSET('Sanitation Data'!$H$32,0,10*ROW('Sanitation Data'!H46)))</f>
        <v/>
      </c>
      <c r="DJ52" s="290" t="str">
        <f ca="true">+IF(OFFSET('Sanitation Data'!$I$28,0,10*ROW('Sanitation Data'!I46))="","",OFFSET('Sanitation Data'!$I$28,0,10*ROW('Sanitation Data'!I46)))</f>
        <v/>
      </c>
      <c r="DK52" s="290" t="str">
        <f ca="true">+IF(OFFSET('Sanitation Data'!$I$29,0,10*ROW('Sanitation Data'!I46))="","",OFFSET('Sanitation Data'!$I$29,0,10*ROW('Sanitation Data'!I46)))</f>
        <v/>
      </c>
      <c r="DL52" s="290" t="str">
        <f ca="true">+IF(OFFSET('Sanitation Data'!$I$30,0,10*ROW('Sanitation Data'!I46))="","",OFFSET('Sanitation Data'!$I$30,0,10*ROW('Sanitation Data'!I46)))</f>
        <v/>
      </c>
      <c r="DM52" s="290" t="str">
        <f ca="true">+IF(OFFSET('Sanitation Data'!$I$31,0,10*ROW('Sanitation Data'!I46))="","",OFFSET('Sanitation Data'!$I$31,0,10*ROW('Sanitation Data'!I46)))</f>
        <v/>
      </c>
      <c r="DN52" s="290" t="str">
        <f ca="true">+IF(OFFSET('Sanitation Data'!$I$32,0,10*ROW('Sanitation Data'!I46))="","",OFFSET('Sanitation Data'!$I$32,0,10*ROW('Sanitation Data'!I46)))</f>
        <v/>
      </c>
      <c r="DO52" s="290" t="str">
        <f ca="true">+IF(OFFSET('Hygiene Data'!$D$11,0,10*ROW('Hygiene Data'!D46))="","",OFFSET('Hygiene Data'!$D$11,0,10*ROW('Hygiene Data'!D46)))</f>
        <v/>
      </c>
      <c r="DP52" s="290" t="str">
        <f ca="true">+IF(OFFSET('Hygiene Data'!$D$12,0,10*ROW('Hygiene Data'!D46))="","",OFFSET('Hygiene Data'!$D$12,0,10*ROW('Hygiene Data'!D46)))</f>
        <v/>
      </c>
      <c r="DQ52" s="290" t="str">
        <f ca="true">+IF(OFFSET('Hygiene Data'!$D$13,0,10*ROW('Hygiene Data'!D46))="","",OFFSET('Hygiene Data'!$D$13,0,10*ROW('Hygiene Data'!D46)))</f>
        <v/>
      </c>
      <c r="DR52" s="290" t="str">
        <f ca="true">+IF(OFFSET('Hygiene Data'!$E$11,0,10*ROW('Hygiene Data'!E46))="","",OFFSET('Hygiene Data'!$E$11,0,10*ROW('Hygiene Data'!E46)))</f>
        <v/>
      </c>
      <c r="DS52" s="290" t="str">
        <f ca="true">+IF(OFFSET('Hygiene Data'!$E$12,0,10*ROW('Hygiene Data'!E46))="","",OFFSET('Hygiene Data'!$E$12,0,10*ROW('Hygiene Data'!E46)))</f>
        <v/>
      </c>
      <c r="DT52" s="290" t="str">
        <f ca="true">+IF(OFFSET('Hygiene Data'!$E$13,0,10*ROW('Hygiene Data'!E46))="","",OFFSET('Hygiene Data'!$E$13,0,10*ROW('Hygiene Data'!E46)))</f>
        <v/>
      </c>
      <c r="DU52" s="290" t="str">
        <f ca="true">+IF(OFFSET('Hygiene Data'!$F$11,0,10*ROW('Hygiene Data'!F46))="","",OFFSET('Hygiene Data'!$F$11,0,10*ROW('Hygiene Data'!F46)))</f>
        <v/>
      </c>
      <c r="DV52" s="290" t="str">
        <f ca="true">+IF(OFFSET('Hygiene Data'!$F$12,0,10*ROW('Hygiene Data'!F46))="","",OFFSET('Hygiene Data'!$F$12,0,10*ROW('Hygiene Data'!F46)))</f>
        <v/>
      </c>
      <c r="DW52" s="290" t="str">
        <f ca="true">+IF(OFFSET('Hygiene Data'!$F$13,0,10*ROW('Hygiene Data'!F46))="","",OFFSET('Hygiene Data'!$F$13,0,10*ROW('Hygiene Data'!F46)))</f>
        <v/>
      </c>
      <c r="DX52" s="290" t="str">
        <f ca="true">+IF(OFFSET('Hygiene Data'!$G$11,0,10*ROW('Hygiene Data'!G46))="","",OFFSET('Hygiene Data'!$G$11,0,10*ROW('Hygiene Data'!G46)))</f>
        <v/>
      </c>
      <c r="DY52" s="290" t="str">
        <f ca="true">+IF(OFFSET('Hygiene Data'!$G$12,0,10*ROW('Hygiene Data'!G46))="","",OFFSET('Hygiene Data'!$G$12,0,10*ROW('Hygiene Data'!G46)))</f>
        <v/>
      </c>
      <c r="DZ52" s="290" t="str">
        <f ca="true">+IF(OFFSET('Hygiene Data'!$G$13,0,10*ROW('Hygiene Data'!G46))="","",OFFSET('Hygiene Data'!$G$13,0,10*ROW('Hygiene Data'!G46)))</f>
        <v/>
      </c>
      <c r="EA52" s="290" t="str">
        <f ca="true">+IF(OFFSET('Hygiene Data'!$H$11,0,10*ROW('Hygiene Data'!H46))="","",OFFSET('Hygiene Data'!$H$11,0,10*ROW('Hygiene Data'!H46)))</f>
        <v/>
      </c>
      <c r="EB52" s="290" t="str">
        <f ca="true">+IF(OFFSET('Hygiene Data'!$H$12,0,10*ROW('Hygiene Data'!H46))="","",OFFSET('Hygiene Data'!$H$12,0,10*ROW('Hygiene Data'!H46)))</f>
        <v/>
      </c>
      <c r="EC52" s="290" t="str">
        <f ca="true">+IF(OFFSET('Hygiene Data'!$H$13,0,10*ROW('Hygiene Data'!H46))="","",OFFSET('Hygiene Data'!$H$13,0,10*ROW('Hygiene Data'!H46)))</f>
        <v/>
      </c>
      <c r="ED52" s="290" t="str">
        <f ca="true">+IF(OFFSET('Hygiene Data'!$I$11,0,10*ROW('Hygiene Data'!I46))="","",OFFSET('Hygiene Data'!$I$11,0,10*ROW('Hygiene Data'!I46)))</f>
        <v/>
      </c>
      <c r="EE52" s="290" t="str">
        <f ca="true">+IF(OFFSET('Hygiene Data'!$I$12,0,10*ROW('Hygiene Data'!I46))="","",OFFSET('Hygiene Data'!$I$12,0,10*ROW('Hygiene Data'!I46)))</f>
        <v/>
      </c>
      <c r="EF52" s="290"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6"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0"/>
      <c r="BS53" s="290" t="str">
        <f ca="true">+IF(OFFSET('Water Data'!$D$27,0,10*ROW('Water Data'!D47))="","",OFFSET('Water Data'!$D$27,0,10*ROW('Water Data'!D47)))</f>
        <v/>
      </c>
      <c r="BT53" s="290" t="str">
        <f ca="true">+IF(OFFSET('Water Data'!$D$28,0,10*ROW('Water Data'!D47))="","",OFFSET('Water Data'!$D$28,0,10*ROW('Water Data'!D47)))</f>
        <v/>
      </c>
      <c r="BU53" s="290" t="str">
        <f ca="true">+IF(OFFSET('Water Data'!$D$29,0,10*ROW('Water Data'!D47))="","",OFFSET('Water Data'!$D$29,0,10*ROW('Water Data'!D47)))</f>
        <v/>
      </c>
      <c r="BV53" s="290" t="str">
        <f ca="true">+IF(OFFSET('Water Data'!$E$27,0,10*ROW('Water Data'!E47))="","",OFFSET('Water Data'!$E$27,0,10*ROW('Water Data'!E47)))</f>
        <v/>
      </c>
      <c r="BW53" s="290" t="str">
        <f ca="true">+IF(OFFSET('Water Data'!$E$28,0,10*ROW('Water Data'!E47))="","",OFFSET('Water Data'!$E$28,0,10*ROW('Water Data'!E47)))</f>
        <v/>
      </c>
      <c r="BX53" s="290" t="str">
        <f ca="true">+IF(OFFSET('Water Data'!$E$29,0,10*ROW('Water Data'!E47))="","",OFFSET('Water Data'!$E$29,0,10*ROW('Water Data'!E47)))</f>
        <v/>
      </c>
      <c r="BY53" s="290" t="str">
        <f ca="true">+IF(OFFSET('Water Data'!$F$27,0,10*ROW('Water Data'!F47))="","",OFFSET('Water Data'!$F$27,0,10*ROW('Water Data'!F47)))</f>
        <v/>
      </c>
      <c r="BZ53" s="290" t="str">
        <f ca="true">+IF(OFFSET('Water Data'!$F$28,0,10*ROW('Water Data'!F47))="","",OFFSET('Water Data'!$F$28,0,10*ROW('Water Data'!F47)))</f>
        <v/>
      </c>
      <c r="CA53" s="290" t="str">
        <f ca="true">+IF(OFFSET('Water Data'!$F$29,0,10*ROW('Water Data'!F47))="","",OFFSET('Water Data'!$F$29,0,10*ROW('Water Data'!F47)))</f>
        <v/>
      </c>
      <c r="CB53" s="290" t="str">
        <f ca="true">+IF(OFFSET('Water Data'!$G$27,0,10*ROW('Water Data'!G47))="","",OFFSET('Water Data'!$G$27,0,10*ROW('Water Data'!G47)))</f>
        <v/>
      </c>
      <c r="CC53" s="290" t="str">
        <f ca="true">+IF(OFFSET('Water Data'!$G$28,0,10*ROW('Water Data'!G47))="","",OFFSET('Water Data'!$G$28,0,10*ROW('Water Data'!G47)))</f>
        <v/>
      </c>
      <c r="CD53" s="290" t="str">
        <f ca="true">+IF(OFFSET('Water Data'!$G$29,0,10*ROW('Water Data'!G47))="","",OFFSET('Water Data'!$G$29,0,10*ROW('Water Data'!G47)))</f>
        <v/>
      </c>
      <c r="CE53" s="290" t="str">
        <f ca="true">+IF(OFFSET('Water Data'!$H$27,0,10*ROW('Water Data'!H47))="","",OFFSET('Water Data'!$H$27,0,10*ROW('Water Data'!H47)))</f>
        <v/>
      </c>
      <c r="CF53" s="290" t="str">
        <f ca="true">+IF(OFFSET('Water Data'!$H$28,0,10*ROW('Water Data'!H47))="","",OFFSET('Water Data'!$H$28,0,10*ROW('Water Data'!H47)))</f>
        <v/>
      </c>
      <c r="CG53" s="290" t="str">
        <f ca="true">+IF(OFFSET('Water Data'!$H$29,0,10*ROW('Water Data'!H47))="","",OFFSET('Water Data'!$H$29,0,10*ROW('Water Data'!H47)))</f>
        <v/>
      </c>
      <c r="CH53" s="290" t="str">
        <f ca="true">+IF(OFFSET('Water Data'!$I$27,0,10*ROW('Water Data'!I47))="","",OFFSET('Water Data'!$I$27,0,10*ROW('Water Data'!I47)))</f>
        <v/>
      </c>
      <c r="CI53" s="290" t="str">
        <f ca="true">+IF(OFFSET('Water Data'!$I$28,0,10*ROW('Water Data'!I47))="","",OFFSET('Water Data'!$I$28,0,10*ROW('Water Data'!I47)))</f>
        <v/>
      </c>
      <c r="CJ53" s="290" t="str">
        <f ca="true">+IF(OFFSET('Water Data'!$I$29,0,10*ROW('Water Data'!I47))="","",OFFSET('Water Data'!$I$29,0,10*ROW('Water Data'!I47)))</f>
        <v/>
      </c>
      <c r="CK53" s="290" t="str">
        <f ca="true">+IF(OFFSET('Sanitation Data'!$D$28,0,10*ROW('Sanitation Data'!D47))="","",OFFSET('Sanitation Data'!$D$28,0,10*ROW('Sanitation Data'!D47)))</f>
        <v/>
      </c>
      <c r="CL53" s="290" t="str">
        <f ca="true">+IF(OFFSET('Sanitation Data'!$D$29,0,10*ROW('Sanitation Data'!D47))="","",OFFSET('Sanitation Data'!$D$29,0,10*ROW('Sanitation Data'!D47)))</f>
        <v/>
      </c>
      <c r="CM53" s="290" t="str">
        <f ca="true">+IF(OFFSET('Sanitation Data'!$D$30,0,10*ROW('Sanitation Data'!D47))="","",OFFSET('Sanitation Data'!$D$30,0,10*ROW('Sanitation Data'!D47)))</f>
        <v/>
      </c>
      <c r="CN53" s="290" t="str">
        <f ca="true">+IF(OFFSET('Sanitation Data'!$D$31,0,10*ROW('Sanitation Data'!D47))="","",OFFSET('Sanitation Data'!$D$31,0,10*ROW('Sanitation Data'!D47)))</f>
        <v/>
      </c>
      <c r="CO53" s="290" t="str">
        <f ca="true">+IF(OFFSET('Sanitation Data'!$D$32,0,10*ROW('Sanitation Data'!D47))="","",OFFSET('Sanitation Data'!$D$32,0,10*ROW('Sanitation Data'!D47)))</f>
        <v/>
      </c>
      <c r="CP53" s="290" t="str">
        <f ca="true">+IF(OFFSET('Sanitation Data'!$E$28,0,10*ROW('Sanitation Data'!E47))="","",OFFSET('Sanitation Data'!$E$28,0,10*ROW('Sanitation Data'!E47)))</f>
        <v/>
      </c>
      <c r="CQ53" s="290" t="str">
        <f ca="true">+IF(OFFSET('Sanitation Data'!$E$29,0,10*ROW('Sanitation Data'!E47))="","",OFFSET('Sanitation Data'!$E$29,0,10*ROW('Sanitation Data'!E47)))</f>
        <v/>
      </c>
      <c r="CR53" s="290" t="str">
        <f ca="true">+IF(OFFSET('Sanitation Data'!$E$30,0,10*ROW('Sanitation Data'!E47))="","",OFFSET('Sanitation Data'!$E$30,0,10*ROW('Sanitation Data'!E47)))</f>
        <v/>
      </c>
      <c r="CS53" s="290" t="str">
        <f ca="true">+IF(OFFSET('Sanitation Data'!$E$31,0,10*ROW('Sanitation Data'!E47))="","",OFFSET('Sanitation Data'!$E$31,0,10*ROW('Sanitation Data'!E47)))</f>
        <v/>
      </c>
      <c r="CT53" s="290" t="str">
        <f ca="true">+IF(OFFSET('Sanitation Data'!$E$32,0,10*ROW('Sanitation Data'!E47))="","",OFFSET('Sanitation Data'!$E$32,0,10*ROW('Sanitation Data'!E47)))</f>
        <v/>
      </c>
      <c r="CU53" s="290" t="str">
        <f ca="true">+IF(OFFSET('Sanitation Data'!$F$28,0,10*ROW('Sanitation Data'!F47))="","",OFFSET('Sanitation Data'!$F$28,0,10*ROW('Sanitation Data'!F47)))</f>
        <v/>
      </c>
      <c r="CV53" s="290" t="str">
        <f ca="true">+IF(OFFSET('Sanitation Data'!$F$29,0,10*ROW('Sanitation Data'!F47))="","",OFFSET('Sanitation Data'!$F$29,0,10*ROW('Sanitation Data'!F47)))</f>
        <v/>
      </c>
      <c r="CW53" s="290" t="str">
        <f ca="true">+IF(OFFSET('Sanitation Data'!$F$30,0,10*ROW('Sanitation Data'!F47))="","",OFFSET('Sanitation Data'!$F$30,0,10*ROW('Sanitation Data'!F47)))</f>
        <v/>
      </c>
      <c r="CX53" s="290" t="str">
        <f ca="true">+IF(OFFSET('Sanitation Data'!$F$31,0,10*ROW('Sanitation Data'!F47))="","",OFFSET('Sanitation Data'!$F$31,0,10*ROW('Sanitation Data'!F47)))</f>
        <v/>
      </c>
      <c r="CY53" s="290" t="str">
        <f ca="true">+IF(OFFSET('Sanitation Data'!$F$32,0,10*ROW('Sanitation Data'!F47))="","",OFFSET('Sanitation Data'!$F$32,0,10*ROW('Sanitation Data'!F47)))</f>
        <v/>
      </c>
      <c r="CZ53" s="290" t="str">
        <f ca="true">+IF(OFFSET('Sanitation Data'!$G$28,0,10*ROW('Sanitation Data'!G47))="","",OFFSET('Sanitation Data'!$G$28,0,10*ROW('Sanitation Data'!G47)))</f>
        <v/>
      </c>
      <c r="DA53" s="290" t="str">
        <f ca="true">+IF(OFFSET('Sanitation Data'!$G$29,0,10*ROW('Sanitation Data'!G47))="","",OFFSET('Sanitation Data'!$G$29,0,10*ROW('Sanitation Data'!G47)))</f>
        <v/>
      </c>
      <c r="DB53" s="290" t="str">
        <f ca="true">+IF(OFFSET('Sanitation Data'!$G$30,0,10*ROW('Sanitation Data'!G47))="","",OFFSET('Sanitation Data'!$G$30,0,10*ROW('Sanitation Data'!G47)))</f>
        <v/>
      </c>
      <c r="DC53" s="290" t="str">
        <f ca="true">+IF(OFFSET('Sanitation Data'!$G$31,0,10*ROW('Sanitation Data'!G47))="","",OFFSET('Sanitation Data'!$G$31,0,10*ROW('Sanitation Data'!G47)))</f>
        <v/>
      </c>
      <c r="DD53" s="290" t="str">
        <f ca="true">+IF(OFFSET('Sanitation Data'!$G$32,0,10*ROW('Sanitation Data'!G47))="","",OFFSET('Sanitation Data'!$G$32,0,10*ROW('Sanitation Data'!G47)))</f>
        <v/>
      </c>
      <c r="DE53" s="290" t="str">
        <f ca="true">+IF(OFFSET('Sanitation Data'!$H$28,0,10*ROW('Sanitation Data'!H47))="","",OFFSET('Sanitation Data'!$H$28,0,10*ROW('Sanitation Data'!H47)))</f>
        <v/>
      </c>
      <c r="DF53" s="290" t="str">
        <f ca="true">+IF(OFFSET('Sanitation Data'!$H$29,0,10*ROW('Sanitation Data'!H47))="","",OFFSET('Sanitation Data'!$H$29,0,10*ROW('Sanitation Data'!H47)))</f>
        <v/>
      </c>
      <c r="DG53" s="290" t="str">
        <f ca="true">+IF(OFFSET('Sanitation Data'!$H$30,0,10*ROW('Sanitation Data'!H47))="","",OFFSET('Sanitation Data'!$H$30,0,10*ROW('Sanitation Data'!H47)))</f>
        <v/>
      </c>
      <c r="DH53" s="290" t="str">
        <f ca="true">+IF(OFFSET('Sanitation Data'!$H$31,0,10*ROW('Sanitation Data'!H47))="","",OFFSET('Sanitation Data'!$H$31,0,10*ROW('Sanitation Data'!H47)))</f>
        <v/>
      </c>
      <c r="DI53" s="290" t="str">
        <f ca="true">+IF(OFFSET('Sanitation Data'!$H$32,0,10*ROW('Sanitation Data'!H47))="","",OFFSET('Sanitation Data'!$H$32,0,10*ROW('Sanitation Data'!H47)))</f>
        <v/>
      </c>
      <c r="DJ53" s="290" t="str">
        <f ca="true">+IF(OFFSET('Sanitation Data'!$I$28,0,10*ROW('Sanitation Data'!I47))="","",OFFSET('Sanitation Data'!$I$28,0,10*ROW('Sanitation Data'!I47)))</f>
        <v/>
      </c>
      <c r="DK53" s="290" t="str">
        <f ca="true">+IF(OFFSET('Sanitation Data'!$I$29,0,10*ROW('Sanitation Data'!I47))="","",OFFSET('Sanitation Data'!$I$29,0,10*ROW('Sanitation Data'!I47)))</f>
        <v/>
      </c>
      <c r="DL53" s="290" t="str">
        <f ca="true">+IF(OFFSET('Sanitation Data'!$I$30,0,10*ROW('Sanitation Data'!I47))="","",OFFSET('Sanitation Data'!$I$30,0,10*ROW('Sanitation Data'!I47)))</f>
        <v/>
      </c>
      <c r="DM53" s="290" t="str">
        <f ca="true">+IF(OFFSET('Sanitation Data'!$I$31,0,10*ROW('Sanitation Data'!I47))="","",OFFSET('Sanitation Data'!$I$31,0,10*ROW('Sanitation Data'!I47)))</f>
        <v/>
      </c>
      <c r="DN53" s="290" t="str">
        <f ca="true">+IF(OFFSET('Sanitation Data'!$I$32,0,10*ROW('Sanitation Data'!I47))="","",OFFSET('Sanitation Data'!$I$32,0,10*ROW('Sanitation Data'!I47)))</f>
        <v/>
      </c>
      <c r="DO53" s="290" t="str">
        <f ca="true">+IF(OFFSET('Hygiene Data'!$D$11,0,10*ROW('Hygiene Data'!D47))="","",OFFSET('Hygiene Data'!$D$11,0,10*ROW('Hygiene Data'!D47)))</f>
        <v/>
      </c>
      <c r="DP53" s="290" t="str">
        <f ca="true">+IF(OFFSET('Hygiene Data'!$D$12,0,10*ROW('Hygiene Data'!D47))="","",OFFSET('Hygiene Data'!$D$12,0,10*ROW('Hygiene Data'!D47)))</f>
        <v/>
      </c>
      <c r="DQ53" s="290" t="str">
        <f ca="true">+IF(OFFSET('Hygiene Data'!$D$13,0,10*ROW('Hygiene Data'!D47))="","",OFFSET('Hygiene Data'!$D$13,0,10*ROW('Hygiene Data'!D47)))</f>
        <v/>
      </c>
      <c r="DR53" s="290" t="str">
        <f ca="true">+IF(OFFSET('Hygiene Data'!$E$11,0,10*ROW('Hygiene Data'!E47))="","",OFFSET('Hygiene Data'!$E$11,0,10*ROW('Hygiene Data'!E47)))</f>
        <v/>
      </c>
      <c r="DS53" s="290" t="str">
        <f ca="true">+IF(OFFSET('Hygiene Data'!$E$12,0,10*ROW('Hygiene Data'!E47))="","",OFFSET('Hygiene Data'!$E$12,0,10*ROW('Hygiene Data'!E47)))</f>
        <v/>
      </c>
      <c r="DT53" s="290" t="str">
        <f ca="true">+IF(OFFSET('Hygiene Data'!$E$13,0,10*ROW('Hygiene Data'!E47))="","",OFFSET('Hygiene Data'!$E$13,0,10*ROW('Hygiene Data'!E47)))</f>
        <v/>
      </c>
      <c r="DU53" s="290" t="str">
        <f ca="true">+IF(OFFSET('Hygiene Data'!$F$11,0,10*ROW('Hygiene Data'!F47))="","",OFFSET('Hygiene Data'!$F$11,0,10*ROW('Hygiene Data'!F47)))</f>
        <v/>
      </c>
      <c r="DV53" s="290" t="str">
        <f ca="true">+IF(OFFSET('Hygiene Data'!$F$12,0,10*ROW('Hygiene Data'!F47))="","",OFFSET('Hygiene Data'!$F$12,0,10*ROW('Hygiene Data'!F47)))</f>
        <v/>
      </c>
      <c r="DW53" s="290" t="str">
        <f ca="true">+IF(OFFSET('Hygiene Data'!$F$13,0,10*ROW('Hygiene Data'!F47))="","",OFFSET('Hygiene Data'!$F$13,0,10*ROW('Hygiene Data'!F47)))</f>
        <v/>
      </c>
      <c r="DX53" s="290" t="str">
        <f ca="true">+IF(OFFSET('Hygiene Data'!$G$11,0,10*ROW('Hygiene Data'!G47))="","",OFFSET('Hygiene Data'!$G$11,0,10*ROW('Hygiene Data'!G47)))</f>
        <v/>
      </c>
      <c r="DY53" s="290" t="str">
        <f ca="true">+IF(OFFSET('Hygiene Data'!$G$12,0,10*ROW('Hygiene Data'!G47))="","",OFFSET('Hygiene Data'!$G$12,0,10*ROW('Hygiene Data'!G47)))</f>
        <v/>
      </c>
      <c r="DZ53" s="290" t="str">
        <f ca="true">+IF(OFFSET('Hygiene Data'!$G$13,0,10*ROW('Hygiene Data'!G47))="","",OFFSET('Hygiene Data'!$G$13,0,10*ROW('Hygiene Data'!G47)))</f>
        <v/>
      </c>
      <c r="EA53" s="290" t="str">
        <f ca="true">+IF(OFFSET('Hygiene Data'!$H$11,0,10*ROW('Hygiene Data'!H47))="","",OFFSET('Hygiene Data'!$H$11,0,10*ROW('Hygiene Data'!H47)))</f>
        <v/>
      </c>
      <c r="EB53" s="290" t="str">
        <f ca="true">+IF(OFFSET('Hygiene Data'!$H$12,0,10*ROW('Hygiene Data'!H47))="","",OFFSET('Hygiene Data'!$H$12,0,10*ROW('Hygiene Data'!H47)))</f>
        <v/>
      </c>
      <c r="EC53" s="290" t="str">
        <f ca="true">+IF(OFFSET('Hygiene Data'!$H$13,0,10*ROW('Hygiene Data'!H47))="","",OFFSET('Hygiene Data'!$H$13,0,10*ROW('Hygiene Data'!H47)))</f>
        <v/>
      </c>
      <c r="ED53" s="290" t="str">
        <f ca="true">+IF(OFFSET('Hygiene Data'!$I$11,0,10*ROW('Hygiene Data'!I47))="","",OFFSET('Hygiene Data'!$I$11,0,10*ROW('Hygiene Data'!I47)))</f>
        <v/>
      </c>
      <c r="EE53" s="290" t="str">
        <f ca="true">+IF(OFFSET('Hygiene Data'!$I$12,0,10*ROW('Hygiene Data'!I47))="","",OFFSET('Hygiene Data'!$I$12,0,10*ROW('Hygiene Data'!I47)))</f>
        <v/>
      </c>
      <c r="EF53" s="290"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6"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0"/>
      <c r="BS54" s="290" t="str">
        <f ca="true">+IF(OFFSET('Water Data'!$D$27,0,10*ROW('Water Data'!D48))="","",OFFSET('Water Data'!$D$27,0,10*ROW('Water Data'!D48)))</f>
        <v/>
      </c>
      <c r="BT54" s="290" t="str">
        <f ca="true">+IF(OFFSET('Water Data'!$D$28,0,10*ROW('Water Data'!D48))="","",OFFSET('Water Data'!$D$28,0,10*ROW('Water Data'!D48)))</f>
        <v/>
      </c>
      <c r="BU54" s="290" t="str">
        <f ca="true">+IF(OFFSET('Water Data'!$D$29,0,10*ROW('Water Data'!D48))="","",OFFSET('Water Data'!$D$29,0,10*ROW('Water Data'!D48)))</f>
        <v/>
      </c>
      <c r="BV54" s="290" t="str">
        <f ca="true">+IF(OFFSET('Water Data'!$E$27,0,10*ROW('Water Data'!E48))="","",OFFSET('Water Data'!$E$27,0,10*ROW('Water Data'!E48)))</f>
        <v/>
      </c>
      <c r="BW54" s="290" t="str">
        <f ca="true">+IF(OFFSET('Water Data'!$E$28,0,10*ROW('Water Data'!E48))="","",OFFSET('Water Data'!$E$28,0,10*ROW('Water Data'!E48)))</f>
        <v/>
      </c>
      <c r="BX54" s="290" t="str">
        <f ca="true">+IF(OFFSET('Water Data'!$E$29,0,10*ROW('Water Data'!E48))="","",OFFSET('Water Data'!$E$29,0,10*ROW('Water Data'!E48)))</f>
        <v/>
      </c>
      <c r="BY54" s="290" t="str">
        <f ca="true">+IF(OFFSET('Water Data'!$F$27,0,10*ROW('Water Data'!F48))="","",OFFSET('Water Data'!$F$27,0,10*ROW('Water Data'!F48)))</f>
        <v/>
      </c>
      <c r="BZ54" s="290" t="str">
        <f ca="true">+IF(OFFSET('Water Data'!$F$28,0,10*ROW('Water Data'!F48))="","",OFFSET('Water Data'!$F$28,0,10*ROW('Water Data'!F48)))</f>
        <v/>
      </c>
      <c r="CA54" s="290" t="str">
        <f ca="true">+IF(OFFSET('Water Data'!$F$29,0,10*ROW('Water Data'!F48))="","",OFFSET('Water Data'!$F$29,0,10*ROW('Water Data'!F48)))</f>
        <v/>
      </c>
      <c r="CB54" s="290" t="str">
        <f ca="true">+IF(OFFSET('Water Data'!$G$27,0,10*ROW('Water Data'!G48))="","",OFFSET('Water Data'!$G$27,0,10*ROW('Water Data'!G48)))</f>
        <v/>
      </c>
      <c r="CC54" s="290" t="str">
        <f ca="true">+IF(OFFSET('Water Data'!$G$28,0,10*ROW('Water Data'!G48))="","",OFFSET('Water Data'!$G$28,0,10*ROW('Water Data'!G48)))</f>
        <v/>
      </c>
      <c r="CD54" s="290" t="str">
        <f ca="true">+IF(OFFSET('Water Data'!$G$29,0,10*ROW('Water Data'!G48))="","",OFFSET('Water Data'!$G$29,0,10*ROW('Water Data'!G48)))</f>
        <v/>
      </c>
      <c r="CE54" s="290" t="str">
        <f ca="true">+IF(OFFSET('Water Data'!$H$27,0,10*ROW('Water Data'!H48))="","",OFFSET('Water Data'!$H$27,0,10*ROW('Water Data'!H48)))</f>
        <v/>
      </c>
      <c r="CF54" s="290" t="str">
        <f ca="true">+IF(OFFSET('Water Data'!$H$28,0,10*ROW('Water Data'!H48))="","",OFFSET('Water Data'!$H$28,0,10*ROW('Water Data'!H48)))</f>
        <v/>
      </c>
      <c r="CG54" s="290" t="str">
        <f ca="true">+IF(OFFSET('Water Data'!$H$29,0,10*ROW('Water Data'!H48))="","",OFFSET('Water Data'!$H$29,0,10*ROW('Water Data'!H48)))</f>
        <v/>
      </c>
      <c r="CH54" s="290" t="str">
        <f ca="true">+IF(OFFSET('Water Data'!$I$27,0,10*ROW('Water Data'!I48))="","",OFFSET('Water Data'!$I$27,0,10*ROW('Water Data'!I48)))</f>
        <v/>
      </c>
      <c r="CI54" s="290" t="str">
        <f ca="true">+IF(OFFSET('Water Data'!$I$28,0,10*ROW('Water Data'!I48))="","",OFFSET('Water Data'!$I$28,0,10*ROW('Water Data'!I48)))</f>
        <v/>
      </c>
      <c r="CJ54" s="290" t="str">
        <f ca="true">+IF(OFFSET('Water Data'!$I$29,0,10*ROW('Water Data'!I48))="","",OFFSET('Water Data'!$I$29,0,10*ROW('Water Data'!I48)))</f>
        <v/>
      </c>
      <c r="CK54" s="290" t="str">
        <f ca="true">+IF(OFFSET('Sanitation Data'!$D$28,0,10*ROW('Sanitation Data'!D48))="","",OFFSET('Sanitation Data'!$D$28,0,10*ROW('Sanitation Data'!D48)))</f>
        <v/>
      </c>
      <c r="CL54" s="290" t="str">
        <f ca="true">+IF(OFFSET('Sanitation Data'!$D$29,0,10*ROW('Sanitation Data'!D48))="","",OFFSET('Sanitation Data'!$D$29,0,10*ROW('Sanitation Data'!D48)))</f>
        <v/>
      </c>
      <c r="CM54" s="290" t="str">
        <f ca="true">+IF(OFFSET('Sanitation Data'!$D$30,0,10*ROW('Sanitation Data'!D48))="","",OFFSET('Sanitation Data'!$D$30,0,10*ROW('Sanitation Data'!D48)))</f>
        <v/>
      </c>
      <c r="CN54" s="290" t="str">
        <f ca="true">+IF(OFFSET('Sanitation Data'!$D$31,0,10*ROW('Sanitation Data'!D48))="","",OFFSET('Sanitation Data'!$D$31,0,10*ROW('Sanitation Data'!D48)))</f>
        <v/>
      </c>
      <c r="CO54" s="290" t="str">
        <f ca="true">+IF(OFFSET('Sanitation Data'!$D$32,0,10*ROW('Sanitation Data'!D48))="","",OFFSET('Sanitation Data'!$D$32,0,10*ROW('Sanitation Data'!D48)))</f>
        <v/>
      </c>
      <c r="CP54" s="290" t="str">
        <f ca="true">+IF(OFFSET('Sanitation Data'!$E$28,0,10*ROW('Sanitation Data'!E48))="","",OFFSET('Sanitation Data'!$E$28,0,10*ROW('Sanitation Data'!E48)))</f>
        <v/>
      </c>
      <c r="CQ54" s="290" t="str">
        <f ca="true">+IF(OFFSET('Sanitation Data'!$E$29,0,10*ROW('Sanitation Data'!E48))="","",OFFSET('Sanitation Data'!$E$29,0,10*ROW('Sanitation Data'!E48)))</f>
        <v/>
      </c>
      <c r="CR54" s="290" t="str">
        <f ca="true">+IF(OFFSET('Sanitation Data'!$E$30,0,10*ROW('Sanitation Data'!E48))="","",OFFSET('Sanitation Data'!$E$30,0,10*ROW('Sanitation Data'!E48)))</f>
        <v/>
      </c>
      <c r="CS54" s="290" t="str">
        <f ca="true">+IF(OFFSET('Sanitation Data'!$E$31,0,10*ROW('Sanitation Data'!E48))="","",OFFSET('Sanitation Data'!$E$31,0,10*ROW('Sanitation Data'!E48)))</f>
        <v/>
      </c>
      <c r="CT54" s="290" t="str">
        <f ca="true">+IF(OFFSET('Sanitation Data'!$E$32,0,10*ROW('Sanitation Data'!E48))="","",OFFSET('Sanitation Data'!$E$32,0,10*ROW('Sanitation Data'!E48)))</f>
        <v/>
      </c>
      <c r="CU54" s="290" t="str">
        <f ca="true">+IF(OFFSET('Sanitation Data'!$F$28,0,10*ROW('Sanitation Data'!F48))="","",OFFSET('Sanitation Data'!$F$28,0,10*ROW('Sanitation Data'!F48)))</f>
        <v/>
      </c>
      <c r="CV54" s="290" t="str">
        <f ca="true">+IF(OFFSET('Sanitation Data'!$F$29,0,10*ROW('Sanitation Data'!F48))="","",OFFSET('Sanitation Data'!$F$29,0,10*ROW('Sanitation Data'!F48)))</f>
        <v/>
      </c>
      <c r="CW54" s="290" t="str">
        <f ca="true">+IF(OFFSET('Sanitation Data'!$F$30,0,10*ROW('Sanitation Data'!F48))="","",OFFSET('Sanitation Data'!$F$30,0,10*ROW('Sanitation Data'!F48)))</f>
        <v/>
      </c>
      <c r="CX54" s="290" t="str">
        <f ca="true">+IF(OFFSET('Sanitation Data'!$F$31,0,10*ROW('Sanitation Data'!F48))="","",OFFSET('Sanitation Data'!$F$31,0,10*ROW('Sanitation Data'!F48)))</f>
        <v/>
      </c>
      <c r="CY54" s="290" t="str">
        <f ca="true">+IF(OFFSET('Sanitation Data'!$F$32,0,10*ROW('Sanitation Data'!F48))="","",OFFSET('Sanitation Data'!$F$32,0,10*ROW('Sanitation Data'!F48)))</f>
        <v/>
      </c>
      <c r="CZ54" s="290" t="str">
        <f ca="true">+IF(OFFSET('Sanitation Data'!$G$28,0,10*ROW('Sanitation Data'!G48))="","",OFFSET('Sanitation Data'!$G$28,0,10*ROW('Sanitation Data'!G48)))</f>
        <v/>
      </c>
      <c r="DA54" s="290" t="str">
        <f ca="true">+IF(OFFSET('Sanitation Data'!$G$29,0,10*ROW('Sanitation Data'!G48))="","",OFFSET('Sanitation Data'!$G$29,0,10*ROW('Sanitation Data'!G48)))</f>
        <v/>
      </c>
      <c r="DB54" s="290" t="str">
        <f ca="true">+IF(OFFSET('Sanitation Data'!$G$30,0,10*ROW('Sanitation Data'!G48))="","",OFFSET('Sanitation Data'!$G$30,0,10*ROW('Sanitation Data'!G48)))</f>
        <v/>
      </c>
      <c r="DC54" s="290" t="str">
        <f ca="true">+IF(OFFSET('Sanitation Data'!$G$31,0,10*ROW('Sanitation Data'!G48))="","",OFFSET('Sanitation Data'!$G$31,0,10*ROW('Sanitation Data'!G48)))</f>
        <v/>
      </c>
      <c r="DD54" s="290" t="str">
        <f ca="true">+IF(OFFSET('Sanitation Data'!$G$32,0,10*ROW('Sanitation Data'!G48))="","",OFFSET('Sanitation Data'!$G$32,0,10*ROW('Sanitation Data'!G48)))</f>
        <v/>
      </c>
      <c r="DE54" s="290" t="str">
        <f ca="true">+IF(OFFSET('Sanitation Data'!$H$28,0,10*ROW('Sanitation Data'!H48))="","",OFFSET('Sanitation Data'!$H$28,0,10*ROW('Sanitation Data'!H48)))</f>
        <v/>
      </c>
      <c r="DF54" s="290" t="str">
        <f ca="true">+IF(OFFSET('Sanitation Data'!$H$29,0,10*ROW('Sanitation Data'!H48))="","",OFFSET('Sanitation Data'!$H$29,0,10*ROW('Sanitation Data'!H48)))</f>
        <v/>
      </c>
      <c r="DG54" s="290" t="str">
        <f ca="true">+IF(OFFSET('Sanitation Data'!$H$30,0,10*ROW('Sanitation Data'!H48))="","",OFFSET('Sanitation Data'!$H$30,0,10*ROW('Sanitation Data'!H48)))</f>
        <v/>
      </c>
      <c r="DH54" s="290" t="str">
        <f ca="true">+IF(OFFSET('Sanitation Data'!$H$31,0,10*ROW('Sanitation Data'!H48))="","",OFFSET('Sanitation Data'!$H$31,0,10*ROW('Sanitation Data'!H48)))</f>
        <v/>
      </c>
      <c r="DI54" s="290" t="str">
        <f ca="true">+IF(OFFSET('Sanitation Data'!$H$32,0,10*ROW('Sanitation Data'!H48))="","",OFFSET('Sanitation Data'!$H$32,0,10*ROW('Sanitation Data'!H48)))</f>
        <v/>
      </c>
      <c r="DJ54" s="290" t="str">
        <f ca="true">+IF(OFFSET('Sanitation Data'!$I$28,0,10*ROW('Sanitation Data'!I48))="","",OFFSET('Sanitation Data'!$I$28,0,10*ROW('Sanitation Data'!I48)))</f>
        <v/>
      </c>
      <c r="DK54" s="290" t="str">
        <f ca="true">+IF(OFFSET('Sanitation Data'!$I$29,0,10*ROW('Sanitation Data'!I48))="","",OFFSET('Sanitation Data'!$I$29,0,10*ROW('Sanitation Data'!I48)))</f>
        <v/>
      </c>
      <c r="DL54" s="290" t="str">
        <f ca="true">+IF(OFFSET('Sanitation Data'!$I$30,0,10*ROW('Sanitation Data'!I48))="","",OFFSET('Sanitation Data'!$I$30,0,10*ROW('Sanitation Data'!I48)))</f>
        <v/>
      </c>
      <c r="DM54" s="290" t="str">
        <f ca="true">+IF(OFFSET('Sanitation Data'!$I$31,0,10*ROW('Sanitation Data'!I48))="","",OFFSET('Sanitation Data'!$I$31,0,10*ROW('Sanitation Data'!I48)))</f>
        <v/>
      </c>
      <c r="DN54" s="290" t="str">
        <f ca="true">+IF(OFFSET('Sanitation Data'!$I$32,0,10*ROW('Sanitation Data'!I48))="","",OFFSET('Sanitation Data'!$I$32,0,10*ROW('Sanitation Data'!I48)))</f>
        <v/>
      </c>
      <c r="DO54" s="290" t="str">
        <f ca="true">+IF(OFFSET('Hygiene Data'!$D$11,0,10*ROW('Hygiene Data'!D48))="","",OFFSET('Hygiene Data'!$D$11,0,10*ROW('Hygiene Data'!D48)))</f>
        <v/>
      </c>
      <c r="DP54" s="290" t="str">
        <f ca="true">+IF(OFFSET('Hygiene Data'!$D$12,0,10*ROW('Hygiene Data'!D48))="","",OFFSET('Hygiene Data'!$D$12,0,10*ROW('Hygiene Data'!D48)))</f>
        <v/>
      </c>
      <c r="DQ54" s="290" t="str">
        <f ca="true">+IF(OFFSET('Hygiene Data'!$D$13,0,10*ROW('Hygiene Data'!D48))="","",OFFSET('Hygiene Data'!$D$13,0,10*ROW('Hygiene Data'!D48)))</f>
        <v/>
      </c>
      <c r="DR54" s="290" t="str">
        <f ca="true">+IF(OFFSET('Hygiene Data'!$E$11,0,10*ROW('Hygiene Data'!E48))="","",OFFSET('Hygiene Data'!$E$11,0,10*ROW('Hygiene Data'!E48)))</f>
        <v/>
      </c>
      <c r="DS54" s="290" t="str">
        <f ca="true">+IF(OFFSET('Hygiene Data'!$E$12,0,10*ROW('Hygiene Data'!E48))="","",OFFSET('Hygiene Data'!$E$12,0,10*ROW('Hygiene Data'!E48)))</f>
        <v/>
      </c>
      <c r="DT54" s="290" t="str">
        <f ca="true">+IF(OFFSET('Hygiene Data'!$E$13,0,10*ROW('Hygiene Data'!E48))="","",OFFSET('Hygiene Data'!$E$13,0,10*ROW('Hygiene Data'!E48)))</f>
        <v/>
      </c>
      <c r="DU54" s="290" t="str">
        <f ca="true">+IF(OFFSET('Hygiene Data'!$F$11,0,10*ROW('Hygiene Data'!F48))="","",OFFSET('Hygiene Data'!$F$11,0,10*ROW('Hygiene Data'!F48)))</f>
        <v/>
      </c>
      <c r="DV54" s="290" t="str">
        <f ca="true">+IF(OFFSET('Hygiene Data'!$F$12,0,10*ROW('Hygiene Data'!F48))="","",OFFSET('Hygiene Data'!$F$12,0,10*ROW('Hygiene Data'!F48)))</f>
        <v/>
      </c>
      <c r="DW54" s="290" t="str">
        <f ca="true">+IF(OFFSET('Hygiene Data'!$F$13,0,10*ROW('Hygiene Data'!F48))="","",OFFSET('Hygiene Data'!$F$13,0,10*ROW('Hygiene Data'!F48)))</f>
        <v/>
      </c>
      <c r="DX54" s="290" t="str">
        <f ca="true">+IF(OFFSET('Hygiene Data'!$G$11,0,10*ROW('Hygiene Data'!G48))="","",OFFSET('Hygiene Data'!$G$11,0,10*ROW('Hygiene Data'!G48)))</f>
        <v/>
      </c>
      <c r="DY54" s="290" t="str">
        <f ca="true">+IF(OFFSET('Hygiene Data'!$G$12,0,10*ROW('Hygiene Data'!G48))="","",OFFSET('Hygiene Data'!$G$12,0,10*ROW('Hygiene Data'!G48)))</f>
        <v/>
      </c>
      <c r="DZ54" s="290" t="str">
        <f ca="true">+IF(OFFSET('Hygiene Data'!$G$13,0,10*ROW('Hygiene Data'!G48))="","",OFFSET('Hygiene Data'!$G$13,0,10*ROW('Hygiene Data'!G48)))</f>
        <v/>
      </c>
      <c r="EA54" s="290" t="str">
        <f ca="true">+IF(OFFSET('Hygiene Data'!$H$11,0,10*ROW('Hygiene Data'!H48))="","",OFFSET('Hygiene Data'!$H$11,0,10*ROW('Hygiene Data'!H48)))</f>
        <v/>
      </c>
      <c r="EB54" s="290" t="str">
        <f ca="true">+IF(OFFSET('Hygiene Data'!$H$12,0,10*ROW('Hygiene Data'!H48))="","",OFFSET('Hygiene Data'!$H$12,0,10*ROW('Hygiene Data'!H48)))</f>
        <v/>
      </c>
      <c r="EC54" s="290" t="str">
        <f ca="true">+IF(OFFSET('Hygiene Data'!$H$13,0,10*ROW('Hygiene Data'!H48))="","",OFFSET('Hygiene Data'!$H$13,0,10*ROW('Hygiene Data'!H48)))</f>
        <v/>
      </c>
      <c r="ED54" s="290" t="str">
        <f ca="true">+IF(OFFSET('Hygiene Data'!$I$11,0,10*ROW('Hygiene Data'!I48))="","",OFFSET('Hygiene Data'!$I$11,0,10*ROW('Hygiene Data'!I48)))</f>
        <v/>
      </c>
      <c r="EE54" s="290" t="str">
        <f ca="true">+IF(OFFSET('Hygiene Data'!$I$12,0,10*ROW('Hygiene Data'!I48))="","",OFFSET('Hygiene Data'!$I$12,0,10*ROW('Hygiene Data'!I48)))</f>
        <v/>
      </c>
      <c r="EF54" s="290"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6"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0"/>
      <c r="BS55" s="290" t="str">
        <f ca="true">+IF(OFFSET('Water Data'!$D$27,0,10*ROW('Water Data'!D49))="","",OFFSET('Water Data'!$D$27,0,10*ROW('Water Data'!D49)))</f>
        <v/>
      </c>
      <c r="BT55" s="290" t="str">
        <f ca="true">+IF(OFFSET('Water Data'!$D$28,0,10*ROW('Water Data'!D49))="","",OFFSET('Water Data'!$D$28,0,10*ROW('Water Data'!D49)))</f>
        <v/>
      </c>
      <c r="BU55" s="290" t="str">
        <f ca="true">+IF(OFFSET('Water Data'!$D$29,0,10*ROW('Water Data'!D49))="","",OFFSET('Water Data'!$D$29,0,10*ROW('Water Data'!D49)))</f>
        <v/>
      </c>
      <c r="BV55" s="290" t="str">
        <f ca="true">+IF(OFFSET('Water Data'!$E$27,0,10*ROW('Water Data'!E49))="","",OFFSET('Water Data'!$E$27,0,10*ROW('Water Data'!E49)))</f>
        <v/>
      </c>
      <c r="BW55" s="290" t="str">
        <f ca="true">+IF(OFFSET('Water Data'!$E$28,0,10*ROW('Water Data'!E49))="","",OFFSET('Water Data'!$E$28,0,10*ROW('Water Data'!E49)))</f>
        <v/>
      </c>
      <c r="BX55" s="290" t="str">
        <f ca="true">+IF(OFFSET('Water Data'!$E$29,0,10*ROW('Water Data'!E49))="","",OFFSET('Water Data'!$E$29,0,10*ROW('Water Data'!E49)))</f>
        <v/>
      </c>
      <c r="BY55" s="290" t="str">
        <f ca="true">+IF(OFFSET('Water Data'!$F$27,0,10*ROW('Water Data'!F49))="","",OFFSET('Water Data'!$F$27,0,10*ROW('Water Data'!F49)))</f>
        <v/>
      </c>
      <c r="BZ55" s="290" t="str">
        <f ca="true">+IF(OFFSET('Water Data'!$F$28,0,10*ROW('Water Data'!F49))="","",OFFSET('Water Data'!$F$28,0,10*ROW('Water Data'!F49)))</f>
        <v/>
      </c>
      <c r="CA55" s="290" t="str">
        <f ca="true">+IF(OFFSET('Water Data'!$F$29,0,10*ROW('Water Data'!F49))="","",OFFSET('Water Data'!$F$29,0,10*ROW('Water Data'!F49)))</f>
        <v/>
      </c>
      <c r="CB55" s="290" t="str">
        <f ca="true">+IF(OFFSET('Water Data'!$G$27,0,10*ROW('Water Data'!G49))="","",OFFSET('Water Data'!$G$27,0,10*ROW('Water Data'!G49)))</f>
        <v/>
      </c>
      <c r="CC55" s="290" t="str">
        <f ca="true">+IF(OFFSET('Water Data'!$G$28,0,10*ROW('Water Data'!G49))="","",OFFSET('Water Data'!$G$28,0,10*ROW('Water Data'!G49)))</f>
        <v/>
      </c>
      <c r="CD55" s="290" t="str">
        <f ca="true">+IF(OFFSET('Water Data'!$G$29,0,10*ROW('Water Data'!G49))="","",OFFSET('Water Data'!$G$29,0,10*ROW('Water Data'!G49)))</f>
        <v/>
      </c>
      <c r="CE55" s="290" t="str">
        <f ca="true">+IF(OFFSET('Water Data'!$H$27,0,10*ROW('Water Data'!H49))="","",OFFSET('Water Data'!$H$27,0,10*ROW('Water Data'!H49)))</f>
        <v/>
      </c>
      <c r="CF55" s="290" t="str">
        <f ca="true">+IF(OFFSET('Water Data'!$H$28,0,10*ROW('Water Data'!H49))="","",OFFSET('Water Data'!$H$28,0,10*ROW('Water Data'!H49)))</f>
        <v/>
      </c>
      <c r="CG55" s="290" t="str">
        <f ca="true">+IF(OFFSET('Water Data'!$H$29,0,10*ROW('Water Data'!H49))="","",OFFSET('Water Data'!$H$29,0,10*ROW('Water Data'!H49)))</f>
        <v/>
      </c>
      <c r="CH55" s="290" t="str">
        <f ca="true">+IF(OFFSET('Water Data'!$I$27,0,10*ROW('Water Data'!I49))="","",OFFSET('Water Data'!$I$27,0,10*ROW('Water Data'!I49)))</f>
        <v/>
      </c>
      <c r="CI55" s="290" t="str">
        <f ca="true">+IF(OFFSET('Water Data'!$I$28,0,10*ROW('Water Data'!I49))="","",OFFSET('Water Data'!$I$28,0,10*ROW('Water Data'!I49)))</f>
        <v/>
      </c>
      <c r="CJ55" s="290" t="str">
        <f ca="true">+IF(OFFSET('Water Data'!$I$29,0,10*ROW('Water Data'!I49))="","",OFFSET('Water Data'!$I$29,0,10*ROW('Water Data'!I49)))</f>
        <v/>
      </c>
      <c r="CK55" s="290" t="str">
        <f ca="true">+IF(OFFSET('Sanitation Data'!$D$28,0,10*ROW('Sanitation Data'!D49))="","",OFFSET('Sanitation Data'!$D$28,0,10*ROW('Sanitation Data'!D49)))</f>
        <v/>
      </c>
      <c r="CL55" s="290" t="str">
        <f ca="true">+IF(OFFSET('Sanitation Data'!$D$29,0,10*ROW('Sanitation Data'!D49))="","",OFFSET('Sanitation Data'!$D$29,0,10*ROW('Sanitation Data'!D49)))</f>
        <v/>
      </c>
      <c r="CM55" s="290" t="str">
        <f ca="true">+IF(OFFSET('Sanitation Data'!$D$30,0,10*ROW('Sanitation Data'!D49))="","",OFFSET('Sanitation Data'!$D$30,0,10*ROW('Sanitation Data'!D49)))</f>
        <v/>
      </c>
      <c r="CN55" s="290" t="str">
        <f ca="true">+IF(OFFSET('Sanitation Data'!$D$31,0,10*ROW('Sanitation Data'!D49))="","",OFFSET('Sanitation Data'!$D$31,0,10*ROW('Sanitation Data'!D49)))</f>
        <v/>
      </c>
      <c r="CO55" s="290" t="str">
        <f ca="true">+IF(OFFSET('Sanitation Data'!$D$32,0,10*ROW('Sanitation Data'!D49))="","",OFFSET('Sanitation Data'!$D$32,0,10*ROW('Sanitation Data'!D49)))</f>
        <v/>
      </c>
      <c r="CP55" s="290" t="str">
        <f ca="true">+IF(OFFSET('Sanitation Data'!$E$28,0,10*ROW('Sanitation Data'!E49))="","",OFFSET('Sanitation Data'!$E$28,0,10*ROW('Sanitation Data'!E49)))</f>
        <v/>
      </c>
      <c r="CQ55" s="290" t="str">
        <f ca="true">+IF(OFFSET('Sanitation Data'!$E$29,0,10*ROW('Sanitation Data'!E49))="","",OFFSET('Sanitation Data'!$E$29,0,10*ROW('Sanitation Data'!E49)))</f>
        <v/>
      </c>
      <c r="CR55" s="290" t="str">
        <f ca="true">+IF(OFFSET('Sanitation Data'!$E$30,0,10*ROW('Sanitation Data'!E49))="","",OFFSET('Sanitation Data'!$E$30,0,10*ROW('Sanitation Data'!E49)))</f>
        <v/>
      </c>
      <c r="CS55" s="290" t="str">
        <f ca="true">+IF(OFFSET('Sanitation Data'!$E$31,0,10*ROW('Sanitation Data'!E49))="","",OFFSET('Sanitation Data'!$E$31,0,10*ROW('Sanitation Data'!E49)))</f>
        <v/>
      </c>
      <c r="CT55" s="290" t="str">
        <f ca="true">+IF(OFFSET('Sanitation Data'!$E$32,0,10*ROW('Sanitation Data'!E49))="","",OFFSET('Sanitation Data'!$E$32,0,10*ROW('Sanitation Data'!E49)))</f>
        <v/>
      </c>
      <c r="CU55" s="290" t="str">
        <f ca="true">+IF(OFFSET('Sanitation Data'!$F$28,0,10*ROW('Sanitation Data'!F49))="","",OFFSET('Sanitation Data'!$F$28,0,10*ROW('Sanitation Data'!F49)))</f>
        <v/>
      </c>
      <c r="CV55" s="290" t="str">
        <f ca="true">+IF(OFFSET('Sanitation Data'!$F$29,0,10*ROW('Sanitation Data'!F49))="","",OFFSET('Sanitation Data'!$F$29,0,10*ROW('Sanitation Data'!F49)))</f>
        <v/>
      </c>
      <c r="CW55" s="290" t="str">
        <f ca="true">+IF(OFFSET('Sanitation Data'!$F$30,0,10*ROW('Sanitation Data'!F49))="","",OFFSET('Sanitation Data'!$F$30,0,10*ROW('Sanitation Data'!F49)))</f>
        <v/>
      </c>
      <c r="CX55" s="290" t="str">
        <f ca="true">+IF(OFFSET('Sanitation Data'!$F$31,0,10*ROW('Sanitation Data'!F49))="","",OFFSET('Sanitation Data'!$F$31,0,10*ROW('Sanitation Data'!F49)))</f>
        <v/>
      </c>
      <c r="CY55" s="290" t="str">
        <f ca="true">+IF(OFFSET('Sanitation Data'!$F$32,0,10*ROW('Sanitation Data'!F49))="","",OFFSET('Sanitation Data'!$F$32,0,10*ROW('Sanitation Data'!F49)))</f>
        <v/>
      </c>
      <c r="CZ55" s="290" t="str">
        <f ca="true">+IF(OFFSET('Sanitation Data'!$G$28,0,10*ROW('Sanitation Data'!G49))="","",OFFSET('Sanitation Data'!$G$28,0,10*ROW('Sanitation Data'!G49)))</f>
        <v/>
      </c>
      <c r="DA55" s="290" t="str">
        <f ca="true">+IF(OFFSET('Sanitation Data'!$G$29,0,10*ROW('Sanitation Data'!G49))="","",OFFSET('Sanitation Data'!$G$29,0,10*ROW('Sanitation Data'!G49)))</f>
        <v/>
      </c>
      <c r="DB55" s="290" t="str">
        <f ca="true">+IF(OFFSET('Sanitation Data'!$G$30,0,10*ROW('Sanitation Data'!G49))="","",OFFSET('Sanitation Data'!$G$30,0,10*ROW('Sanitation Data'!G49)))</f>
        <v/>
      </c>
      <c r="DC55" s="290" t="str">
        <f ca="true">+IF(OFFSET('Sanitation Data'!$G$31,0,10*ROW('Sanitation Data'!G49))="","",OFFSET('Sanitation Data'!$G$31,0,10*ROW('Sanitation Data'!G49)))</f>
        <v/>
      </c>
      <c r="DD55" s="290" t="str">
        <f ca="true">+IF(OFFSET('Sanitation Data'!$G$32,0,10*ROW('Sanitation Data'!G49))="","",OFFSET('Sanitation Data'!$G$32,0,10*ROW('Sanitation Data'!G49)))</f>
        <v/>
      </c>
      <c r="DE55" s="290" t="str">
        <f ca="true">+IF(OFFSET('Sanitation Data'!$H$28,0,10*ROW('Sanitation Data'!H49))="","",OFFSET('Sanitation Data'!$H$28,0,10*ROW('Sanitation Data'!H49)))</f>
        <v/>
      </c>
      <c r="DF55" s="290" t="str">
        <f ca="true">+IF(OFFSET('Sanitation Data'!$H$29,0,10*ROW('Sanitation Data'!H49))="","",OFFSET('Sanitation Data'!$H$29,0,10*ROW('Sanitation Data'!H49)))</f>
        <v/>
      </c>
      <c r="DG55" s="290" t="str">
        <f ca="true">+IF(OFFSET('Sanitation Data'!$H$30,0,10*ROW('Sanitation Data'!H49))="","",OFFSET('Sanitation Data'!$H$30,0,10*ROW('Sanitation Data'!H49)))</f>
        <v/>
      </c>
      <c r="DH55" s="290" t="str">
        <f ca="true">+IF(OFFSET('Sanitation Data'!$H$31,0,10*ROW('Sanitation Data'!H49))="","",OFFSET('Sanitation Data'!$H$31,0,10*ROW('Sanitation Data'!H49)))</f>
        <v/>
      </c>
      <c r="DI55" s="290" t="str">
        <f ca="true">+IF(OFFSET('Sanitation Data'!$H$32,0,10*ROW('Sanitation Data'!H49))="","",OFFSET('Sanitation Data'!$H$32,0,10*ROW('Sanitation Data'!H49)))</f>
        <v/>
      </c>
      <c r="DJ55" s="290" t="str">
        <f ca="true">+IF(OFFSET('Sanitation Data'!$I$28,0,10*ROW('Sanitation Data'!I49))="","",OFFSET('Sanitation Data'!$I$28,0,10*ROW('Sanitation Data'!I49)))</f>
        <v/>
      </c>
      <c r="DK55" s="290" t="str">
        <f ca="true">+IF(OFFSET('Sanitation Data'!$I$29,0,10*ROW('Sanitation Data'!I49))="","",OFFSET('Sanitation Data'!$I$29,0,10*ROW('Sanitation Data'!I49)))</f>
        <v/>
      </c>
      <c r="DL55" s="290" t="str">
        <f ca="true">+IF(OFFSET('Sanitation Data'!$I$30,0,10*ROW('Sanitation Data'!I49))="","",OFFSET('Sanitation Data'!$I$30,0,10*ROW('Sanitation Data'!I49)))</f>
        <v/>
      </c>
      <c r="DM55" s="290" t="str">
        <f ca="true">+IF(OFFSET('Sanitation Data'!$I$31,0,10*ROW('Sanitation Data'!I49))="","",OFFSET('Sanitation Data'!$I$31,0,10*ROW('Sanitation Data'!I49)))</f>
        <v/>
      </c>
      <c r="DN55" s="290" t="str">
        <f ca="true">+IF(OFFSET('Sanitation Data'!$I$32,0,10*ROW('Sanitation Data'!I49))="","",OFFSET('Sanitation Data'!$I$32,0,10*ROW('Sanitation Data'!I49)))</f>
        <v/>
      </c>
      <c r="DO55" s="290" t="str">
        <f ca="true">+IF(OFFSET('Hygiene Data'!$D$11,0,10*ROW('Hygiene Data'!D49))="","",OFFSET('Hygiene Data'!$D$11,0,10*ROW('Hygiene Data'!D49)))</f>
        <v/>
      </c>
      <c r="DP55" s="290" t="str">
        <f ca="true">+IF(OFFSET('Hygiene Data'!$D$12,0,10*ROW('Hygiene Data'!D49))="","",OFFSET('Hygiene Data'!$D$12,0,10*ROW('Hygiene Data'!D49)))</f>
        <v/>
      </c>
      <c r="DQ55" s="290" t="str">
        <f ca="true">+IF(OFFSET('Hygiene Data'!$D$13,0,10*ROW('Hygiene Data'!D49))="","",OFFSET('Hygiene Data'!$D$13,0,10*ROW('Hygiene Data'!D49)))</f>
        <v/>
      </c>
      <c r="DR55" s="290" t="str">
        <f ca="true">+IF(OFFSET('Hygiene Data'!$E$11,0,10*ROW('Hygiene Data'!E49))="","",OFFSET('Hygiene Data'!$E$11,0,10*ROW('Hygiene Data'!E49)))</f>
        <v/>
      </c>
      <c r="DS55" s="290" t="str">
        <f ca="true">+IF(OFFSET('Hygiene Data'!$E$12,0,10*ROW('Hygiene Data'!E49))="","",OFFSET('Hygiene Data'!$E$12,0,10*ROW('Hygiene Data'!E49)))</f>
        <v/>
      </c>
      <c r="DT55" s="290" t="str">
        <f ca="true">+IF(OFFSET('Hygiene Data'!$E$13,0,10*ROW('Hygiene Data'!E49))="","",OFFSET('Hygiene Data'!$E$13,0,10*ROW('Hygiene Data'!E49)))</f>
        <v/>
      </c>
      <c r="DU55" s="290" t="str">
        <f ca="true">+IF(OFFSET('Hygiene Data'!$F$11,0,10*ROW('Hygiene Data'!F49))="","",OFFSET('Hygiene Data'!$F$11,0,10*ROW('Hygiene Data'!F49)))</f>
        <v/>
      </c>
      <c r="DV55" s="290" t="str">
        <f ca="true">+IF(OFFSET('Hygiene Data'!$F$12,0,10*ROW('Hygiene Data'!F49))="","",OFFSET('Hygiene Data'!$F$12,0,10*ROW('Hygiene Data'!F49)))</f>
        <v/>
      </c>
      <c r="DW55" s="290" t="str">
        <f ca="true">+IF(OFFSET('Hygiene Data'!$F$13,0,10*ROW('Hygiene Data'!F49))="","",OFFSET('Hygiene Data'!$F$13,0,10*ROW('Hygiene Data'!F49)))</f>
        <v/>
      </c>
      <c r="DX55" s="290" t="str">
        <f ca="true">+IF(OFFSET('Hygiene Data'!$G$11,0,10*ROW('Hygiene Data'!G49))="","",OFFSET('Hygiene Data'!$G$11,0,10*ROW('Hygiene Data'!G49)))</f>
        <v/>
      </c>
      <c r="DY55" s="290" t="str">
        <f ca="true">+IF(OFFSET('Hygiene Data'!$G$12,0,10*ROW('Hygiene Data'!G49))="","",OFFSET('Hygiene Data'!$G$12,0,10*ROW('Hygiene Data'!G49)))</f>
        <v/>
      </c>
      <c r="DZ55" s="290" t="str">
        <f ca="true">+IF(OFFSET('Hygiene Data'!$G$13,0,10*ROW('Hygiene Data'!G49))="","",OFFSET('Hygiene Data'!$G$13,0,10*ROW('Hygiene Data'!G49)))</f>
        <v/>
      </c>
      <c r="EA55" s="290" t="str">
        <f ca="true">+IF(OFFSET('Hygiene Data'!$H$11,0,10*ROW('Hygiene Data'!H49))="","",OFFSET('Hygiene Data'!$H$11,0,10*ROW('Hygiene Data'!H49)))</f>
        <v/>
      </c>
      <c r="EB55" s="290" t="str">
        <f ca="true">+IF(OFFSET('Hygiene Data'!$H$12,0,10*ROW('Hygiene Data'!H49))="","",OFFSET('Hygiene Data'!$H$12,0,10*ROW('Hygiene Data'!H49)))</f>
        <v/>
      </c>
      <c r="EC55" s="290" t="str">
        <f ca="true">+IF(OFFSET('Hygiene Data'!$H$13,0,10*ROW('Hygiene Data'!H49))="","",OFFSET('Hygiene Data'!$H$13,0,10*ROW('Hygiene Data'!H49)))</f>
        <v/>
      </c>
      <c r="ED55" s="290" t="str">
        <f ca="true">+IF(OFFSET('Hygiene Data'!$I$11,0,10*ROW('Hygiene Data'!I49))="","",OFFSET('Hygiene Data'!$I$11,0,10*ROW('Hygiene Data'!I49)))</f>
        <v/>
      </c>
      <c r="EE55" s="290" t="str">
        <f ca="true">+IF(OFFSET('Hygiene Data'!$I$12,0,10*ROW('Hygiene Data'!I49))="","",OFFSET('Hygiene Data'!$I$12,0,10*ROW('Hygiene Data'!I49)))</f>
        <v/>
      </c>
      <c r="EF55" s="290"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6"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0"/>
      <c r="BS56" s="290" t="str">
        <f ca="true">+IF(OFFSET('Water Data'!$D$27,0,10*ROW('Water Data'!D50))="","",OFFSET('Water Data'!$D$27,0,10*ROW('Water Data'!D50)))</f>
        <v/>
      </c>
      <c r="BT56" s="290" t="str">
        <f ca="true">+IF(OFFSET('Water Data'!$D$28,0,10*ROW('Water Data'!D50))="","",OFFSET('Water Data'!$D$28,0,10*ROW('Water Data'!D50)))</f>
        <v/>
      </c>
      <c r="BU56" s="290" t="str">
        <f ca="true">+IF(OFFSET('Water Data'!$D$29,0,10*ROW('Water Data'!D50))="","",OFFSET('Water Data'!$D$29,0,10*ROW('Water Data'!D50)))</f>
        <v/>
      </c>
      <c r="BV56" s="290" t="str">
        <f ca="true">+IF(OFFSET('Water Data'!$E$27,0,10*ROW('Water Data'!E50))="","",OFFSET('Water Data'!$E$27,0,10*ROW('Water Data'!E50)))</f>
        <v/>
      </c>
      <c r="BW56" s="290" t="str">
        <f ca="true">+IF(OFFSET('Water Data'!$E$28,0,10*ROW('Water Data'!E50))="","",OFFSET('Water Data'!$E$28,0,10*ROW('Water Data'!E50)))</f>
        <v/>
      </c>
      <c r="BX56" s="290" t="str">
        <f ca="true">+IF(OFFSET('Water Data'!$E$29,0,10*ROW('Water Data'!E50))="","",OFFSET('Water Data'!$E$29,0,10*ROW('Water Data'!E50)))</f>
        <v/>
      </c>
      <c r="BY56" s="290" t="str">
        <f ca="true">+IF(OFFSET('Water Data'!$F$27,0,10*ROW('Water Data'!F50))="","",OFFSET('Water Data'!$F$27,0,10*ROW('Water Data'!F50)))</f>
        <v/>
      </c>
      <c r="BZ56" s="290" t="str">
        <f ca="true">+IF(OFFSET('Water Data'!$F$28,0,10*ROW('Water Data'!F50))="","",OFFSET('Water Data'!$F$28,0,10*ROW('Water Data'!F50)))</f>
        <v/>
      </c>
      <c r="CA56" s="290" t="str">
        <f ca="true">+IF(OFFSET('Water Data'!$F$29,0,10*ROW('Water Data'!F50))="","",OFFSET('Water Data'!$F$29,0,10*ROW('Water Data'!F50)))</f>
        <v/>
      </c>
      <c r="CB56" s="290" t="str">
        <f ca="true">+IF(OFFSET('Water Data'!$G$27,0,10*ROW('Water Data'!G50))="","",OFFSET('Water Data'!$G$27,0,10*ROW('Water Data'!G50)))</f>
        <v/>
      </c>
      <c r="CC56" s="290" t="str">
        <f ca="true">+IF(OFFSET('Water Data'!$G$28,0,10*ROW('Water Data'!G50))="","",OFFSET('Water Data'!$G$28,0,10*ROW('Water Data'!G50)))</f>
        <v/>
      </c>
      <c r="CD56" s="290" t="str">
        <f ca="true">+IF(OFFSET('Water Data'!$G$29,0,10*ROW('Water Data'!G50))="","",OFFSET('Water Data'!$G$29,0,10*ROW('Water Data'!G50)))</f>
        <v/>
      </c>
      <c r="CE56" s="290" t="str">
        <f ca="true">+IF(OFFSET('Water Data'!$H$27,0,10*ROW('Water Data'!H50))="","",OFFSET('Water Data'!$H$27,0,10*ROW('Water Data'!H50)))</f>
        <v/>
      </c>
      <c r="CF56" s="290" t="str">
        <f ca="true">+IF(OFFSET('Water Data'!$H$28,0,10*ROW('Water Data'!H50))="","",OFFSET('Water Data'!$H$28,0,10*ROW('Water Data'!H50)))</f>
        <v/>
      </c>
      <c r="CG56" s="290" t="str">
        <f ca="true">+IF(OFFSET('Water Data'!$H$29,0,10*ROW('Water Data'!H50))="","",OFFSET('Water Data'!$H$29,0,10*ROW('Water Data'!H50)))</f>
        <v/>
      </c>
      <c r="CH56" s="290" t="str">
        <f ca="true">+IF(OFFSET('Water Data'!$I$27,0,10*ROW('Water Data'!I50))="","",OFFSET('Water Data'!$I$27,0,10*ROW('Water Data'!I50)))</f>
        <v/>
      </c>
      <c r="CI56" s="290" t="str">
        <f ca="true">+IF(OFFSET('Water Data'!$I$28,0,10*ROW('Water Data'!I50))="","",OFFSET('Water Data'!$I$28,0,10*ROW('Water Data'!I50)))</f>
        <v/>
      </c>
      <c r="CJ56" s="290" t="str">
        <f ca="true">+IF(OFFSET('Water Data'!$I$29,0,10*ROW('Water Data'!I50))="","",OFFSET('Water Data'!$I$29,0,10*ROW('Water Data'!I50)))</f>
        <v/>
      </c>
      <c r="CK56" s="290" t="str">
        <f ca="true">+IF(OFFSET('Sanitation Data'!$D$28,0,10*ROW('Sanitation Data'!D50))="","",OFFSET('Sanitation Data'!$D$28,0,10*ROW('Sanitation Data'!D50)))</f>
        <v/>
      </c>
      <c r="CL56" s="290" t="str">
        <f ca="true">+IF(OFFSET('Sanitation Data'!$D$29,0,10*ROW('Sanitation Data'!D50))="","",OFFSET('Sanitation Data'!$D$29,0,10*ROW('Sanitation Data'!D50)))</f>
        <v/>
      </c>
      <c r="CM56" s="290" t="str">
        <f ca="true">+IF(OFFSET('Sanitation Data'!$D$30,0,10*ROW('Sanitation Data'!D50))="","",OFFSET('Sanitation Data'!$D$30,0,10*ROW('Sanitation Data'!D50)))</f>
        <v/>
      </c>
      <c r="CN56" s="290" t="str">
        <f ca="true">+IF(OFFSET('Sanitation Data'!$D$31,0,10*ROW('Sanitation Data'!D50))="","",OFFSET('Sanitation Data'!$D$31,0,10*ROW('Sanitation Data'!D50)))</f>
        <v/>
      </c>
      <c r="CO56" s="290" t="str">
        <f ca="true">+IF(OFFSET('Sanitation Data'!$D$32,0,10*ROW('Sanitation Data'!D50))="","",OFFSET('Sanitation Data'!$D$32,0,10*ROW('Sanitation Data'!D50)))</f>
        <v/>
      </c>
      <c r="CP56" s="290" t="str">
        <f ca="true">+IF(OFFSET('Sanitation Data'!$E$28,0,10*ROW('Sanitation Data'!E50))="","",OFFSET('Sanitation Data'!$E$28,0,10*ROW('Sanitation Data'!E50)))</f>
        <v/>
      </c>
      <c r="CQ56" s="290" t="str">
        <f ca="true">+IF(OFFSET('Sanitation Data'!$E$29,0,10*ROW('Sanitation Data'!E50))="","",OFFSET('Sanitation Data'!$E$29,0,10*ROW('Sanitation Data'!E50)))</f>
        <v/>
      </c>
      <c r="CR56" s="290" t="str">
        <f ca="true">+IF(OFFSET('Sanitation Data'!$E$30,0,10*ROW('Sanitation Data'!E50))="","",OFFSET('Sanitation Data'!$E$30,0,10*ROW('Sanitation Data'!E50)))</f>
        <v/>
      </c>
      <c r="CS56" s="290" t="str">
        <f ca="true">+IF(OFFSET('Sanitation Data'!$E$31,0,10*ROW('Sanitation Data'!E50))="","",OFFSET('Sanitation Data'!$E$31,0,10*ROW('Sanitation Data'!E50)))</f>
        <v/>
      </c>
      <c r="CT56" s="290" t="str">
        <f ca="true">+IF(OFFSET('Sanitation Data'!$E$32,0,10*ROW('Sanitation Data'!E50))="","",OFFSET('Sanitation Data'!$E$32,0,10*ROW('Sanitation Data'!E50)))</f>
        <v/>
      </c>
      <c r="CU56" s="290" t="str">
        <f ca="true">+IF(OFFSET('Sanitation Data'!$F$28,0,10*ROW('Sanitation Data'!F50))="","",OFFSET('Sanitation Data'!$F$28,0,10*ROW('Sanitation Data'!F50)))</f>
        <v/>
      </c>
      <c r="CV56" s="290" t="str">
        <f ca="true">+IF(OFFSET('Sanitation Data'!$F$29,0,10*ROW('Sanitation Data'!F50))="","",OFFSET('Sanitation Data'!$F$29,0,10*ROW('Sanitation Data'!F50)))</f>
        <v/>
      </c>
      <c r="CW56" s="290" t="str">
        <f ca="true">+IF(OFFSET('Sanitation Data'!$F$30,0,10*ROW('Sanitation Data'!F50))="","",OFFSET('Sanitation Data'!$F$30,0,10*ROW('Sanitation Data'!F50)))</f>
        <v/>
      </c>
      <c r="CX56" s="290" t="str">
        <f ca="true">+IF(OFFSET('Sanitation Data'!$F$31,0,10*ROW('Sanitation Data'!F50))="","",OFFSET('Sanitation Data'!$F$31,0,10*ROW('Sanitation Data'!F50)))</f>
        <v/>
      </c>
      <c r="CY56" s="290" t="str">
        <f ca="true">+IF(OFFSET('Sanitation Data'!$F$32,0,10*ROW('Sanitation Data'!F50))="","",OFFSET('Sanitation Data'!$F$32,0,10*ROW('Sanitation Data'!F50)))</f>
        <v/>
      </c>
      <c r="CZ56" s="290" t="str">
        <f ca="true">+IF(OFFSET('Sanitation Data'!$G$28,0,10*ROW('Sanitation Data'!G50))="","",OFFSET('Sanitation Data'!$G$28,0,10*ROW('Sanitation Data'!G50)))</f>
        <v/>
      </c>
      <c r="DA56" s="290" t="str">
        <f ca="true">+IF(OFFSET('Sanitation Data'!$G$29,0,10*ROW('Sanitation Data'!G50))="","",OFFSET('Sanitation Data'!$G$29,0,10*ROW('Sanitation Data'!G50)))</f>
        <v/>
      </c>
      <c r="DB56" s="290" t="str">
        <f ca="true">+IF(OFFSET('Sanitation Data'!$G$30,0,10*ROW('Sanitation Data'!G50))="","",OFFSET('Sanitation Data'!$G$30,0,10*ROW('Sanitation Data'!G50)))</f>
        <v/>
      </c>
      <c r="DC56" s="290" t="str">
        <f ca="true">+IF(OFFSET('Sanitation Data'!$G$31,0,10*ROW('Sanitation Data'!G50))="","",OFFSET('Sanitation Data'!$G$31,0,10*ROW('Sanitation Data'!G50)))</f>
        <v/>
      </c>
      <c r="DD56" s="290" t="str">
        <f ca="true">+IF(OFFSET('Sanitation Data'!$G$32,0,10*ROW('Sanitation Data'!G50))="","",OFFSET('Sanitation Data'!$G$32,0,10*ROW('Sanitation Data'!G50)))</f>
        <v/>
      </c>
      <c r="DE56" s="290" t="str">
        <f ca="true">+IF(OFFSET('Sanitation Data'!$H$28,0,10*ROW('Sanitation Data'!H50))="","",OFFSET('Sanitation Data'!$H$28,0,10*ROW('Sanitation Data'!H50)))</f>
        <v/>
      </c>
      <c r="DF56" s="290" t="str">
        <f ca="true">+IF(OFFSET('Sanitation Data'!$H$29,0,10*ROW('Sanitation Data'!H50))="","",OFFSET('Sanitation Data'!$H$29,0,10*ROW('Sanitation Data'!H50)))</f>
        <v/>
      </c>
      <c r="DG56" s="290" t="str">
        <f ca="true">+IF(OFFSET('Sanitation Data'!$H$30,0,10*ROW('Sanitation Data'!H50))="","",OFFSET('Sanitation Data'!$H$30,0,10*ROW('Sanitation Data'!H50)))</f>
        <v/>
      </c>
      <c r="DH56" s="290" t="str">
        <f ca="true">+IF(OFFSET('Sanitation Data'!$H$31,0,10*ROW('Sanitation Data'!H50))="","",OFFSET('Sanitation Data'!$H$31,0,10*ROW('Sanitation Data'!H50)))</f>
        <v/>
      </c>
      <c r="DI56" s="290" t="str">
        <f ca="true">+IF(OFFSET('Sanitation Data'!$H$32,0,10*ROW('Sanitation Data'!H50))="","",OFFSET('Sanitation Data'!$H$32,0,10*ROW('Sanitation Data'!H50)))</f>
        <v/>
      </c>
      <c r="DJ56" s="290" t="str">
        <f ca="true">+IF(OFFSET('Sanitation Data'!$I$28,0,10*ROW('Sanitation Data'!I50))="","",OFFSET('Sanitation Data'!$I$28,0,10*ROW('Sanitation Data'!I50)))</f>
        <v/>
      </c>
      <c r="DK56" s="290" t="str">
        <f ca="true">+IF(OFFSET('Sanitation Data'!$I$29,0,10*ROW('Sanitation Data'!I50))="","",OFFSET('Sanitation Data'!$I$29,0,10*ROW('Sanitation Data'!I50)))</f>
        <v/>
      </c>
      <c r="DL56" s="290" t="str">
        <f ca="true">+IF(OFFSET('Sanitation Data'!$I$30,0,10*ROW('Sanitation Data'!I50))="","",OFFSET('Sanitation Data'!$I$30,0,10*ROW('Sanitation Data'!I50)))</f>
        <v/>
      </c>
      <c r="DM56" s="290" t="str">
        <f ca="true">+IF(OFFSET('Sanitation Data'!$I$31,0,10*ROW('Sanitation Data'!I50))="","",OFFSET('Sanitation Data'!$I$31,0,10*ROW('Sanitation Data'!I50)))</f>
        <v/>
      </c>
      <c r="DN56" s="290" t="str">
        <f ca="true">+IF(OFFSET('Sanitation Data'!$I$32,0,10*ROW('Sanitation Data'!I50))="","",OFFSET('Sanitation Data'!$I$32,0,10*ROW('Sanitation Data'!I50)))</f>
        <v/>
      </c>
      <c r="DO56" s="290" t="str">
        <f ca="true">+IF(OFFSET('Hygiene Data'!$D$11,0,10*ROW('Hygiene Data'!D50))="","",OFFSET('Hygiene Data'!$D$11,0,10*ROW('Hygiene Data'!D50)))</f>
        <v/>
      </c>
      <c r="DP56" s="290" t="str">
        <f ca="true">+IF(OFFSET('Hygiene Data'!$D$12,0,10*ROW('Hygiene Data'!D50))="","",OFFSET('Hygiene Data'!$D$12,0,10*ROW('Hygiene Data'!D50)))</f>
        <v/>
      </c>
      <c r="DQ56" s="290" t="str">
        <f ca="true">+IF(OFFSET('Hygiene Data'!$D$13,0,10*ROW('Hygiene Data'!D50))="","",OFFSET('Hygiene Data'!$D$13,0,10*ROW('Hygiene Data'!D50)))</f>
        <v/>
      </c>
      <c r="DR56" s="290" t="str">
        <f ca="true">+IF(OFFSET('Hygiene Data'!$E$11,0,10*ROW('Hygiene Data'!E50))="","",OFFSET('Hygiene Data'!$E$11,0,10*ROW('Hygiene Data'!E50)))</f>
        <v/>
      </c>
      <c r="DS56" s="290" t="str">
        <f ca="true">+IF(OFFSET('Hygiene Data'!$E$12,0,10*ROW('Hygiene Data'!E50))="","",OFFSET('Hygiene Data'!$E$12,0,10*ROW('Hygiene Data'!E50)))</f>
        <v/>
      </c>
      <c r="DT56" s="290" t="str">
        <f ca="true">+IF(OFFSET('Hygiene Data'!$E$13,0,10*ROW('Hygiene Data'!E50))="","",OFFSET('Hygiene Data'!$E$13,0,10*ROW('Hygiene Data'!E50)))</f>
        <v/>
      </c>
      <c r="DU56" s="290" t="str">
        <f ca="true">+IF(OFFSET('Hygiene Data'!$F$11,0,10*ROW('Hygiene Data'!F50))="","",OFFSET('Hygiene Data'!$F$11,0,10*ROW('Hygiene Data'!F50)))</f>
        <v/>
      </c>
      <c r="DV56" s="290" t="str">
        <f ca="true">+IF(OFFSET('Hygiene Data'!$F$12,0,10*ROW('Hygiene Data'!F50))="","",OFFSET('Hygiene Data'!$F$12,0,10*ROW('Hygiene Data'!F50)))</f>
        <v/>
      </c>
      <c r="DW56" s="290" t="str">
        <f ca="true">+IF(OFFSET('Hygiene Data'!$F$13,0,10*ROW('Hygiene Data'!F50))="","",OFFSET('Hygiene Data'!$F$13,0,10*ROW('Hygiene Data'!F50)))</f>
        <v/>
      </c>
      <c r="DX56" s="290" t="str">
        <f ca="true">+IF(OFFSET('Hygiene Data'!$G$11,0,10*ROW('Hygiene Data'!G50))="","",OFFSET('Hygiene Data'!$G$11,0,10*ROW('Hygiene Data'!G50)))</f>
        <v/>
      </c>
      <c r="DY56" s="290" t="str">
        <f ca="true">+IF(OFFSET('Hygiene Data'!$G$12,0,10*ROW('Hygiene Data'!G50))="","",OFFSET('Hygiene Data'!$G$12,0,10*ROW('Hygiene Data'!G50)))</f>
        <v/>
      </c>
      <c r="DZ56" s="290" t="str">
        <f ca="true">+IF(OFFSET('Hygiene Data'!$G$13,0,10*ROW('Hygiene Data'!G50))="","",OFFSET('Hygiene Data'!$G$13,0,10*ROW('Hygiene Data'!G50)))</f>
        <v/>
      </c>
      <c r="EA56" s="290" t="str">
        <f ca="true">+IF(OFFSET('Hygiene Data'!$H$11,0,10*ROW('Hygiene Data'!H50))="","",OFFSET('Hygiene Data'!$H$11,0,10*ROW('Hygiene Data'!H50)))</f>
        <v/>
      </c>
      <c r="EB56" s="290" t="str">
        <f ca="true">+IF(OFFSET('Hygiene Data'!$H$12,0,10*ROW('Hygiene Data'!H50))="","",OFFSET('Hygiene Data'!$H$12,0,10*ROW('Hygiene Data'!H50)))</f>
        <v/>
      </c>
      <c r="EC56" s="290" t="str">
        <f ca="true">+IF(OFFSET('Hygiene Data'!$H$13,0,10*ROW('Hygiene Data'!H50))="","",OFFSET('Hygiene Data'!$H$13,0,10*ROW('Hygiene Data'!H50)))</f>
        <v/>
      </c>
      <c r="ED56" s="290" t="str">
        <f ca="true">+IF(OFFSET('Hygiene Data'!$I$11,0,10*ROW('Hygiene Data'!I50))="","",OFFSET('Hygiene Data'!$I$11,0,10*ROW('Hygiene Data'!I50)))</f>
        <v/>
      </c>
      <c r="EE56" s="290" t="str">
        <f ca="true">+IF(OFFSET('Hygiene Data'!$I$12,0,10*ROW('Hygiene Data'!I50))="","",OFFSET('Hygiene Data'!$I$12,0,10*ROW('Hygiene Data'!I50)))</f>
        <v/>
      </c>
      <c r="EF56" s="290"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6"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0"/>
      <c r="BS57" s="290" t="str">
        <f ca="true">+IF(OFFSET('Water Data'!$D$27,0,10*ROW('Water Data'!D51))="","",OFFSET('Water Data'!$D$27,0,10*ROW('Water Data'!D51)))</f>
        <v/>
      </c>
      <c r="BT57" s="290" t="str">
        <f ca="true">+IF(OFFSET('Water Data'!$D$28,0,10*ROW('Water Data'!D51))="","",OFFSET('Water Data'!$D$28,0,10*ROW('Water Data'!D51)))</f>
        <v/>
      </c>
      <c r="BU57" s="290" t="str">
        <f ca="true">+IF(OFFSET('Water Data'!$D$29,0,10*ROW('Water Data'!D51))="","",OFFSET('Water Data'!$D$29,0,10*ROW('Water Data'!D51)))</f>
        <v/>
      </c>
      <c r="BV57" s="290" t="str">
        <f ca="true">+IF(OFFSET('Water Data'!$E$27,0,10*ROW('Water Data'!E51))="","",OFFSET('Water Data'!$E$27,0,10*ROW('Water Data'!E51)))</f>
        <v/>
      </c>
      <c r="BW57" s="290" t="str">
        <f ca="true">+IF(OFFSET('Water Data'!$E$28,0,10*ROW('Water Data'!E51))="","",OFFSET('Water Data'!$E$28,0,10*ROW('Water Data'!E51)))</f>
        <v/>
      </c>
      <c r="BX57" s="290" t="str">
        <f ca="true">+IF(OFFSET('Water Data'!$E$29,0,10*ROW('Water Data'!E51))="","",OFFSET('Water Data'!$E$29,0,10*ROW('Water Data'!E51)))</f>
        <v/>
      </c>
      <c r="BY57" s="290" t="str">
        <f ca="true">+IF(OFFSET('Water Data'!$F$27,0,10*ROW('Water Data'!F51))="","",OFFSET('Water Data'!$F$27,0,10*ROW('Water Data'!F51)))</f>
        <v/>
      </c>
      <c r="BZ57" s="290" t="str">
        <f ca="true">+IF(OFFSET('Water Data'!$F$28,0,10*ROW('Water Data'!F51))="","",OFFSET('Water Data'!$F$28,0,10*ROW('Water Data'!F51)))</f>
        <v/>
      </c>
      <c r="CA57" s="290" t="str">
        <f ca="true">+IF(OFFSET('Water Data'!$F$29,0,10*ROW('Water Data'!F51))="","",OFFSET('Water Data'!$F$29,0,10*ROW('Water Data'!F51)))</f>
        <v/>
      </c>
      <c r="CB57" s="290" t="str">
        <f ca="true">+IF(OFFSET('Water Data'!$G$27,0,10*ROW('Water Data'!G51))="","",OFFSET('Water Data'!$G$27,0,10*ROW('Water Data'!G51)))</f>
        <v/>
      </c>
      <c r="CC57" s="290" t="str">
        <f ca="true">+IF(OFFSET('Water Data'!$G$28,0,10*ROW('Water Data'!G51))="","",OFFSET('Water Data'!$G$28,0,10*ROW('Water Data'!G51)))</f>
        <v/>
      </c>
      <c r="CD57" s="290" t="str">
        <f ca="true">+IF(OFFSET('Water Data'!$G$29,0,10*ROW('Water Data'!G51))="","",OFFSET('Water Data'!$G$29,0,10*ROW('Water Data'!G51)))</f>
        <v/>
      </c>
      <c r="CE57" s="290" t="str">
        <f ca="true">+IF(OFFSET('Water Data'!$H$27,0,10*ROW('Water Data'!H51))="","",OFFSET('Water Data'!$H$27,0,10*ROW('Water Data'!H51)))</f>
        <v/>
      </c>
      <c r="CF57" s="290" t="str">
        <f ca="true">+IF(OFFSET('Water Data'!$H$28,0,10*ROW('Water Data'!H51))="","",OFFSET('Water Data'!$H$28,0,10*ROW('Water Data'!H51)))</f>
        <v/>
      </c>
      <c r="CG57" s="290" t="str">
        <f ca="true">+IF(OFFSET('Water Data'!$H$29,0,10*ROW('Water Data'!H51))="","",OFFSET('Water Data'!$H$29,0,10*ROW('Water Data'!H51)))</f>
        <v/>
      </c>
      <c r="CH57" s="290" t="str">
        <f ca="true">+IF(OFFSET('Water Data'!$I$27,0,10*ROW('Water Data'!I51))="","",OFFSET('Water Data'!$I$27,0,10*ROW('Water Data'!I51)))</f>
        <v/>
      </c>
      <c r="CI57" s="290" t="str">
        <f ca="true">+IF(OFFSET('Water Data'!$I$28,0,10*ROW('Water Data'!I51))="","",OFFSET('Water Data'!$I$28,0,10*ROW('Water Data'!I51)))</f>
        <v/>
      </c>
      <c r="CJ57" s="290" t="str">
        <f ca="true">+IF(OFFSET('Water Data'!$I$29,0,10*ROW('Water Data'!I51))="","",OFFSET('Water Data'!$I$29,0,10*ROW('Water Data'!I51)))</f>
        <v/>
      </c>
      <c r="CK57" s="290" t="str">
        <f ca="true">+IF(OFFSET('Sanitation Data'!$D$28,0,10*ROW('Sanitation Data'!D51))="","",OFFSET('Sanitation Data'!$D$28,0,10*ROW('Sanitation Data'!D51)))</f>
        <v/>
      </c>
      <c r="CL57" s="290" t="str">
        <f ca="true">+IF(OFFSET('Sanitation Data'!$D$29,0,10*ROW('Sanitation Data'!D51))="","",OFFSET('Sanitation Data'!$D$29,0,10*ROW('Sanitation Data'!D51)))</f>
        <v/>
      </c>
      <c r="CM57" s="290" t="str">
        <f ca="true">+IF(OFFSET('Sanitation Data'!$D$30,0,10*ROW('Sanitation Data'!D51))="","",OFFSET('Sanitation Data'!$D$30,0,10*ROW('Sanitation Data'!D51)))</f>
        <v/>
      </c>
      <c r="CN57" s="290" t="str">
        <f ca="true">+IF(OFFSET('Sanitation Data'!$D$31,0,10*ROW('Sanitation Data'!D51))="","",OFFSET('Sanitation Data'!$D$31,0,10*ROW('Sanitation Data'!D51)))</f>
        <v/>
      </c>
      <c r="CO57" s="290" t="str">
        <f ca="true">+IF(OFFSET('Sanitation Data'!$D$32,0,10*ROW('Sanitation Data'!D51))="","",OFFSET('Sanitation Data'!$D$32,0,10*ROW('Sanitation Data'!D51)))</f>
        <v/>
      </c>
      <c r="CP57" s="290" t="str">
        <f ca="true">+IF(OFFSET('Sanitation Data'!$E$28,0,10*ROW('Sanitation Data'!E51))="","",OFFSET('Sanitation Data'!$E$28,0,10*ROW('Sanitation Data'!E51)))</f>
        <v/>
      </c>
      <c r="CQ57" s="290" t="str">
        <f ca="true">+IF(OFFSET('Sanitation Data'!$E$29,0,10*ROW('Sanitation Data'!E51))="","",OFFSET('Sanitation Data'!$E$29,0,10*ROW('Sanitation Data'!E51)))</f>
        <v/>
      </c>
      <c r="CR57" s="290" t="str">
        <f ca="true">+IF(OFFSET('Sanitation Data'!$E$30,0,10*ROW('Sanitation Data'!E51))="","",OFFSET('Sanitation Data'!$E$30,0,10*ROW('Sanitation Data'!E51)))</f>
        <v/>
      </c>
      <c r="CS57" s="290" t="str">
        <f ca="true">+IF(OFFSET('Sanitation Data'!$E$31,0,10*ROW('Sanitation Data'!E51))="","",OFFSET('Sanitation Data'!$E$31,0,10*ROW('Sanitation Data'!E51)))</f>
        <v/>
      </c>
      <c r="CT57" s="290" t="str">
        <f ca="true">+IF(OFFSET('Sanitation Data'!$E$32,0,10*ROW('Sanitation Data'!E51))="","",OFFSET('Sanitation Data'!$E$32,0,10*ROW('Sanitation Data'!E51)))</f>
        <v/>
      </c>
      <c r="CU57" s="290" t="str">
        <f ca="true">+IF(OFFSET('Sanitation Data'!$F$28,0,10*ROW('Sanitation Data'!F51))="","",OFFSET('Sanitation Data'!$F$28,0,10*ROW('Sanitation Data'!F51)))</f>
        <v/>
      </c>
      <c r="CV57" s="290" t="str">
        <f ca="true">+IF(OFFSET('Sanitation Data'!$F$29,0,10*ROW('Sanitation Data'!F51))="","",OFFSET('Sanitation Data'!$F$29,0,10*ROW('Sanitation Data'!F51)))</f>
        <v/>
      </c>
      <c r="CW57" s="290" t="str">
        <f ca="true">+IF(OFFSET('Sanitation Data'!$F$30,0,10*ROW('Sanitation Data'!F51))="","",OFFSET('Sanitation Data'!$F$30,0,10*ROW('Sanitation Data'!F51)))</f>
        <v/>
      </c>
      <c r="CX57" s="290" t="str">
        <f ca="true">+IF(OFFSET('Sanitation Data'!$F$31,0,10*ROW('Sanitation Data'!F51))="","",OFFSET('Sanitation Data'!$F$31,0,10*ROW('Sanitation Data'!F51)))</f>
        <v/>
      </c>
      <c r="CY57" s="290" t="str">
        <f ca="true">+IF(OFFSET('Sanitation Data'!$F$32,0,10*ROW('Sanitation Data'!F51))="","",OFFSET('Sanitation Data'!$F$32,0,10*ROW('Sanitation Data'!F51)))</f>
        <v/>
      </c>
      <c r="CZ57" s="290" t="str">
        <f ca="true">+IF(OFFSET('Sanitation Data'!$G$28,0,10*ROW('Sanitation Data'!G51))="","",OFFSET('Sanitation Data'!$G$28,0,10*ROW('Sanitation Data'!G51)))</f>
        <v/>
      </c>
      <c r="DA57" s="290" t="str">
        <f ca="true">+IF(OFFSET('Sanitation Data'!$G$29,0,10*ROW('Sanitation Data'!G51))="","",OFFSET('Sanitation Data'!$G$29,0,10*ROW('Sanitation Data'!G51)))</f>
        <v/>
      </c>
      <c r="DB57" s="290" t="str">
        <f ca="true">+IF(OFFSET('Sanitation Data'!$G$30,0,10*ROW('Sanitation Data'!G51))="","",OFFSET('Sanitation Data'!$G$30,0,10*ROW('Sanitation Data'!G51)))</f>
        <v/>
      </c>
      <c r="DC57" s="290" t="str">
        <f ca="true">+IF(OFFSET('Sanitation Data'!$G$31,0,10*ROW('Sanitation Data'!G51))="","",OFFSET('Sanitation Data'!$G$31,0,10*ROW('Sanitation Data'!G51)))</f>
        <v/>
      </c>
      <c r="DD57" s="290" t="str">
        <f ca="true">+IF(OFFSET('Sanitation Data'!$G$32,0,10*ROW('Sanitation Data'!G51))="","",OFFSET('Sanitation Data'!$G$32,0,10*ROW('Sanitation Data'!G51)))</f>
        <v/>
      </c>
      <c r="DE57" s="290" t="str">
        <f ca="true">+IF(OFFSET('Sanitation Data'!$H$28,0,10*ROW('Sanitation Data'!H51))="","",OFFSET('Sanitation Data'!$H$28,0,10*ROW('Sanitation Data'!H51)))</f>
        <v/>
      </c>
      <c r="DF57" s="290" t="str">
        <f ca="true">+IF(OFFSET('Sanitation Data'!$H$29,0,10*ROW('Sanitation Data'!H51))="","",OFFSET('Sanitation Data'!$H$29,0,10*ROW('Sanitation Data'!H51)))</f>
        <v/>
      </c>
      <c r="DG57" s="290" t="str">
        <f ca="true">+IF(OFFSET('Sanitation Data'!$H$30,0,10*ROW('Sanitation Data'!H51))="","",OFFSET('Sanitation Data'!$H$30,0,10*ROW('Sanitation Data'!H51)))</f>
        <v/>
      </c>
      <c r="DH57" s="290" t="str">
        <f ca="true">+IF(OFFSET('Sanitation Data'!$H$31,0,10*ROW('Sanitation Data'!H51))="","",OFFSET('Sanitation Data'!$H$31,0,10*ROW('Sanitation Data'!H51)))</f>
        <v/>
      </c>
      <c r="DI57" s="290" t="str">
        <f ca="true">+IF(OFFSET('Sanitation Data'!$H$32,0,10*ROW('Sanitation Data'!H51))="","",OFFSET('Sanitation Data'!$H$32,0,10*ROW('Sanitation Data'!H51)))</f>
        <v/>
      </c>
      <c r="DJ57" s="290" t="str">
        <f ca="true">+IF(OFFSET('Sanitation Data'!$I$28,0,10*ROW('Sanitation Data'!I51))="","",OFFSET('Sanitation Data'!$I$28,0,10*ROW('Sanitation Data'!I51)))</f>
        <v/>
      </c>
      <c r="DK57" s="290" t="str">
        <f ca="true">+IF(OFFSET('Sanitation Data'!$I$29,0,10*ROW('Sanitation Data'!I51))="","",OFFSET('Sanitation Data'!$I$29,0,10*ROW('Sanitation Data'!I51)))</f>
        <v/>
      </c>
      <c r="DL57" s="290" t="str">
        <f ca="true">+IF(OFFSET('Sanitation Data'!$I$30,0,10*ROW('Sanitation Data'!I51))="","",OFFSET('Sanitation Data'!$I$30,0,10*ROW('Sanitation Data'!I51)))</f>
        <v/>
      </c>
      <c r="DM57" s="290" t="str">
        <f ca="true">+IF(OFFSET('Sanitation Data'!$I$31,0,10*ROW('Sanitation Data'!I51))="","",OFFSET('Sanitation Data'!$I$31,0,10*ROW('Sanitation Data'!I51)))</f>
        <v/>
      </c>
      <c r="DN57" s="290" t="str">
        <f ca="true">+IF(OFFSET('Sanitation Data'!$I$32,0,10*ROW('Sanitation Data'!I51))="","",OFFSET('Sanitation Data'!$I$32,0,10*ROW('Sanitation Data'!I51)))</f>
        <v/>
      </c>
      <c r="DO57" s="290" t="str">
        <f ca="true">+IF(OFFSET('Hygiene Data'!$D$11,0,10*ROW('Hygiene Data'!D51))="","",OFFSET('Hygiene Data'!$D$11,0,10*ROW('Hygiene Data'!D51)))</f>
        <v/>
      </c>
      <c r="DP57" s="290" t="str">
        <f ca="true">+IF(OFFSET('Hygiene Data'!$D$12,0,10*ROW('Hygiene Data'!D51))="","",OFFSET('Hygiene Data'!$D$12,0,10*ROW('Hygiene Data'!D51)))</f>
        <v/>
      </c>
      <c r="DQ57" s="290" t="str">
        <f ca="true">+IF(OFFSET('Hygiene Data'!$D$13,0,10*ROW('Hygiene Data'!D51))="","",OFFSET('Hygiene Data'!$D$13,0,10*ROW('Hygiene Data'!D51)))</f>
        <v/>
      </c>
      <c r="DR57" s="290" t="str">
        <f ca="true">+IF(OFFSET('Hygiene Data'!$E$11,0,10*ROW('Hygiene Data'!E51))="","",OFFSET('Hygiene Data'!$E$11,0,10*ROW('Hygiene Data'!E51)))</f>
        <v/>
      </c>
      <c r="DS57" s="290" t="str">
        <f ca="true">+IF(OFFSET('Hygiene Data'!$E$12,0,10*ROW('Hygiene Data'!E51))="","",OFFSET('Hygiene Data'!$E$12,0,10*ROW('Hygiene Data'!E51)))</f>
        <v/>
      </c>
      <c r="DT57" s="290" t="str">
        <f ca="true">+IF(OFFSET('Hygiene Data'!$E$13,0,10*ROW('Hygiene Data'!E51))="","",OFFSET('Hygiene Data'!$E$13,0,10*ROW('Hygiene Data'!E51)))</f>
        <v/>
      </c>
      <c r="DU57" s="290" t="str">
        <f ca="true">+IF(OFFSET('Hygiene Data'!$F$11,0,10*ROW('Hygiene Data'!F51))="","",OFFSET('Hygiene Data'!$F$11,0,10*ROW('Hygiene Data'!F51)))</f>
        <v/>
      </c>
      <c r="DV57" s="290" t="str">
        <f ca="true">+IF(OFFSET('Hygiene Data'!$F$12,0,10*ROW('Hygiene Data'!F51))="","",OFFSET('Hygiene Data'!$F$12,0,10*ROW('Hygiene Data'!F51)))</f>
        <v/>
      </c>
      <c r="DW57" s="290" t="str">
        <f ca="true">+IF(OFFSET('Hygiene Data'!$F$13,0,10*ROW('Hygiene Data'!F51))="","",OFFSET('Hygiene Data'!$F$13,0,10*ROW('Hygiene Data'!F51)))</f>
        <v/>
      </c>
      <c r="DX57" s="290" t="str">
        <f ca="true">+IF(OFFSET('Hygiene Data'!$G$11,0,10*ROW('Hygiene Data'!G51))="","",OFFSET('Hygiene Data'!$G$11,0,10*ROW('Hygiene Data'!G51)))</f>
        <v/>
      </c>
      <c r="DY57" s="290" t="str">
        <f ca="true">+IF(OFFSET('Hygiene Data'!$G$12,0,10*ROW('Hygiene Data'!G51))="","",OFFSET('Hygiene Data'!$G$12,0,10*ROW('Hygiene Data'!G51)))</f>
        <v/>
      </c>
      <c r="DZ57" s="290" t="str">
        <f ca="true">+IF(OFFSET('Hygiene Data'!$G$13,0,10*ROW('Hygiene Data'!G51))="","",OFFSET('Hygiene Data'!$G$13,0,10*ROW('Hygiene Data'!G51)))</f>
        <v/>
      </c>
      <c r="EA57" s="290" t="str">
        <f ca="true">+IF(OFFSET('Hygiene Data'!$H$11,0,10*ROW('Hygiene Data'!H51))="","",OFFSET('Hygiene Data'!$H$11,0,10*ROW('Hygiene Data'!H51)))</f>
        <v/>
      </c>
      <c r="EB57" s="290" t="str">
        <f ca="true">+IF(OFFSET('Hygiene Data'!$H$12,0,10*ROW('Hygiene Data'!H51))="","",OFFSET('Hygiene Data'!$H$12,0,10*ROW('Hygiene Data'!H51)))</f>
        <v/>
      </c>
      <c r="EC57" s="290" t="str">
        <f ca="true">+IF(OFFSET('Hygiene Data'!$H$13,0,10*ROW('Hygiene Data'!H51))="","",OFFSET('Hygiene Data'!$H$13,0,10*ROW('Hygiene Data'!H51)))</f>
        <v/>
      </c>
      <c r="ED57" s="290" t="str">
        <f ca="true">+IF(OFFSET('Hygiene Data'!$I$11,0,10*ROW('Hygiene Data'!I51))="","",OFFSET('Hygiene Data'!$I$11,0,10*ROW('Hygiene Data'!I51)))</f>
        <v/>
      </c>
      <c r="EE57" s="290" t="str">
        <f ca="true">+IF(OFFSET('Hygiene Data'!$I$12,0,10*ROW('Hygiene Data'!I51))="","",OFFSET('Hygiene Data'!$I$12,0,10*ROW('Hygiene Data'!I51)))</f>
        <v/>
      </c>
      <c r="EF57" s="290"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6"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0"/>
      <c r="BS58" s="290" t="str">
        <f ca="true">+IF(OFFSET('Water Data'!$D$27,0,10*ROW('Water Data'!D52))="","",OFFSET('Water Data'!$D$27,0,10*ROW('Water Data'!D52)))</f>
        <v/>
      </c>
      <c r="BT58" s="290" t="str">
        <f ca="true">+IF(OFFSET('Water Data'!$D$28,0,10*ROW('Water Data'!D52))="","",OFFSET('Water Data'!$D$28,0,10*ROW('Water Data'!D52)))</f>
        <v/>
      </c>
      <c r="BU58" s="290" t="str">
        <f ca="true">+IF(OFFSET('Water Data'!$D$29,0,10*ROW('Water Data'!D52))="","",OFFSET('Water Data'!$D$29,0,10*ROW('Water Data'!D52)))</f>
        <v/>
      </c>
      <c r="BV58" s="290" t="str">
        <f ca="true">+IF(OFFSET('Water Data'!$E$27,0,10*ROW('Water Data'!E52))="","",OFFSET('Water Data'!$E$27,0,10*ROW('Water Data'!E52)))</f>
        <v/>
      </c>
      <c r="BW58" s="290" t="str">
        <f ca="true">+IF(OFFSET('Water Data'!$E$28,0,10*ROW('Water Data'!E52))="","",OFFSET('Water Data'!$E$28,0,10*ROW('Water Data'!E52)))</f>
        <v/>
      </c>
      <c r="BX58" s="290" t="str">
        <f ca="true">+IF(OFFSET('Water Data'!$E$29,0,10*ROW('Water Data'!E52))="","",OFFSET('Water Data'!$E$29,0,10*ROW('Water Data'!E52)))</f>
        <v/>
      </c>
      <c r="BY58" s="290" t="str">
        <f ca="true">+IF(OFFSET('Water Data'!$F$27,0,10*ROW('Water Data'!F52))="","",OFFSET('Water Data'!$F$27,0,10*ROW('Water Data'!F52)))</f>
        <v/>
      </c>
      <c r="BZ58" s="290" t="str">
        <f ca="true">+IF(OFFSET('Water Data'!$F$28,0,10*ROW('Water Data'!F52))="","",OFFSET('Water Data'!$F$28,0,10*ROW('Water Data'!F52)))</f>
        <v/>
      </c>
      <c r="CA58" s="290" t="str">
        <f ca="true">+IF(OFFSET('Water Data'!$F$29,0,10*ROW('Water Data'!F52))="","",OFFSET('Water Data'!$F$29,0,10*ROW('Water Data'!F52)))</f>
        <v/>
      </c>
      <c r="CB58" s="290" t="str">
        <f ca="true">+IF(OFFSET('Water Data'!$G$27,0,10*ROW('Water Data'!G52))="","",OFFSET('Water Data'!$G$27,0,10*ROW('Water Data'!G52)))</f>
        <v/>
      </c>
      <c r="CC58" s="290" t="str">
        <f ca="true">+IF(OFFSET('Water Data'!$G$28,0,10*ROW('Water Data'!G52))="","",OFFSET('Water Data'!$G$28,0,10*ROW('Water Data'!G52)))</f>
        <v/>
      </c>
      <c r="CD58" s="290" t="str">
        <f ca="true">+IF(OFFSET('Water Data'!$G$29,0,10*ROW('Water Data'!G52))="","",OFFSET('Water Data'!$G$29,0,10*ROW('Water Data'!G52)))</f>
        <v/>
      </c>
      <c r="CE58" s="290" t="str">
        <f ca="true">+IF(OFFSET('Water Data'!$H$27,0,10*ROW('Water Data'!H52))="","",OFFSET('Water Data'!$H$27,0,10*ROW('Water Data'!H52)))</f>
        <v/>
      </c>
      <c r="CF58" s="290" t="str">
        <f ca="true">+IF(OFFSET('Water Data'!$H$28,0,10*ROW('Water Data'!H52))="","",OFFSET('Water Data'!$H$28,0,10*ROW('Water Data'!H52)))</f>
        <v/>
      </c>
      <c r="CG58" s="290" t="str">
        <f ca="true">+IF(OFFSET('Water Data'!$H$29,0,10*ROW('Water Data'!H52))="","",OFFSET('Water Data'!$H$29,0,10*ROW('Water Data'!H52)))</f>
        <v/>
      </c>
      <c r="CH58" s="290" t="str">
        <f ca="true">+IF(OFFSET('Water Data'!$I$27,0,10*ROW('Water Data'!I52))="","",OFFSET('Water Data'!$I$27,0,10*ROW('Water Data'!I52)))</f>
        <v/>
      </c>
      <c r="CI58" s="290" t="str">
        <f ca="true">+IF(OFFSET('Water Data'!$I$28,0,10*ROW('Water Data'!I52))="","",OFFSET('Water Data'!$I$28,0,10*ROW('Water Data'!I52)))</f>
        <v/>
      </c>
      <c r="CJ58" s="290" t="str">
        <f ca="true">+IF(OFFSET('Water Data'!$I$29,0,10*ROW('Water Data'!I52))="","",OFFSET('Water Data'!$I$29,0,10*ROW('Water Data'!I52)))</f>
        <v/>
      </c>
      <c r="CK58" s="290" t="str">
        <f ca="true">+IF(OFFSET('Sanitation Data'!$D$28,0,10*ROW('Sanitation Data'!D52))="","",OFFSET('Sanitation Data'!$D$28,0,10*ROW('Sanitation Data'!D52)))</f>
        <v/>
      </c>
      <c r="CL58" s="290" t="str">
        <f ca="true">+IF(OFFSET('Sanitation Data'!$D$29,0,10*ROW('Sanitation Data'!D52))="","",OFFSET('Sanitation Data'!$D$29,0,10*ROW('Sanitation Data'!D52)))</f>
        <v/>
      </c>
      <c r="CM58" s="290" t="str">
        <f ca="true">+IF(OFFSET('Sanitation Data'!$D$30,0,10*ROW('Sanitation Data'!D52))="","",OFFSET('Sanitation Data'!$D$30,0,10*ROW('Sanitation Data'!D52)))</f>
        <v/>
      </c>
      <c r="CN58" s="290" t="str">
        <f ca="true">+IF(OFFSET('Sanitation Data'!$D$31,0,10*ROW('Sanitation Data'!D52))="","",OFFSET('Sanitation Data'!$D$31,0,10*ROW('Sanitation Data'!D52)))</f>
        <v/>
      </c>
      <c r="CO58" s="290" t="str">
        <f ca="true">+IF(OFFSET('Sanitation Data'!$D$32,0,10*ROW('Sanitation Data'!D52))="","",OFFSET('Sanitation Data'!$D$32,0,10*ROW('Sanitation Data'!D52)))</f>
        <v/>
      </c>
      <c r="CP58" s="290" t="str">
        <f ca="true">+IF(OFFSET('Sanitation Data'!$E$28,0,10*ROW('Sanitation Data'!E52))="","",OFFSET('Sanitation Data'!$E$28,0,10*ROW('Sanitation Data'!E52)))</f>
        <v/>
      </c>
      <c r="CQ58" s="290" t="str">
        <f ca="true">+IF(OFFSET('Sanitation Data'!$E$29,0,10*ROW('Sanitation Data'!E52))="","",OFFSET('Sanitation Data'!$E$29,0,10*ROW('Sanitation Data'!E52)))</f>
        <v/>
      </c>
      <c r="CR58" s="290" t="str">
        <f ca="true">+IF(OFFSET('Sanitation Data'!$E$30,0,10*ROW('Sanitation Data'!E52))="","",OFFSET('Sanitation Data'!$E$30,0,10*ROW('Sanitation Data'!E52)))</f>
        <v/>
      </c>
      <c r="CS58" s="290" t="str">
        <f ca="true">+IF(OFFSET('Sanitation Data'!$E$31,0,10*ROW('Sanitation Data'!E52))="","",OFFSET('Sanitation Data'!$E$31,0,10*ROW('Sanitation Data'!E52)))</f>
        <v/>
      </c>
      <c r="CT58" s="290" t="str">
        <f ca="true">+IF(OFFSET('Sanitation Data'!$E$32,0,10*ROW('Sanitation Data'!E52))="","",OFFSET('Sanitation Data'!$E$32,0,10*ROW('Sanitation Data'!E52)))</f>
        <v/>
      </c>
      <c r="CU58" s="290" t="str">
        <f ca="true">+IF(OFFSET('Sanitation Data'!$F$28,0,10*ROW('Sanitation Data'!F52))="","",OFFSET('Sanitation Data'!$F$28,0,10*ROW('Sanitation Data'!F52)))</f>
        <v/>
      </c>
      <c r="CV58" s="290" t="str">
        <f ca="true">+IF(OFFSET('Sanitation Data'!$F$29,0,10*ROW('Sanitation Data'!F52))="","",OFFSET('Sanitation Data'!$F$29,0,10*ROW('Sanitation Data'!F52)))</f>
        <v/>
      </c>
      <c r="CW58" s="290" t="str">
        <f ca="true">+IF(OFFSET('Sanitation Data'!$F$30,0,10*ROW('Sanitation Data'!F52))="","",OFFSET('Sanitation Data'!$F$30,0,10*ROW('Sanitation Data'!F52)))</f>
        <v/>
      </c>
      <c r="CX58" s="290" t="str">
        <f ca="true">+IF(OFFSET('Sanitation Data'!$F$31,0,10*ROW('Sanitation Data'!F52))="","",OFFSET('Sanitation Data'!$F$31,0,10*ROW('Sanitation Data'!F52)))</f>
        <v/>
      </c>
      <c r="CY58" s="290" t="str">
        <f ca="true">+IF(OFFSET('Sanitation Data'!$F$32,0,10*ROW('Sanitation Data'!F52))="","",OFFSET('Sanitation Data'!$F$32,0,10*ROW('Sanitation Data'!F52)))</f>
        <v/>
      </c>
      <c r="CZ58" s="290" t="str">
        <f ca="true">+IF(OFFSET('Sanitation Data'!$G$28,0,10*ROW('Sanitation Data'!G52))="","",OFFSET('Sanitation Data'!$G$28,0,10*ROW('Sanitation Data'!G52)))</f>
        <v/>
      </c>
      <c r="DA58" s="290" t="str">
        <f ca="true">+IF(OFFSET('Sanitation Data'!$G$29,0,10*ROW('Sanitation Data'!G52))="","",OFFSET('Sanitation Data'!$G$29,0,10*ROW('Sanitation Data'!G52)))</f>
        <v/>
      </c>
      <c r="DB58" s="290" t="str">
        <f ca="true">+IF(OFFSET('Sanitation Data'!$G$30,0,10*ROW('Sanitation Data'!G52))="","",OFFSET('Sanitation Data'!$G$30,0,10*ROW('Sanitation Data'!G52)))</f>
        <v/>
      </c>
      <c r="DC58" s="290" t="str">
        <f ca="true">+IF(OFFSET('Sanitation Data'!$G$31,0,10*ROW('Sanitation Data'!G52))="","",OFFSET('Sanitation Data'!$G$31,0,10*ROW('Sanitation Data'!G52)))</f>
        <v/>
      </c>
      <c r="DD58" s="290" t="str">
        <f ca="true">+IF(OFFSET('Sanitation Data'!$G$32,0,10*ROW('Sanitation Data'!G52))="","",OFFSET('Sanitation Data'!$G$32,0,10*ROW('Sanitation Data'!G52)))</f>
        <v/>
      </c>
      <c r="DE58" s="290" t="str">
        <f ca="true">+IF(OFFSET('Sanitation Data'!$H$28,0,10*ROW('Sanitation Data'!H52))="","",OFFSET('Sanitation Data'!$H$28,0,10*ROW('Sanitation Data'!H52)))</f>
        <v/>
      </c>
      <c r="DF58" s="290" t="str">
        <f ca="true">+IF(OFFSET('Sanitation Data'!$H$29,0,10*ROW('Sanitation Data'!H52))="","",OFFSET('Sanitation Data'!$H$29,0,10*ROW('Sanitation Data'!H52)))</f>
        <v/>
      </c>
      <c r="DG58" s="290" t="str">
        <f ca="true">+IF(OFFSET('Sanitation Data'!$H$30,0,10*ROW('Sanitation Data'!H52))="","",OFFSET('Sanitation Data'!$H$30,0,10*ROW('Sanitation Data'!H52)))</f>
        <v/>
      </c>
      <c r="DH58" s="290" t="str">
        <f ca="true">+IF(OFFSET('Sanitation Data'!$H$31,0,10*ROW('Sanitation Data'!H52))="","",OFFSET('Sanitation Data'!$H$31,0,10*ROW('Sanitation Data'!H52)))</f>
        <v/>
      </c>
      <c r="DI58" s="290" t="str">
        <f ca="true">+IF(OFFSET('Sanitation Data'!$H$32,0,10*ROW('Sanitation Data'!H52))="","",OFFSET('Sanitation Data'!$H$32,0,10*ROW('Sanitation Data'!H52)))</f>
        <v/>
      </c>
      <c r="DJ58" s="290" t="str">
        <f ca="true">+IF(OFFSET('Sanitation Data'!$I$28,0,10*ROW('Sanitation Data'!I52))="","",OFFSET('Sanitation Data'!$I$28,0,10*ROW('Sanitation Data'!I52)))</f>
        <v/>
      </c>
      <c r="DK58" s="290" t="str">
        <f ca="true">+IF(OFFSET('Sanitation Data'!$I$29,0,10*ROW('Sanitation Data'!I52))="","",OFFSET('Sanitation Data'!$I$29,0,10*ROW('Sanitation Data'!I52)))</f>
        <v/>
      </c>
      <c r="DL58" s="290" t="str">
        <f ca="true">+IF(OFFSET('Sanitation Data'!$I$30,0,10*ROW('Sanitation Data'!I52))="","",OFFSET('Sanitation Data'!$I$30,0,10*ROW('Sanitation Data'!I52)))</f>
        <v/>
      </c>
      <c r="DM58" s="290" t="str">
        <f ca="true">+IF(OFFSET('Sanitation Data'!$I$31,0,10*ROW('Sanitation Data'!I52))="","",OFFSET('Sanitation Data'!$I$31,0,10*ROW('Sanitation Data'!I52)))</f>
        <v/>
      </c>
      <c r="DN58" s="290" t="str">
        <f ca="true">+IF(OFFSET('Sanitation Data'!$I$32,0,10*ROW('Sanitation Data'!I52))="","",OFFSET('Sanitation Data'!$I$32,0,10*ROW('Sanitation Data'!I52)))</f>
        <v/>
      </c>
      <c r="DO58" s="290" t="str">
        <f ca="true">+IF(OFFSET('Hygiene Data'!$D$11,0,10*ROW('Hygiene Data'!D52))="","",OFFSET('Hygiene Data'!$D$11,0,10*ROW('Hygiene Data'!D52)))</f>
        <v/>
      </c>
      <c r="DP58" s="290" t="str">
        <f ca="true">+IF(OFFSET('Hygiene Data'!$D$12,0,10*ROW('Hygiene Data'!D52))="","",OFFSET('Hygiene Data'!$D$12,0,10*ROW('Hygiene Data'!D52)))</f>
        <v/>
      </c>
      <c r="DQ58" s="290" t="str">
        <f ca="true">+IF(OFFSET('Hygiene Data'!$D$13,0,10*ROW('Hygiene Data'!D52))="","",OFFSET('Hygiene Data'!$D$13,0,10*ROW('Hygiene Data'!D52)))</f>
        <v/>
      </c>
      <c r="DR58" s="290" t="str">
        <f ca="true">+IF(OFFSET('Hygiene Data'!$E$11,0,10*ROW('Hygiene Data'!E52))="","",OFFSET('Hygiene Data'!$E$11,0,10*ROW('Hygiene Data'!E52)))</f>
        <v/>
      </c>
      <c r="DS58" s="290" t="str">
        <f ca="true">+IF(OFFSET('Hygiene Data'!$E$12,0,10*ROW('Hygiene Data'!E52))="","",OFFSET('Hygiene Data'!$E$12,0,10*ROW('Hygiene Data'!E52)))</f>
        <v/>
      </c>
      <c r="DT58" s="290" t="str">
        <f ca="true">+IF(OFFSET('Hygiene Data'!$E$13,0,10*ROW('Hygiene Data'!E52))="","",OFFSET('Hygiene Data'!$E$13,0,10*ROW('Hygiene Data'!E52)))</f>
        <v/>
      </c>
      <c r="DU58" s="290" t="str">
        <f ca="true">+IF(OFFSET('Hygiene Data'!$F$11,0,10*ROW('Hygiene Data'!F52))="","",OFFSET('Hygiene Data'!$F$11,0,10*ROW('Hygiene Data'!F52)))</f>
        <v/>
      </c>
      <c r="DV58" s="290" t="str">
        <f ca="true">+IF(OFFSET('Hygiene Data'!$F$12,0,10*ROW('Hygiene Data'!F52))="","",OFFSET('Hygiene Data'!$F$12,0,10*ROW('Hygiene Data'!F52)))</f>
        <v/>
      </c>
      <c r="DW58" s="290" t="str">
        <f ca="true">+IF(OFFSET('Hygiene Data'!$F$13,0,10*ROW('Hygiene Data'!F52))="","",OFFSET('Hygiene Data'!$F$13,0,10*ROW('Hygiene Data'!F52)))</f>
        <v/>
      </c>
      <c r="DX58" s="290" t="str">
        <f ca="true">+IF(OFFSET('Hygiene Data'!$G$11,0,10*ROW('Hygiene Data'!G52))="","",OFFSET('Hygiene Data'!$G$11,0,10*ROW('Hygiene Data'!G52)))</f>
        <v/>
      </c>
      <c r="DY58" s="290" t="str">
        <f ca="true">+IF(OFFSET('Hygiene Data'!$G$12,0,10*ROW('Hygiene Data'!G52))="","",OFFSET('Hygiene Data'!$G$12,0,10*ROW('Hygiene Data'!G52)))</f>
        <v/>
      </c>
      <c r="DZ58" s="290" t="str">
        <f ca="true">+IF(OFFSET('Hygiene Data'!$G$13,0,10*ROW('Hygiene Data'!G52))="","",OFFSET('Hygiene Data'!$G$13,0,10*ROW('Hygiene Data'!G52)))</f>
        <v/>
      </c>
      <c r="EA58" s="290" t="str">
        <f ca="true">+IF(OFFSET('Hygiene Data'!$H$11,0,10*ROW('Hygiene Data'!H52))="","",OFFSET('Hygiene Data'!$H$11,0,10*ROW('Hygiene Data'!H52)))</f>
        <v/>
      </c>
      <c r="EB58" s="290" t="str">
        <f ca="true">+IF(OFFSET('Hygiene Data'!$H$12,0,10*ROW('Hygiene Data'!H52))="","",OFFSET('Hygiene Data'!$H$12,0,10*ROW('Hygiene Data'!H52)))</f>
        <v/>
      </c>
      <c r="EC58" s="290" t="str">
        <f ca="true">+IF(OFFSET('Hygiene Data'!$H$13,0,10*ROW('Hygiene Data'!H52))="","",OFFSET('Hygiene Data'!$H$13,0,10*ROW('Hygiene Data'!H52)))</f>
        <v/>
      </c>
      <c r="ED58" s="290" t="str">
        <f ca="true">+IF(OFFSET('Hygiene Data'!$I$11,0,10*ROW('Hygiene Data'!I52))="","",OFFSET('Hygiene Data'!$I$11,0,10*ROW('Hygiene Data'!I52)))</f>
        <v/>
      </c>
      <c r="EE58" s="290" t="str">
        <f ca="true">+IF(OFFSET('Hygiene Data'!$I$12,0,10*ROW('Hygiene Data'!I52))="","",OFFSET('Hygiene Data'!$I$12,0,10*ROW('Hygiene Data'!I52)))</f>
        <v/>
      </c>
      <c r="EF58" s="290"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6"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0"/>
      <c r="BS59" s="290" t="str">
        <f ca="true">+IF(OFFSET('Water Data'!$D$27,0,10*ROW('Water Data'!D53))="","",OFFSET('Water Data'!$D$27,0,10*ROW('Water Data'!D53)))</f>
        <v/>
      </c>
      <c r="BT59" s="290" t="str">
        <f ca="true">+IF(OFFSET('Water Data'!$D$28,0,10*ROW('Water Data'!D53))="","",OFFSET('Water Data'!$D$28,0,10*ROW('Water Data'!D53)))</f>
        <v/>
      </c>
      <c r="BU59" s="290" t="str">
        <f ca="true">+IF(OFFSET('Water Data'!$D$29,0,10*ROW('Water Data'!D53))="","",OFFSET('Water Data'!$D$29,0,10*ROW('Water Data'!D53)))</f>
        <v/>
      </c>
      <c r="BV59" s="290" t="str">
        <f ca="true">+IF(OFFSET('Water Data'!$E$27,0,10*ROW('Water Data'!E53))="","",OFFSET('Water Data'!$E$27,0,10*ROW('Water Data'!E53)))</f>
        <v/>
      </c>
      <c r="BW59" s="290" t="str">
        <f ca="true">+IF(OFFSET('Water Data'!$E$28,0,10*ROW('Water Data'!E53))="","",OFFSET('Water Data'!$E$28,0,10*ROW('Water Data'!E53)))</f>
        <v/>
      </c>
      <c r="BX59" s="290" t="str">
        <f ca="true">+IF(OFFSET('Water Data'!$E$29,0,10*ROW('Water Data'!E53))="","",OFFSET('Water Data'!$E$29,0,10*ROW('Water Data'!E53)))</f>
        <v/>
      </c>
      <c r="BY59" s="290" t="str">
        <f ca="true">+IF(OFFSET('Water Data'!$F$27,0,10*ROW('Water Data'!F53))="","",OFFSET('Water Data'!$F$27,0,10*ROW('Water Data'!F53)))</f>
        <v/>
      </c>
      <c r="BZ59" s="290" t="str">
        <f ca="true">+IF(OFFSET('Water Data'!$F$28,0,10*ROW('Water Data'!F53))="","",OFFSET('Water Data'!$F$28,0,10*ROW('Water Data'!F53)))</f>
        <v/>
      </c>
      <c r="CA59" s="290" t="str">
        <f ca="true">+IF(OFFSET('Water Data'!$F$29,0,10*ROW('Water Data'!F53))="","",OFFSET('Water Data'!$F$29,0,10*ROW('Water Data'!F53)))</f>
        <v/>
      </c>
      <c r="CB59" s="290" t="str">
        <f ca="true">+IF(OFFSET('Water Data'!$G$27,0,10*ROW('Water Data'!G53))="","",OFFSET('Water Data'!$G$27,0,10*ROW('Water Data'!G53)))</f>
        <v/>
      </c>
      <c r="CC59" s="290" t="str">
        <f ca="true">+IF(OFFSET('Water Data'!$G$28,0,10*ROW('Water Data'!G53))="","",OFFSET('Water Data'!$G$28,0,10*ROW('Water Data'!G53)))</f>
        <v/>
      </c>
      <c r="CD59" s="290" t="str">
        <f ca="true">+IF(OFFSET('Water Data'!$G$29,0,10*ROW('Water Data'!G53))="","",OFFSET('Water Data'!$G$29,0,10*ROW('Water Data'!G53)))</f>
        <v/>
      </c>
      <c r="CE59" s="290" t="str">
        <f ca="true">+IF(OFFSET('Water Data'!$H$27,0,10*ROW('Water Data'!H53))="","",OFFSET('Water Data'!$H$27,0,10*ROW('Water Data'!H53)))</f>
        <v/>
      </c>
      <c r="CF59" s="290" t="str">
        <f ca="true">+IF(OFFSET('Water Data'!$H$28,0,10*ROW('Water Data'!H53))="","",OFFSET('Water Data'!$H$28,0,10*ROW('Water Data'!H53)))</f>
        <v/>
      </c>
      <c r="CG59" s="290" t="str">
        <f ca="true">+IF(OFFSET('Water Data'!$H$29,0,10*ROW('Water Data'!H53))="","",OFFSET('Water Data'!$H$29,0,10*ROW('Water Data'!H53)))</f>
        <v/>
      </c>
      <c r="CH59" s="290" t="str">
        <f ca="true">+IF(OFFSET('Water Data'!$I$27,0,10*ROW('Water Data'!I53))="","",OFFSET('Water Data'!$I$27,0,10*ROW('Water Data'!I53)))</f>
        <v/>
      </c>
      <c r="CI59" s="290" t="str">
        <f ca="true">+IF(OFFSET('Water Data'!$I$28,0,10*ROW('Water Data'!I53))="","",OFFSET('Water Data'!$I$28,0,10*ROW('Water Data'!I53)))</f>
        <v/>
      </c>
      <c r="CJ59" s="290" t="str">
        <f ca="true">+IF(OFFSET('Water Data'!$I$29,0,10*ROW('Water Data'!I53))="","",OFFSET('Water Data'!$I$29,0,10*ROW('Water Data'!I53)))</f>
        <v/>
      </c>
      <c r="CK59" s="290" t="str">
        <f ca="true">+IF(OFFSET('Sanitation Data'!$D$28,0,10*ROW('Sanitation Data'!D53))="","",OFFSET('Sanitation Data'!$D$28,0,10*ROW('Sanitation Data'!D53)))</f>
        <v/>
      </c>
      <c r="CL59" s="290" t="str">
        <f ca="true">+IF(OFFSET('Sanitation Data'!$D$29,0,10*ROW('Sanitation Data'!D53))="","",OFFSET('Sanitation Data'!$D$29,0,10*ROW('Sanitation Data'!D53)))</f>
        <v/>
      </c>
      <c r="CM59" s="290" t="str">
        <f ca="true">+IF(OFFSET('Sanitation Data'!$D$30,0,10*ROW('Sanitation Data'!D53))="","",OFFSET('Sanitation Data'!$D$30,0,10*ROW('Sanitation Data'!D53)))</f>
        <v/>
      </c>
      <c r="CN59" s="290" t="str">
        <f ca="true">+IF(OFFSET('Sanitation Data'!$D$31,0,10*ROW('Sanitation Data'!D53))="","",OFFSET('Sanitation Data'!$D$31,0,10*ROW('Sanitation Data'!D53)))</f>
        <v/>
      </c>
      <c r="CO59" s="290" t="str">
        <f ca="true">+IF(OFFSET('Sanitation Data'!$D$32,0,10*ROW('Sanitation Data'!D53))="","",OFFSET('Sanitation Data'!$D$32,0,10*ROW('Sanitation Data'!D53)))</f>
        <v/>
      </c>
      <c r="CP59" s="290" t="str">
        <f ca="true">+IF(OFFSET('Sanitation Data'!$E$28,0,10*ROW('Sanitation Data'!E53))="","",OFFSET('Sanitation Data'!$E$28,0,10*ROW('Sanitation Data'!E53)))</f>
        <v/>
      </c>
      <c r="CQ59" s="290" t="str">
        <f ca="true">+IF(OFFSET('Sanitation Data'!$E$29,0,10*ROW('Sanitation Data'!E53))="","",OFFSET('Sanitation Data'!$E$29,0,10*ROW('Sanitation Data'!E53)))</f>
        <v/>
      </c>
      <c r="CR59" s="290" t="str">
        <f ca="true">+IF(OFFSET('Sanitation Data'!$E$30,0,10*ROW('Sanitation Data'!E53))="","",OFFSET('Sanitation Data'!$E$30,0,10*ROW('Sanitation Data'!E53)))</f>
        <v/>
      </c>
      <c r="CS59" s="290" t="str">
        <f ca="true">+IF(OFFSET('Sanitation Data'!$E$31,0,10*ROW('Sanitation Data'!E53))="","",OFFSET('Sanitation Data'!$E$31,0,10*ROW('Sanitation Data'!E53)))</f>
        <v/>
      </c>
      <c r="CT59" s="290" t="str">
        <f ca="true">+IF(OFFSET('Sanitation Data'!$E$32,0,10*ROW('Sanitation Data'!E53))="","",OFFSET('Sanitation Data'!$E$32,0,10*ROW('Sanitation Data'!E53)))</f>
        <v/>
      </c>
      <c r="CU59" s="290" t="str">
        <f ca="true">+IF(OFFSET('Sanitation Data'!$F$28,0,10*ROW('Sanitation Data'!F53))="","",OFFSET('Sanitation Data'!$F$28,0,10*ROW('Sanitation Data'!F53)))</f>
        <v/>
      </c>
      <c r="CV59" s="290" t="str">
        <f ca="true">+IF(OFFSET('Sanitation Data'!$F$29,0,10*ROW('Sanitation Data'!F53))="","",OFFSET('Sanitation Data'!$F$29,0,10*ROW('Sanitation Data'!F53)))</f>
        <v/>
      </c>
      <c r="CW59" s="290" t="str">
        <f ca="true">+IF(OFFSET('Sanitation Data'!$F$30,0,10*ROW('Sanitation Data'!F53))="","",OFFSET('Sanitation Data'!$F$30,0,10*ROW('Sanitation Data'!F53)))</f>
        <v/>
      </c>
      <c r="CX59" s="290" t="str">
        <f ca="true">+IF(OFFSET('Sanitation Data'!$F$31,0,10*ROW('Sanitation Data'!F53))="","",OFFSET('Sanitation Data'!$F$31,0,10*ROW('Sanitation Data'!F53)))</f>
        <v/>
      </c>
      <c r="CY59" s="290" t="str">
        <f ca="true">+IF(OFFSET('Sanitation Data'!$F$32,0,10*ROW('Sanitation Data'!F53))="","",OFFSET('Sanitation Data'!$F$32,0,10*ROW('Sanitation Data'!F53)))</f>
        <v/>
      </c>
      <c r="CZ59" s="290" t="str">
        <f ca="true">+IF(OFFSET('Sanitation Data'!$G$28,0,10*ROW('Sanitation Data'!G53))="","",OFFSET('Sanitation Data'!$G$28,0,10*ROW('Sanitation Data'!G53)))</f>
        <v/>
      </c>
      <c r="DA59" s="290" t="str">
        <f ca="true">+IF(OFFSET('Sanitation Data'!$G$29,0,10*ROW('Sanitation Data'!G53))="","",OFFSET('Sanitation Data'!$G$29,0,10*ROW('Sanitation Data'!G53)))</f>
        <v/>
      </c>
      <c r="DB59" s="290" t="str">
        <f ca="true">+IF(OFFSET('Sanitation Data'!$G$30,0,10*ROW('Sanitation Data'!G53))="","",OFFSET('Sanitation Data'!$G$30,0,10*ROW('Sanitation Data'!G53)))</f>
        <v/>
      </c>
      <c r="DC59" s="290" t="str">
        <f ca="true">+IF(OFFSET('Sanitation Data'!$G$31,0,10*ROW('Sanitation Data'!G53))="","",OFFSET('Sanitation Data'!$G$31,0,10*ROW('Sanitation Data'!G53)))</f>
        <v/>
      </c>
      <c r="DD59" s="290" t="str">
        <f ca="true">+IF(OFFSET('Sanitation Data'!$G$32,0,10*ROW('Sanitation Data'!G53))="","",OFFSET('Sanitation Data'!$G$32,0,10*ROW('Sanitation Data'!G53)))</f>
        <v/>
      </c>
      <c r="DE59" s="290" t="str">
        <f ca="true">+IF(OFFSET('Sanitation Data'!$H$28,0,10*ROW('Sanitation Data'!H53))="","",OFFSET('Sanitation Data'!$H$28,0,10*ROW('Sanitation Data'!H53)))</f>
        <v/>
      </c>
      <c r="DF59" s="290" t="str">
        <f ca="true">+IF(OFFSET('Sanitation Data'!$H$29,0,10*ROW('Sanitation Data'!H53))="","",OFFSET('Sanitation Data'!$H$29,0,10*ROW('Sanitation Data'!H53)))</f>
        <v/>
      </c>
      <c r="DG59" s="290" t="str">
        <f ca="true">+IF(OFFSET('Sanitation Data'!$H$30,0,10*ROW('Sanitation Data'!H53))="","",OFFSET('Sanitation Data'!$H$30,0,10*ROW('Sanitation Data'!H53)))</f>
        <v/>
      </c>
      <c r="DH59" s="290" t="str">
        <f ca="true">+IF(OFFSET('Sanitation Data'!$H$31,0,10*ROW('Sanitation Data'!H53))="","",OFFSET('Sanitation Data'!$H$31,0,10*ROW('Sanitation Data'!H53)))</f>
        <v/>
      </c>
      <c r="DI59" s="290" t="str">
        <f ca="true">+IF(OFFSET('Sanitation Data'!$H$32,0,10*ROW('Sanitation Data'!H53))="","",OFFSET('Sanitation Data'!$H$32,0,10*ROW('Sanitation Data'!H53)))</f>
        <v/>
      </c>
      <c r="DJ59" s="290" t="str">
        <f ca="true">+IF(OFFSET('Sanitation Data'!$I$28,0,10*ROW('Sanitation Data'!I53))="","",OFFSET('Sanitation Data'!$I$28,0,10*ROW('Sanitation Data'!I53)))</f>
        <v/>
      </c>
      <c r="DK59" s="290" t="str">
        <f ca="true">+IF(OFFSET('Sanitation Data'!$I$29,0,10*ROW('Sanitation Data'!I53))="","",OFFSET('Sanitation Data'!$I$29,0,10*ROW('Sanitation Data'!I53)))</f>
        <v/>
      </c>
      <c r="DL59" s="290" t="str">
        <f ca="true">+IF(OFFSET('Sanitation Data'!$I$30,0,10*ROW('Sanitation Data'!I53))="","",OFFSET('Sanitation Data'!$I$30,0,10*ROW('Sanitation Data'!I53)))</f>
        <v/>
      </c>
      <c r="DM59" s="290" t="str">
        <f ca="true">+IF(OFFSET('Sanitation Data'!$I$31,0,10*ROW('Sanitation Data'!I53))="","",OFFSET('Sanitation Data'!$I$31,0,10*ROW('Sanitation Data'!I53)))</f>
        <v/>
      </c>
      <c r="DN59" s="290" t="str">
        <f ca="true">+IF(OFFSET('Sanitation Data'!$I$32,0,10*ROW('Sanitation Data'!I53))="","",OFFSET('Sanitation Data'!$I$32,0,10*ROW('Sanitation Data'!I53)))</f>
        <v/>
      </c>
      <c r="DO59" s="290" t="str">
        <f ca="true">+IF(OFFSET('Hygiene Data'!$D$11,0,10*ROW('Hygiene Data'!D53))="","",OFFSET('Hygiene Data'!$D$11,0,10*ROW('Hygiene Data'!D53)))</f>
        <v/>
      </c>
      <c r="DP59" s="290" t="str">
        <f ca="true">+IF(OFFSET('Hygiene Data'!$D$12,0,10*ROW('Hygiene Data'!D53))="","",OFFSET('Hygiene Data'!$D$12,0,10*ROW('Hygiene Data'!D53)))</f>
        <v/>
      </c>
      <c r="DQ59" s="290" t="str">
        <f ca="true">+IF(OFFSET('Hygiene Data'!$D$13,0,10*ROW('Hygiene Data'!D53))="","",OFFSET('Hygiene Data'!$D$13,0,10*ROW('Hygiene Data'!D53)))</f>
        <v/>
      </c>
      <c r="DR59" s="290" t="str">
        <f ca="true">+IF(OFFSET('Hygiene Data'!$E$11,0,10*ROW('Hygiene Data'!E53))="","",OFFSET('Hygiene Data'!$E$11,0,10*ROW('Hygiene Data'!E53)))</f>
        <v/>
      </c>
      <c r="DS59" s="290" t="str">
        <f ca="true">+IF(OFFSET('Hygiene Data'!$E$12,0,10*ROW('Hygiene Data'!E53))="","",OFFSET('Hygiene Data'!$E$12,0,10*ROW('Hygiene Data'!E53)))</f>
        <v/>
      </c>
      <c r="DT59" s="290" t="str">
        <f ca="true">+IF(OFFSET('Hygiene Data'!$E$13,0,10*ROW('Hygiene Data'!E53))="","",OFFSET('Hygiene Data'!$E$13,0,10*ROW('Hygiene Data'!E53)))</f>
        <v/>
      </c>
      <c r="DU59" s="290" t="str">
        <f ca="true">+IF(OFFSET('Hygiene Data'!$F$11,0,10*ROW('Hygiene Data'!F53))="","",OFFSET('Hygiene Data'!$F$11,0,10*ROW('Hygiene Data'!F53)))</f>
        <v/>
      </c>
      <c r="DV59" s="290" t="str">
        <f ca="true">+IF(OFFSET('Hygiene Data'!$F$12,0,10*ROW('Hygiene Data'!F53))="","",OFFSET('Hygiene Data'!$F$12,0,10*ROW('Hygiene Data'!F53)))</f>
        <v/>
      </c>
      <c r="DW59" s="290" t="str">
        <f ca="true">+IF(OFFSET('Hygiene Data'!$F$13,0,10*ROW('Hygiene Data'!F53))="","",OFFSET('Hygiene Data'!$F$13,0,10*ROW('Hygiene Data'!F53)))</f>
        <v/>
      </c>
      <c r="DX59" s="290" t="str">
        <f ca="true">+IF(OFFSET('Hygiene Data'!$G$11,0,10*ROW('Hygiene Data'!G53))="","",OFFSET('Hygiene Data'!$G$11,0,10*ROW('Hygiene Data'!G53)))</f>
        <v/>
      </c>
      <c r="DY59" s="290" t="str">
        <f ca="true">+IF(OFFSET('Hygiene Data'!$G$12,0,10*ROW('Hygiene Data'!G53))="","",OFFSET('Hygiene Data'!$G$12,0,10*ROW('Hygiene Data'!G53)))</f>
        <v/>
      </c>
      <c r="DZ59" s="290" t="str">
        <f ca="true">+IF(OFFSET('Hygiene Data'!$G$13,0,10*ROW('Hygiene Data'!G53))="","",OFFSET('Hygiene Data'!$G$13,0,10*ROW('Hygiene Data'!G53)))</f>
        <v/>
      </c>
      <c r="EA59" s="290" t="str">
        <f ca="true">+IF(OFFSET('Hygiene Data'!$H$11,0,10*ROW('Hygiene Data'!H53))="","",OFFSET('Hygiene Data'!$H$11,0,10*ROW('Hygiene Data'!H53)))</f>
        <v/>
      </c>
      <c r="EB59" s="290" t="str">
        <f ca="true">+IF(OFFSET('Hygiene Data'!$H$12,0,10*ROW('Hygiene Data'!H53))="","",OFFSET('Hygiene Data'!$H$12,0,10*ROW('Hygiene Data'!H53)))</f>
        <v/>
      </c>
      <c r="EC59" s="290" t="str">
        <f ca="true">+IF(OFFSET('Hygiene Data'!$H$13,0,10*ROW('Hygiene Data'!H53))="","",OFFSET('Hygiene Data'!$H$13,0,10*ROW('Hygiene Data'!H53)))</f>
        <v/>
      </c>
      <c r="ED59" s="290" t="str">
        <f ca="true">+IF(OFFSET('Hygiene Data'!$I$11,0,10*ROW('Hygiene Data'!I53))="","",OFFSET('Hygiene Data'!$I$11,0,10*ROW('Hygiene Data'!I53)))</f>
        <v/>
      </c>
      <c r="EE59" s="290" t="str">
        <f ca="true">+IF(OFFSET('Hygiene Data'!$I$12,0,10*ROW('Hygiene Data'!I53))="","",OFFSET('Hygiene Data'!$I$12,0,10*ROW('Hygiene Data'!I53)))</f>
        <v/>
      </c>
      <c r="EF59" s="290"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6"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0"/>
      <c r="BS60" s="290" t="str">
        <f ca="true">+IF(OFFSET('Water Data'!$D$27,0,10*ROW('Water Data'!D54))="","",OFFSET('Water Data'!$D$27,0,10*ROW('Water Data'!D54)))</f>
        <v/>
      </c>
      <c r="BT60" s="290" t="str">
        <f ca="true">+IF(OFFSET('Water Data'!$D$28,0,10*ROW('Water Data'!D54))="","",OFFSET('Water Data'!$D$28,0,10*ROW('Water Data'!D54)))</f>
        <v/>
      </c>
      <c r="BU60" s="290" t="str">
        <f ca="true">+IF(OFFSET('Water Data'!$D$29,0,10*ROW('Water Data'!D54))="","",OFFSET('Water Data'!$D$29,0,10*ROW('Water Data'!D54)))</f>
        <v/>
      </c>
      <c r="BV60" s="290" t="str">
        <f ca="true">+IF(OFFSET('Water Data'!$E$27,0,10*ROW('Water Data'!E54))="","",OFFSET('Water Data'!$E$27,0,10*ROW('Water Data'!E54)))</f>
        <v/>
      </c>
      <c r="BW60" s="290" t="str">
        <f ca="true">+IF(OFFSET('Water Data'!$E$28,0,10*ROW('Water Data'!E54))="","",OFFSET('Water Data'!$E$28,0,10*ROW('Water Data'!E54)))</f>
        <v/>
      </c>
      <c r="BX60" s="290" t="str">
        <f ca="true">+IF(OFFSET('Water Data'!$E$29,0,10*ROW('Water Data'!E54))="","",OFFSET('Water Data'!$E$29,0,10*ROW('Water Data'!E54)))</f>
        <v/>
      </c>
      <c r="BY60" s="290" t="str">
        <f ca="true">+IF(OFFSET('Water Data'!$F$27,0,10*ROW('Water Data'!F54))="","",OFFSET('Water Data'!$F$27,0,10*ROW('Water Data'!F54)))</f>
        <v/>
      </c>
      <c r="BZ60" s="290" t="str">
        <f ca="true">+IF(OFFSET('Water Data'!$F$28,0,10*ROW('Water Data'!F54))="","",OFFSET('Water Data'!$F$28,0,10*ROW('Water Data'!F54)))</f>
        <v/>
      </c>
      <c r="CA60" s="290" t="str">
        <f ca="true">+IF(OFFSET('Water Data'!$F$29,0,10*ROW('Water Data'!F54))="","",OFFSET('Water Data'!$F$29,0,10*ROW('Water Data'!F54)))</f>
        <v/>
      </c>
      <c r="CB60" s="290" t="str">
        <f ca="true">+IF(OFFSET('Water Data'!$G$27,0,10*ROW('Water Data'!G54))="","",OFFSET('Water Data'!$G$27,0,10*ROW('Water Data'!G54)))</f>
        <v/>
      </c>
      <c r="CC60" s="290" t="str">
        <f ca="true">+IF(OFFSET('Water Data'!$G$28,0,10*ROW('Water Data'!G54))="","",OFFSET('Water Data'!$G$28,0,10*ROW('Water Data'!G54)))</f>
        <v/>
      </c>
      <c r="CD60" s="290" t="str">
        <f ca="true">+IF(OFFSET('Water Data'!$G$29,0,10*ROW('Water Data'!G54))="","",OFFSET('Water Data'!$G$29,0,10*ROW('Water Data'!G54)))</f>
        <v/>
      </c>
      <c r="CE60" s="290" t="str">
        <f ca="true">+IF(OFFSET('Water Data'!$H$27,0,10*ROW('Water Data'!H54))="","",OFFSET('Water Data'!$H$27,0,10*ROW('Water Data'!H54)))</f>
        <v/>
      </c>
      <c r="CF60" s="290" t="str">
        <f ca="true">+IF(OFFSET('Water Data'!$H$28,0,10*ROW('Water Data'!H54))="","",OFFSET('Water Data'!$H$28,0,10*ROW('Water Data'!H54)))</f>
        <v/>
      </c>
      <c r="CG60" s="290" t="str">
        <f ca="true">+IF(OFFSET('Water Data'!$H$29,0,10*ROW('Water Data'!H54))="","",OFFSET('Water Data'!$H$29,0,10*ROW('Water Data'!H54)))</f>
        <v/>
      </c>
      <c r="CH60" s="290" t="str">
        <f ca="true">+IF(OFFSET('Water Data'!$I$27,0,10*ROW('Water Data'!I54))="","",OFFSET('Water Data'!$I$27,0,10*ROW('Water Data'!I54)))</f>
        <v/>
      </c>
      <c r="CI60" s="290" t="str">
        <f ca="true">+IF(OFFSET('Water Data'!$I$28,0,10*ROW('Water Data'!I54))="","",OFFSET('Water Data'!$I$28,0,10*ROW('Water Data'!I54)))</f>
        <v/>
      </c>
      <c r="CJ60" s="290" t="str">
        <f ca="true">+IF(OFFSET('Water Data'!$I$29,0,10*ROW('Water Data'!I54))="","",OFFSET('Water Data'!$I$29,0,10*ROW('Water Data'!I54)))</f>
        <v/>
      </c>
      <c r="CK60" s="290" t="str">
        <f ca="true">+IF(OFFSET('Sanitation Data'!$D$28,0,10*ROW('Sanitation Data'!D54))="","",OFFSET('Sanitation Data'!$D$28,0,10*ROW('Sanitation Data'!D54)))</f>
        <v/>
      </c>
      <c r="CL60" s="290" t="str">
        <f ca="true">+IF(OFFSET('Sanitation Data'!$D$29,0,10*ROW('Sanitation Data'!D54))="","",OFFSET('Sanitation Data'!$D$29,0,10*ROW('Sanitation Data'!D54)))</f>
        <v/>
      </c>
      <c r="CM60" s="290" t="str">
        <f ca="true">+IF(OFFSET('Sanitation Data'!$D$30,0,10*ROW('Sanitation Data'!D54))="","",OFFSET('Sanitation Data'!$D$30,0,10*ROW('Sanitation Data'!D54)))</f>
        <v/>
      </c>
      <c r="CN60" s="290" t="str">
        <f ca="true">+IF(OFFSET('Sanitation Data'!$D$31,0,10*ROW('Sanitation Data'!D54))="","",OFFSET('Sanitation Data'!$D$31,0,10*ROW('Sanitation Data'!D54)))</f>
        <v/>
      </c>
      <c r="CO60" s="290" t="str">
        <f ca="true">+IF(OFFSET('Sanitation Data'!$D$32,0,10*ROW('Sanitation Data'!D54))="","",OFFSET('Sanitation Data'!$D$32,0,10*ROW('Sanitation Data'!D54)))</f>
        <v/>
      </c>
      <c r="CP60" s="290" t="str">
        <f ca="true">+IF(OFFSET('Sanitation Data'!$E$28,0,10*ROW('Sanitation Data'!E54))="","",OFFSET('Sanitation Data'!$E$28,0,10*ROW('Sanitation Data'!E54)))</f>
        <v/>
      </c>
      <c r="CQ60" s="290" t="str">
        <f ca="true">+IF(OFFSET('Sanitation Data'!$E$29,0,10*ROW('Sanitation Data'!E54))="","",OFFSET('Sanitation Data'!$E$29,0,10*ROW('Sanitation Data'!E54)))</f>
        <v/>
      </c>
      <c r="CR60" s="290" t="str">
        <f ca="true">+IF(OFFSET('Sanitation Data'!$E$30,0,10*ROW('Sanitation Data'!E54))="","",OFFSET('Sanitation Data'!$E$30,0,10*ROW('Sanitation Data'!E54)))</f>
        <v/>
      </c>
      <c r="CS60" s="290" t="str">
        <f ca="true">+IF(OFFSET('Sanitation Data'!$E$31,0,10*ROW('Sanitation Data'!E54))="","",OFFSET('Sanitation Data'!$E$31,0,10*ROW('Sanitation Data'!E54)))</f>
        <v/>
      </c>
      <c r="CT60" s="290" t="str">
        <f ca="true">+IF(OFFSET('Sanitation Data'!$E$32,0,10*ROW('Sanitation Data'!E54))="","",OFFSET('Sanitation Data'!$E$32,0,10*ROW('Sanitation Data'!E54)))</f>
        <v/>
      </c>
      <c r="CU60" s="290" t="str">
        <f ca="true">+IF(OFFSET('Sanitation Data'!$F$28,0,10*ROW('Sanitation Data'!F54))="","",OFFSET('Sanitation Data'!$F$28,0,10*ROW('Sanitation Data'!F54)))</f>
        <v/>
      </c>
      <c r="CV60" s="290" t="str">
        <f ca="true">+IF(OFFSET('Sanitation Data'!$F$29,0,10*ROW('Sanitation Data'!F54))="","",OFFSET('Sanitation Data'!$F$29,0,10*ROW('Sanitation Data'!F54)))</f>
        <v/>
      </c>
      <c r="CW60" s="290" t="str">
        <f ca="true">+IF(OFFSET('Sanitation Data'!$F$30,0,10*ROW('Sanitation Data'!F54))="","",OFFSET('Sanitation Data'!$F$30,0,10*ROW('Sanitation Data'!F54)))</f>
        <v/>
      </c>
      <c r="CX60" s="290" t="str">
        <f ca="true">+IF(OFFSET('Sanitation Data'!$F$31,0,10*ROW('Sanitation Data'!F54))="","",OFFSET('Sanitation Data'!$F$31,0,10*ROW('Sanitation Data'!F54)))</f>
        <v/>
      </c>
      <c r="CY60" s="290" t="str">
        <f ca="true">+IF(OFFSET('Sanitation Data'!$F$32,0,10*ROW('Sanitation Data'!F54))="","",OFFSET('Sanitation Data'!$F$32,0,10*ROW('Sanitation Data'!F54)))</f>
        <v/>
      </c>
      <c r="CZ60" s="290" t="str">
        <f ca="true">+IF(OFFSET('Sanitation Data'!$G$28,0,10*ROW('Sanitation Data'!G54))="","",OFFSET('Sanitation Data'!$G$28,0,10*ROW('Sanitation Data'!G54)))</f>
        <v/>
      </c>
      <c r="DA60" s="290" t="str">
        <f ca="true">+IF(OFFSET('Sanitation Data'!$G$29,0,10*ROW('Sanitation Data'!G54))="","",OFFSET('Sanitation Data'!$G$29,0,10*ROW('Sanitation Data'!G54)))</f>
        <v/>
      </c>
      <c r="DB60" s="290" t="str">
        <f ca="true">+IF(OFFSET('Sanitation Data'!$G$30,0,10*ROW('Sanitation Data'!G54))="","",OFFSET('Sanitation Data'!$G$30,0,10*ROW('Sanitation Data'!G54)))</f>
        <v/>
      </c>
      <c r="DC60" s="290" t="str">
        <f ca="true">+IF(OFFSET('Sanitation Data'!$G$31,0,10*ROW('Sanitation Data'!G54))="","",OFFSET('Sanitation Data'!$G$31,0,10*ROW('Sanitation Data'!G54)))</f>
        <v/>
      </c>
      <c r="DD60" s="290" t="str">
        <f ca="true">+IF(OFFSET('Sanitation Data'!$G$32,0,10*ROW('Sanitation Data'!G54))="","",OFFSET('Sanitation Data'!$G$32,0,10*ROW('Sanitation Data'!G54)))</f>
        <v/>
      </c>
      <c r="DE60" s="290" t="str">
        <f ca="true">+IF(OFFSET('Sanitation Data'!$H$28,0,10*ROW('Sanitation Data'!H54))="","",OFFSET('Sanitation Data'!$H$28,0,10*ROW('Sanitation Data'!H54)))</f>
        <v/>
      </c>
      <c r="DF60" s="290" t="str">
        <f ca="true">+IF(OFFSET('Sanitation Data'!$H$29,0,10*ROW('Sanitation Data'!H54))="","",OFFSET('Sanitation Data'!$H$29,0,10*ROW('Sanitation Data'!H54)))</f>
        <v/>
      </c>
      <c r="DG60" s="290" t="str">
        <f ca="true">+IF(OFFSET('Sanitation Data'!$H$30,0,10*ROW('Sanitation Data'!H54))="","",OFFSET('Sanitation Data'!$H$30,0,10*ROW('Sanitation Data'!H54)))</f>
        <v/>
      </c>
      <c r="DH60" s="290" t="str">
        <f ca="true">+IF(OFFSET('Sanitation Data'!$H$31,0,10*ROW('Sanitation Data'!H54))="","",OFFSET('Sanitation Data'!$H$31,0,10*ROW('Sanitation Data'!H54)))</f>
        <v/>
      </c>
      <c r="DI60" s="290" t="str">
        <f ca="true">+IF(OFFSET('Sanitation Data'!$H$32,0,10*ROW('Sanitation Data'!H54))="","",OFFSET('Sanitation Data'!$H$32,0,10*ROW('Sanitation Data'!H54)))</f>
        <v/>
      </c>
      <c r="DJ60" s="290" t="str">
        <f ca="true">+IF(OFFSET('Sanitation Data'!$I$28,0,10*ROW('Sanitation Data'!I54))="","",OFFSET('Sanitation Data'!$I$28,0,10*ROW('Sanitation Data'!I54)))</f>
        <v/>
      </c>
      <c r="DK60" s="290" t="str">
        <f ca="true">+IF(OFFSET('Sanitation Data'!$I$29,0,10*ROW('Sanitation Data'!I54))="","",OFFSET('Sanitation Data'!$I$29,0,10*ROW('Sanitation Data'!I54)))</f>
        <v/>
      </c>
      <c r="DL60" s="290" t="str">
        <f ca="true">+IF(OFFSET('Sanitation Data'!$I$30,0,10*ROW('Sanitation Data'!I54))="","",OFFSET('Sanitation Data'!$I$30,0,10*ROW('Sanitation Data'!I54)))</f>
        <v/>
      </c>
      <c r="DM60" s="290" t="str">
        <f ca="true">+IF(OFFSET('Sanitation Data'!$I$31,0,10*ROW('Sanitation Data'!I54))="","",OFFSET('Sanitation Data'!$I$31,0,10*ROW('Sanitation Data'!I54)))</f>
        <v/>
      </c>
      <c r="DN60" s="290" t="str">
        <f ca="true">+IF(OFFSET('Sanitation Data'!$I$32,0,10*ROW('Sanitation Data'!I54))="","",OFFSET('Sanitation Data'!$I$32,0,10*ROW('Sanitation Data'!I54)))</f>
        <v/>
      </c>
      <c r="DO60" s="290" t="str">
        <f ca="true">+IF(OFFSET('Hygiene Data'!$D$11,0,10*ROW('Hygiene Data'!D54))="","",OFFSET('Hygiene Data'!$D$11,0,10*ROW('Hygiene Data'!D54)))</f>
        <v/>
      </c>
      <c r="DP60" s="290" t="str">
        <f ca="true">+IF(OFFSET('Hygiene Data'!$D$12,0,10*ROW('Hygiene Data'!D54))="","",OFFSET('Hygiene Data'!$D$12,0,10*ROW('Hygiene Data'!D54)))</f>
        <v/>
      </c>
      <c r="DQ60" s="290" t="str">
        <f ca="true">+IF(OFFSET('Hygiene Data'!$D$13,0,10*ROW('Hygiene Data'!D54))="","",OFFSET('Hygiene Data'!$D$13,0,10*ROW('Hygiene Data'!D54)))</f>
        <v/>
      </c>
      <c r="DR60" s="290" t="str">
        <f ca="true">+IF(OFFSET('Hygiene Data'!$E$11,0,10*ROW('Hygiene Data'!E54))="","",OFFSET('Hygiene Data'!$E$11,0,10*ROW('Hygiene Data'!E54)))</f>
        <v/>
      </c>
      <c r="DS60" s="290" t="str">
        <f ca="true">+IF(OFFSET('Hygiene Data'!$E$12,0,10*ROW('Hygiene Data'!E54))="","",OFFSET('Hygiene Data'!$E$12,0,10*ROW('Hygiene Data'!E54)))</f>
        <v/>
      </c>
      <c r="DT60" s="290" t="str">
        <f ca="true">+IF(OFFSET('Hygiene Data'!$E$13,0,10*ROW('Hygiene Data'!E54))="","",OFFSET('Hygiene Data'!$E$13,0,10*ROW('Hygiene Data'!E54)))</f>
        <v/>
      </c>
      <c r="DU60" s="290" t="str">
        <f ca="true">+IF(OFFSET('Hygiene Data'!$F$11,0,10*ROW('Hygiene Data'!F54))="","",OFFSET('Hygiene Data'!$F$11,0,10*ROW('Hygiene Data'!F54)))</f>
        <v/>
      </c>
      <c r="DV60" s="290" t="str">
        <f ca="true">+IF(OFFSET('Hygiene Data'!$F$12,0,10*ROW('Hygiene Data'!F54))="","",OFFSET('Hygiene Data'!$F$12,0,10*ROW('Hygiene Data'!F54)))</f>
        <v/>
      </c>
      <c r="DW60" s="290" t="str">
        <f ca="true">+IF(OFFSET('Hygiene Data'!$F$13,0,10*ROW('Hygiene Data'!F54))="","",OFFSET('Hygiene Data'!$F$13,0,10*ROW('Hygiene Data'!F54)))</f>
        <v/>
      </c>
      <c r="DX60" s="290" t="str">
        <f ca="true">+IF(OFFSET('Hygiene Data'!$G$11,0,10*ROW('Hygiene Data'!G54))="","",OFFSET('Hygiene Data'!$G$11,0,10*ROW('Hygiene Data'!G54)))</f>
        <v/>
      </c>
      <c r="DY60" s="290" t="str">
        <f ca="true">+IF(OFFSET('Hygiene Data'!$G$12,0,10*ROW('Hygiene Data'!G54))="","",OFFSET('Hygiene Data'!$G$12,0,10*ROW('Hygiene Data'!G54)))</f>
        <v/>
      </c>
      <c r="DZ60" s="290" t="str">
        <f ca="true">+IF(OFFSET('Hygiene Data'!$G$13,0,10*ROW('Hygiene Data'!G54))="","",OFFSET('Hygiene Data'!$G$13,0,10*ROW('Hygiene Data'!G54)))</f>
        <v/>
      </c>
      <c r="EA60" s="290" t="str">
        <f ca="true">+IF(OFFSET('Hygiene Data'!$H$11,0,10*ROW('Hygiene Data'!H54))="","",OFFSET('Hygiene Data'!$H$11,0,10*ROW('Hygiene Data'!H54)))</f>
        <v/>
      </c>
      <c r="EB60" s="290" t="str">
        <f ca="true">+IF(OFFSET('Hygiene Data'!$H$12,0,10*ROW('Hygiene Data'!H54))="","",OFFSET('Hygiene Data'!$H$12,0,10*ROW('Hygiene Data'!H54)))</f>
        <v/>
      </c>
      <c r="EC60" s="290" t="str">
        <f ca="true">+IF(OFFSET('Hygiene Data'!$H$13,0,10*ROW('Hygiene Data'!H54))="","",OFFSET('Hygiene Data'!$H$13,0,10*ROW('Hygiene Data'!H54)))</f>
        <v/>
      </c>
      <c r="ED60" s="290" t="str">
        <f ca="true">+IF(OFFSET('Hygiene Data'!$I$11,0,10*ROW('Hygiene Data'!I54))="","",OFFSET('Hygiene Data'!$I$11,0,10*ROW('Hygiene Data'!I54)))</f>
        <v/>
      </c>
      <c r="EE60" s="290" t="str">
        <f ca="true">+IF(OFFSET('Hygiene Data'!$I$12,0,10*ROW('Hygiene Data'!I54))="","",OFFSET('Hygiene Data'!$I$12,0,10*ROW('Hygiene Data'!I54)))</f>
        <v/>
      </c>
      <c r="EF60" s="290"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6"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0"/>
      <c r="BS61" s="290" t="str">
        <f ca="true">+IF(OFFSET('Water Data'!$D$27,0,10*ROW('Water Data'!D55))="","",OFFSET('Water Data'!$D$27,0,10*ROW('Water Data'!D55)))</f>
        <v/>
      </c>
      <c r="BT61" s="290" t="str">
        <f ca="true">+IF(OFFSET('Water Data'!$D$28,0,10*ROW('Water Data'!D55))="","",OFFSET('Water Data'!$D$28,0,10*ROW('Water Data'!D55)))</f>
        <v/>
      </c>
      <c r="BU61" s="290" t="str">
        <f ca="true">+IF(OFFSET('Water Data'!$D$29,0,10*ROW('Water Data'!D55))="","",OFFSET('Water Data'!$D$29,0,10*ROW('Water Data'!D55)))</f>
        <v/>
      </c>
      <c r="BV61" s="290" t="str">
        <f ca="true">+IF(OFFSET('Water Data'!$E$27,0,10*ROW('Water Data'!E55))="","",OFFSET('Water Data'!$E$27,0,10*ROW('Water Data'!E55)))</f>
        <v/>
      </c>
      <c r="BW61" s="290" t="str">
        <f ca="true">+IF(OFFSET('Water Data'!$E$28,0,10*ROW('Water Data'!E55))="","",OFFSET('Water Data'!$E$28,0,10*ROW('Water Data'!E55)))</f>
        <v/>
      </c>
      <c r="BX61" s="290" t="str">
        <f ca="true">+IF(OFFSET('Water Data'!$E$29,0,10*ROW('Water Data'!E55))="","",OFFSET('Water Data'!$E$29,0,10*ROW('Water Data'!E55)))</f>
        <v/>
      </c>
      <c r="BY61" s="290" t="str">
        <f ca="true">+IF(OFFSET('Water Data'!$F$27,0,10*ROW('Water Data'!F55))="","",OFFSET('Water Data'!$F$27,0,10*ROW('Water Data'!F55)))</f>
        <v/>
      </c>
      <c r="BZ61" s="290" t="str">
        <f ca="true">+IF(OFFSET('Water Data'!$F$28,0,10*ROW('Water Data'!F55))="","",OFFSET('Water Data'!$F$28,0,10*ROW('Water Data'!F55)))</f>
        <v/>
      </c>
      <c r="CA61" s="290" t="str">
        <f ca="true">+IF(OFFSET('Water Data'!$F$29,0,10*ROW('Water Data'!F55))="","",OFFSET('Water Data'!$F$29,0,10*ROW('Water Data'!F55)))</f>
        <v/>
      </c>
      <c r="CB61" s="290" t="str">
        <f ca="true">+IF(OFFSET('Water Data'!$G$27,0,10*ROW('Water Data'!G55))="","",OFFSET('Water Data'!$G$27,0,10*ROW('Water Data'!G55)))</f>
        <v/>
      </c>
      <c r="CC61" s="290" t="str">
        <f ca="true">+IF(OFFSET('Water Data'!$G$28,0,10*ROW('Water Data'!G55))="","",OFFSET('Water Data'!$G$28,0,10*ROW('Water Data'!G55)))</f>
        <v/>
      </c>
      <c r="CD61" s="290" t="str">
        <f ca="true">+IF(OFFSET('Water Data'!$G$29,0,10*ROW('Water Data'!G55))="","",OFFSET('Water Data'!$G$29,0,10*ROW('Water Data'!G55)))</f>
        <v/>
      </c>
      <c r="CE61" s="290" t="str">
        <f ca="true">+IF(OFFSET('Water Data'!$H$27,0,10*ROW('Water Data'!H55))="","",OFFSET('Water Data'!$H$27,0,10*ROW('Water Data'!H55)))</f>
        <v/>
      </c>
      <c r="CF61" s="290" t="str">
        <f ca="true">+IF(OFFSET('Water Data'!$H$28,0,10*ROW('Water Data'!H55))="","",OFFSET('Water Data'!$H$28,0,10*ROW('Water Data'!H55)))</f>
        <v/>
      </c>
      <c r="CG61" s="290" t="str">
        <f ca="true">+IF(OFFSET('Water Data'!$H$29,0,10*ROW('Water Data'!H55))="","",OFFSET('Water Data'!$H$29,0,10*ROW('Water Data'!H55)))</f>
        <v/>
      </c>
      <c r="CH61" s="290" t="str">
        <f ca="true">+IF(OFFSET('Water Data'!$I$27,0,10*ROW('Water Data'!I55))="","",OFFSET('Water Data'!$I$27,0,10*ROW('Water Data'!I55)))</f>
        <v/>
      </c>
      <c r="CI61" s="290" t="str">
        <f ca="true">+IF(OFFSET('Water Data'!$I$28,0,10*ROW('Water Data'!I55))="","",OFFSET('Water Data'!$I$28,0,10*ROW('Water Data'!I55)))</f>
        <v/>
      </c>
      <c r="CJ61" s="290" t="str">
        <f ca="true">+IF(OFFSET('Water Data'!$I$29,0,10*ROW('Water Data'!I55))="","",OFFSET('Water Data'!$I$29,0,10*ROW('Water Data'!I55)))</f>
        <v/>
      </c>
      <c r="CK61" s="290" t="str">
        <f ca="true">+IF(OFFSET('Sanitation Data'!$D$28,0,10*ROW('Sanitation Data'!D55))="","",OFFSET('Sanitation Data'!$D$28,0,10*ROW('Sanitation Data'!D55)))</f>
        <v/>
      </c>
      <c r="CL61" s="290" t="str">
        <f ca="true">+IF(OFFSET('Sanitation Data'!$D$29,0,10*ROW('Sanitation Data'!D55))="","",OFFSET('Sanitation Data'!$D$29,0,10*ROW('Sanitation Data'!D55)))</f>
        <v/>
      </c>
      <c r="CM61" s="290" t="str">
        <f ca="true">+IF(OFFSET('Sanitation Data'!$D$30,0,10*ROW('Sanitation Data'!D55))="","",OFFSET('Sanitation Data'!$D$30,0,10*ROW('Sanitation Data'!D55)))</f>
        <v/>
      </c>
      <c r="CN61" s="290" t="str">
        <f ca="true">+IF(OFFSET('Sanitation Data'!$D$31,0,10*ROW('Sanitation Data'!D55))="","",OFFSET('Sanitation Data'!$D$31,0,10*ROW('Sanitation Data'!D55)))</f>
        <v/>
      </c>
      <c r="CO61" s="290" t="str">
        <f ca="true">+IF(OFFSET('Sanitation Data'!$D$32,0,10*ROW('Sanitation Data'!D55))="","",OFFSET('Sanitation Data'!$D$32,0,10*ROW('Sanitation Data'!D55)))</f>
        <v/>
      </c>
      <c r="CP61" s="290" t="str">
        <f ca="true">+IF(OFFSET('Sanitation Data'!$E$28,0,10*ROW('Sanitation Data'!E55))="","",OFFSET('Sanitation Data'!$E$28,0,10*ROW('Sanitation Data'!E55)))</f>
        <v/>
      </c>
      <c r="CQ61" s="290" t="str">
        <f ca="true">+IF(OFFSET('Sanitation Data'!$E$29,0,10*ROW('Sanitation Data'!E55))="","",OFFSET('Sanitation Data'!$E$29,0,10*ROW('Sanitation Data'!E55)))</f>
        <v/>
      </c>
      <c r="CR61" s="290" t="str">
        <f ca="true">+IF(OFFSET('Sanitation Data'!$E$30,0,10*ROW('Sanitation Data'!E55))="","",OFFSET('Sanitation Data'!$E$30,0,10*ROW('Sanitation Data'!E55)))</f>
        <v/>
      </c>
      <c r="CS61" s="290" t="str">
        <f ca="true">+IF(OFFSET('Sanitation Data'!$E$31,0,10*ROW('Sanitation Data'!E55))="","",OFFSET('Sanitation Data'!$E$31,0,10*ROW('Sanitation Data'!E55)))</f>
        <v/>
      </c>
      <c r="CT61" s="290" t="str">
        <f ca="true">+IF(OFFSET('Sanitation Data'!$E$32,0,10*ROW('Sanitation Data'!E55))="","",OFFSET('Sanitation Data'!$E$32,0,10*ROW('Sanitation Data'!E55)))</f>
        <v/>
      </c>
      <c r="CU61" s="290" t="str">
        <f ca="true">+IF(OFFSET('Sanitation Data'!$F$28,0,10*ROW('Sanitation Data'!F55))="","",OFFSET('Sanitation Data'!$F$28,0,10*ROW('Sanitation Data'!F55)))</f>
        <v/>
      </c>
      <c r="CV61" s="290" t="str">
        <f ca="true">+IF(OFFSET('Sanitation Data'!$F$29,0,10*ROW('Sanitation Data'!F55))="","",OFFSET('Sanitation Data'!$F$29,0,10*ROW('Sanitation Data'!F55)))</f>
        <v/>
      </c>
      <c r="CW61" s="290" t="str">
        <f ca="true">+IF(OFFSET('Sanitation Data'!$F$30,0,10*ROW('Sanitation Data'!F55))="","",OFFSET('Sanitation Data'!$F$30,0,10*ROW('Sanitation Data'!F55)))</f>
        <v/>
      </c>
      <c r="CX61" s="290" t="str">
        <f ca="true">+IF(OFFSET('Sanitation Data'!$F$31,0,10*ROW('Sanitation Data'!F55))="","",OFFSET('Sanitation Data'!$F$31,0,10*ROW('Sanitation Data'!F55)))</f>
        <v/>
      </c>
      <c r="CY61" s="290" t="str">
        <f ca="true">+IF(OFFSET('Sanitation Data'!$F$32,0,10*ROW('Sanitation Data'!F55))="","",OFFSET('Sanitation Data'!$F$32,0,10*ROW('Sanitation Data'!F55)))</f>
        <v/>
      </c>
      <c r="CZ61" s="290" t="str">
        <f ca="true">+IF(OFFSET('Sanitation Data'!$G$28,0,10*ROW('Sanitation Data'!G55))="","",OFFSET('Sanitation Data'!$G$28,0,10*ROW('Sanitation Data'!G55)))</f>
        <v/>
      </c>
      <c r="DA61" s="290" t="str">
        <f ca="true">+IF(OFFSET('Sanitation Data'!$G$29,0,10*ROW('Sanitation Data'!G55))="","",OFFSET('Sanitation Data'!$G$29,0,10*ROW('Sanitation Data'!G55)))</f>
        <v/>
      </c>
      <c r="DB61" s="290" t="str">
        <f ca="true">+IF(OFFSET('Sanitation Data'!$G$30,0,10*ROW('Sanitation Data'!G55))="","",OFFSET('Sanitation Data'!$G$30,0,10*ROW('Sanitation Data'!G55)))</f>
        <v/>
      </c>
      <c r="DC61" s="290" t="str">
        <f ca="true">+IF(OFFSET('Sanitation Data'!$G$31,0,10*ROW('Sanitation Data'!G55))="","",OFFSET('Sanitation Data'!$G$31,0,10*ROW('Sanitation Data'!G55)))</f>
        <v/>
      </c>
      <c r="DD61" s="290" t="str">
        <f ca="true">+IF(OFFSET('Sanitation Data'!$G$32,0,10*ROW('Sanitation Data'!G55))="","",OFFSET('Sanitation Data'!$G$32,0,10*ROW('Sanitation Data'!G55)))</f>
        <v/>
      </c>
      <c r="DE61" s="290" t="str">
        <f ca="true">+IF(OFFSET('Sanitation Data'!$H$28,0,10*ROW('Sanitation Data'!H55))="","",OFFSET('Sanitation Data'!$H$28,0,10*ROW('Sanitation Data'!H55)))</f>
        <v/>
      </c>
      <c r="DF61" s="290" t="str">
        <f ca="true">+IF(OFFSET('Sanitation Data'!$H$29,0,10*ROW('Sanitation Data'!H55))="","",OFFSET('Sanitation Data'!$H$29,0,10*ROW('Sanitation Data'!H55)))</f>
        <v/>
      </c>
      <c r="DG61" s="290" t="str">
        <f ca="true">+IF(OFFSET('Sanitation Data'!$H$30,0,10*ROW('Sanitation Data'!H55))="","",OFFSET('Sanitation Data'!$H$30,0,10*ROW('Sanitation Data'!H55)))</f>
        <v/>
      </c>
      <c r="DH61" s="290" t="str">
        <f ca="true">+IF(OFFSET('Sanitation Data'!$H$31,0,10*ROW('Sanitation Data'!H55))="","",OFFSET('Sanitation Data'!$H$31,0,10*ROW('Sanitation Data'!H55)))</f>
        <v/>
      </c>
      <c r="DI61" s="290" t="str">
        <f ca="true">+IF(OFFSET('Sanitation Data'!$H$32,0,10*ROW('Sanitation Data'!H55))="","",OFFSET('Sanitation Data'!$H$32,0,10*ROW('Sanitation Data'!H55)))</f>
        <v/>
      </c>
      <c r="DJ61" s="290" t="str">
        <f ca="true">+IF(OFFSET('Sanitation Data'!$I$28,0,10*ROW('Sanitation Data'!I55))="","",OFFSET('Sanitation Data'!$I$28,0,10*ROW('Sanitation Data'!I55)))</f>
        <v/>
      </c>
      <c r="DK61" s="290" t="str">
        <f ca="true">+IF(OFFSET('Sanitation Data'!$I$29,0,10*ROW('Sanitation Data'!I55))="","",OFFSET('Sanitation Data'!$I$29,0,10*ROW('Sanitation Data'!I55)))</f>
        <v/>
      </c>
      <c r="DL61" s="290" t="str">
        <f ca="true">+IF(OFFSET('Sanitation Data'!$I$30,0,10*ROW('Sanitation Data'!I55))="","",OFFSET('Sanitation Data'!$I$30,0,10*ROW('Sanitation Data'!I55)))</f>
        <v/>
      </c>
      <c r="DM61" s="290" t="str">
        <f ca="true">+IF(OFFSET('Sanitation Data'!$I$31,0,10*ROW('Sanitation Data'!I55))="","",OFFSET('Sanitation Data'!$I$31,0,10*ROW('Sanitation Data'!I55)))</f>
        <v/>
      </c>
      <c r="DN61" s="290" t="str">
        <f ca="true">+IF(OFFSET('Sanitation Data'!$I$32,0,10*ROW('Sanitation Data'!I55))="","",OFFSET('Sanitation Data'!$I$32,0,10*ROW('Sanitation Data'!I55)))</f>
        <v/>
      </c>
      <c r="DO61" s="290" t="str">
        <f ca="true">+IF(OFFSET('Hygiene Data'!$D$11,0,10*ROW('Hygiene Data'!D55))="","",OFFSET('Hygiene Data'!$D$11,0,10*ROW('Hygiene Data'!D55)))</f>
        <v/>
      </c>
      <c r="DP61" s="290" t="str">
        <f ca="true">+IF(OFFSET('Hygiene Data'!$D$12,0,10*ROW('Hygiene Data'!D55))="","",OFFSET('Hygiene Data'!$D$12,0,10*ROW('Hygiene Data'!D55)))</f>
        <v/>
      </c>
      <c r="DQ61" s="290" t="str">
        <f ca="true">+IF(OFFSET('Hygiene Data'!$D$13,0,10*ROW('Hygiene Data'!D55))="","",OFFSET('Hygiene Data'!$D$13,0,10*ROW('Hygiene Data'!D55)))</f>
        <v/>
      </c>
      <c r="DR61" s="290" t="str">
        <f ca="true">+IF(OFFSET('Hygiene Data'!$E$11,0,10*ROW('Hygiene Data'!E55))="","",OFFSET('Hygiene Data'!$E$11,0,10*ROW('Hygiene Data'!E55)))</f>
        <v/>
      </c>
      <c r="DS61" s="290" t="str">
        <f ca="true">+IF(OFFSET('Hygiene Data'!$E$12,0,10*ROW('Hygiene Data'!E55))="","",OFFSET('Hygiene Data'!$E$12,0,10*ROW('Hygiene Data'!E55)))</f>
        <v/>
      </c>
      <c r="DT61" s="290" t="str">
        <f ca="true">+IF(OFFSET('Hygiene Data'!$E$13,0,10*ROW('Hygiene Data'!E55))="","",OFFSET('Hygiene Data'!$E$13,0,10*ROW('Hygiene Data'!E55)))</f>
        <v/>
      </c>
      <c r="DU61" s="290" t="str">
        <f ca="true">+IF(OFFSET('Hygiene Data'!$F$11,0,10*ROW('Hygiene Data'!F55))="","",OFFSET('Hygiene Data'!$F$11,0,10*ROW('Hygiene Data'!F55)))</f>
        <v/>
      </c>
      <c r="DV61" s="290" t="str">
        <f ca="true">+IF(OFFSET('Hygiene Data'!$F$12,0,10*ROW('Hygiene Data'!F55))="","",OFFSET('Hygiene Data'!$F$12,0,10*ROW('Hygiene Data'!F55)))</f>
        <v/>
      </c>
      <c r="DW61" s="290" t="str">
        <f ca="true">+IF(OFFSET('Hygiene Data'!$F$13,0,10*ROW('Hygiene Data'!F55))="","",OFFSET('Hygiene Data'!$F$13,0,10*ROW('Hygiene Data'!F55)))</f>
        <v/>
      </c>
      <c r="DX61" s="290" t="str">
        <f ca="true">+IF(OFFSET('Hygiene Data'!$G$11,0,10*ROW('Hygiene Data'!G55))="","",OFFSET('Hygiene Data'!$G$11,0,10*ROW('Hygiene Data'!G55)))</f>
        <v/>
      </c>
      <c r="DY61" s="290" t="str">
        <f ca="true">+IF(OFFSET('Hygiene Data'!$G$12,0,10*ROW('Hygiene Data'!G55))="","",OFFSET('Hygiene Data'!$G$12,0,10*ROW('Hygiene Data'!G55)))</f>
        <v/>
      </c>
      <c r="DZ61" s="290" t="str">
        <f ca="true">+IF(OFFSET('Hygiene Data'!$G$13,0,10*ROW('Hygiene Data'!G55))="","",OFFSET('Hygiene Data'!$G$13,0,10*ROW('Hygiene Data'!G55)))</f>
        <v/>
      </c>
      <c r="EA61" s="290" t="str">
        <f ca="true">+IF(OFFSET('Hygiene Data'!$H$11,0,10*ROW('Hygiene Data'!H55))="","",OFFSET('Hygiene Data'!$H$11,0,10*ROW('Hygiene Data'!H55)))</f>
        <v/>
      </c>
      <c r="EB61" s="290" t="str">
        <f ca="true">+IF(OFFSET('Hygiene Data'!$H$12,0,10*ROW('Hygiene Data'!H55))="","",OFFSET('Hygiene Data'!$H$12,0,10*ROW('Hygiene Data'!H55)))</f>
        <v/>
      </c>
      <c r="EC61" s="290" t="str">
        <f ca="true">+IF(OFFSET('Hygiene Data'!$H$13,0,10*ROW('Hygiene Data'!H55))="","",OFFSET('Hygiene Data'!$H$13,0,10*ROW('Hygiene Data'!H55)))</f>
        <v/>
      </c>
      <c r="ED61" s="290" t="str">
        <f ca="true">+IF(OFFSET('Hygiene Data'!$I$11,0,10*ROW('Hygiene Data'!I55))="","",OFFSET('Hygiene Data'!$I$11,0,10*ROW('Hygiene Data'!I55)))</f>
        <v/>
      </c>
      <c r="EE61" s="290" t="str">
        <f ca="true">+IF(OFFSET('Hygiene Data'!$I$12,0,10*ROW('Hygiene Data'!I55))="","",OFFSET('Hygiene Data'!$I$12,0,10*ROW('Hygiene Data'!I55)))</f>
        <v/>
      </c>
      <c r="EF61" s="290"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6"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0"/>
      <c r="BS62" s="290" t="str">
        <f ca="true">+IF(OFFSET('Water Data'!$D$27,0,10*ROW('Water Data'!D56))="","",OFFSET('Water Data'!$D$27,0,10*ROW('Water Data'!D56)))</f>
        <v/>
      </c>
      <c r="BT62" s="290" t="str">
        <f ca="true">+IF(OFFSET('Water Data'!$D$28,0,10*ROW('Water Data'!D56))="","",OFFSET('Water Data'!$D$28,0,10*ROW('Water Data'!D56)))</f>
        <v/>
      </c>
      <c r="BU62" s="290" t="str">
        <f ca="true">+IF(OFFSET('Water Data'!$D$29,0,10*ROW('Water Data'!D56))="","",OFFSET('Water Data'!$D$29,0,10*ROW('Water Data'!D56)))</f>
        <v/>
      </c>
      <c r="BV62" s="290" t="str">
        <f ca="true">+IF(OFFSET('Water Data'!$E$27,0,10*ROW('Water Data'!E56))="","",OFFSET('Water Data'!$E$27,0,10*ROW('Water Data'!E56)))</f>
        <v/>
      </c>
      <c r="BW62" s="290" t="str">
        <f ca="true">+IF(OFFSET('Water Data'!$E$28,0,10*ROW('Water Data'!E56))="","",OFFSET('Water Data'!$E$28,0,10*ROW('Water Data'!E56)))</f>
        <v/>
      </c>
      <c r="BX62" s="290" t="str">
        <f ca="true">+IF(OFFSET('Water Data'!$E$29,0,10*ROW('Water Data'!E56))="","",OFFSET('Water Data'!$E$29,0,10*ROW('Water Data'!E56)))</f>
        <v/>
      </c>
      <c r="BY62" s="290" t="str">
        <f ca="true">+IF(OFFSET('Water Data'!$F$27,0,10*ROW('Water Data'!F56))="","",OFFSET('Water Data'!$F$27,0,10*ROW('Water Data'!F56)))</f>
        <v/>
      </c>
      <c r="BZ62" s="290" t="str">
        <f ca="true">+IF(OFFSET('Water Data'!$F$28,0,10*ROW('Water Data'!F56))="","",OFFSET('Water Data'!$F$28,0,10*ROW('Water Data'!F56)))</f>
        <v/>
      </c>
      <c r="CA62" s="290" t="str">
        <f ca="true">+IF(OFFSET('Water Data'!$F$29,0,10*ROW('Water Data'!F56))="","",OFFSET('Water Data'!$F$29,0,10*ROW('Water Data'!F56)))</f>
        <v/>
      </c>
      <c r="CB62" s="290" t="str">
        <f ca="true">+IF(OFFSET('Water Data'!$G$27,0,10*ROW('Water Data'!G56))="","",OFFSET('Water Data'!$G$27,0,10*ROW('Water Data'!G56)))</f>
        <v/>
      </c>
      <c r="CC62" s="290" t="str">
        <f ca="true">+IF(OFFSET('Water Data'!$G$28,0,10*ROW('Water Data'!G56))="","",OFFSET('Water Data'!$G$28,0,10*ROW('Water Data'!G56)))</f>
        <v/>
      </c>
      <c r="CD62" s="290" t="str">
        <f ca="true">+IF(OFFSET('Water Data'!$G$29,0,10*ROW('Water Data'!G56))="","",OFFSET('Water Data'!$G$29,0,10*ROW('Water Data'!G56)))</f>
        <v/>
      </c>
      <c r="CE62" s="290" t="str">
        <f ca="true">+IF(OFFSET('Water Data'!$H$27,0,10*ROW('Water Data'!H56))="","",OFFSET('Water Data'!$H$27,0,10*ROW('Water Data'!H56)))</f>
        <v/>
      </c>
      <c r="CF62" s="290" t="str">
        <f ca="true">+IF(OFFSET('Water Data'!$H$28,0,10*ROW('Water Data'!H56))="","",OFFSET('Water Data'!$H$28,0,10*ROW('Water Data'!H56)))</f>
        <v/>
      </c>
      <c r="CG62" s="290" t="str">
        <f ca="true">+IF(OFFSET('Water Data'!$H$29,0,10*ROW('Water Data'!H56))="","",OFFSET('Water Data'!$H$29,0,10*ROW('Water Data'!H56)))</f>
        <v/>
      </c>
      <c r="CH62" s="290" t="str">
        <f ca="true">+IF(OFFSET('Water Data'!$I$27,0,10*ROW('Water Data'!I56))="","",OFFSET('Water Data'!$I$27,0,10*ROW('Water Data'!I56)))</f>
        <v/>
      </c>
      <c r="CI62" s="290" t="str">
        <f ca="true">+IF(OFFSET('Water Data'!$I$28,0,10*ROW('Water Data'!I56))="","",OFFSET('Water Data'!$I$28,0,10*ROW('Water Data'!I56)))</f>
        <v/>
      </c>
      <c r="CJ62" s="290" t="str">
        <f ca="true">+IF(OFFSET('Water Data'!$I$29,0,10*ROW('Water Data'!I56))="","",OFFSET('Water Data'!$I$29,0,10*ROW('Water Data'!I56)))</f>
        <v/>
      </c>
      <c r="CK62" s="290" t="str">
        <f ca="true">+IF(OFFSET('Sanitation Data'!$D$28,0,10*ROW('Sanitation Data'!D56))="","",OFFSET('Sanitation Data'!$D$28,0,10*ROW('Sanitation Data'!D56)))</f>
        <v/>
      </c>
      <c r="CL62" s="290" t="str">
        <f ca="true">+IF(OFFSET('Sanitation Data'!$D$29,0,10*ROW('Sanitation Data'!D56))="","",OFFSET('Sanitation Data'!$D$29,0,10*ROW('Sanitation Data'!D56)))</f>
        <v/>
      </c>
      <c r="CM62" s="290" t="str">
        <f ca="true">+IF(OFFSET('Sanitation Data'!$D$30,0,10*ROW('Sanitation Data'!D56))="","",OFFSET('Sanitation Data'!$D$30,0,10*ROW('Sanitation Data'!D56)))</f>
        <v/>
      </c>
      <c r="CN62" s="290" t="str">
        <f ca="true">+IF(OFFSET('Sanitation Data'!$D$31,0,10*ROW('Sanitation Data'!D56))="","",OFFSET('Sanitation Data'!$D$31,0,10*ROW('Sanitation Data'!D56)))</f>
        <v/>
      </c>
      <c r="CO62" s="290" t="str">
        <f ca="true">+IF(OFFSET('Sanitation Data'!$D$32,0,10*ROW('Sanitation Data'!D56))="","",OFFSET('Sanitation Data'!$D$32,0,10*ROW('Sanitation Data'!D56)))</f>
        <v/>
      </c>
      <c r="CP62" s="290" t="str">
        <f ca="true">+IF(OFFSET('Sanitation Data'!$E$28,0,10*ROW('Sanitation Data'!E56))="","",OFFSET('Sanitation Data'!$E$28,0,10*ROW('Sanitation Data'!E56)))</f>
        <v/>
      </c>
      <c r="CQ62" s="290" t="str">
        <f ca="true">+IF(OFFSET('Sanitation Data'!$E$29,0,10*ROW('Sanitation Data'!E56))="","",OFFSET('Sanitation Data'!$E$29,0,10*ROW('Sanitation Data'!E56)))</f>
        <v/>
      </c>
      <c r="CR62" s="290" t="str">
        <f ca="true">+IF(OFFSET('Sanitation Data'!$E$30,0,10*ROW('Sanitation Data'!E56))="","",OFFSET('Sanitation Data'!$E$30,0,10*ROW('Sanitation Data'!E56)))</f>
        <v/>
      </c>
      <c r="CS62" s="290" t="str">
        <f ca="true">+IF(OFFSET('Sanitation Data'!$E$31,0,10*ROW('Sanitation Data'!E56))="","",OFFSET('Sanitation Data'!$E$31,0,10*ROW('Sanitation Data'!E56)))</f>
        <v/>
      </c>
      <c r="CT62" s="290" t="str">
        <f ca="true">+IF(OFFSET('Sanitation Data'!$E$32,0,10*ROW('Sanitation Data'!E56))="","",OFFSET('Sanitation Data'!$E$32,0,10*ROW('Sanitation Data'!E56)))</f>
        <v/>
      </c>
      <c r="CU62" s="290" t="str">
        <f ca="true">+IF(OFFSET('Sanitation Data'!$F$28,0,10*ROW('Sanitation Data'!F56))="","",OFFSET('Sanitation Data'!$F$28,0,10*ROW('Sanitation Data'!F56)))</f>
        <v/>
      </c>
      <c r="CV62" s="290" t="str">
        <f ca="true">+IF(OFFSET('Sanitation Data'!$F$29,0,10*ROW('Sanitation Data'!F56))="","",OFFSET('Sanitation Data'!$F$29,0,10*ROW('Sanitation Data'!F56)))</f>
        <v/>
      </c>
      <c r="CW62" s="290" t="str">
        <f ca="true">+IF(OFFSET('Sanitation Data'!$F$30,0,10*ROW('Sanitation Data'!F56))="","",OFFSET('Sanitation Data'!$F$30,0,10*ROW('Sanitation Data'!F56)))</f>
        <v/>
      </c>
      <c r="CX62" s="290" t="str">
        <f ca="true">+IF(OFFSET('Sanitation Data'!$F$31,0,10*ROW('Sanitation Data'!F56))="","",OFFSET('Sanitation Data'!$F$31,0,10*ROW('Sanitation Data'!F56)))</f>
        <v/>
      </c>
      <c r="CY62" s="290" t="str">
        <f ca="true">+IF(OFFSET('Sanitation Data'!$F$32,0,10*ROW('Sanitation Data'!F56))="","",OFFSET('Sanitation Data'!$F$32,0,10*ROW('Sanitation Data'!F56)))</f>
        <v/>
      </c>
      <c r="CZ62" s="290" t="str">
        <f ca="true">+IF(OFFSET('Sanitation Data'!$G$28,0,10*ROW('Sanitation Data'!G56))="","",OFFSET('Sanitation Data'!$G$28,0,10*ROW('Sanitation Data'!G56)))</f>
        <v/>
      </c>
      <c r="DA62" s="290" t="str">
        <f ca="true">+IF(OFFSET('Sanitation Data'!$G$29,0,10*ROW('Sanitation Data'!G56))="","",OFFSET('Sanitation Data'!$G$29,0,10*ROW('Sanitation Data'!G56)))</f>
        <v/>
      </c>
      <c r="DB62" s="290" t="str">
        <f ca="true">+IF(OFFSET('Sanitation Data'!$G$30,0,10*ROW('Sanitation Data'!G56))="","",OFFSET('Sanitation Data'!$G$30,0,10*ROW('Sanitation Data'!G56)))</f>
        <v/>
      </c>
      <c r="DC62" s="290" t="str">
        <f ca="true">+IF(OFFSET('Sanitation Data'!$G$31,0,10*ROW('Sanitation Data'!G56))="","",OFFSET('Sanitation Data'!$G$31,0,10*ROW('Sanitation Data'!G56)))</f>
        <v/>
      </c>
      <c r="DD62" s="290" t="str">
        <f ca="true">+IF(OFFSET('Sanitation Data'!$G$32,0,10*ROW('Sanitation Data'!G56))="","",OFFSET('Sanitation Data'!$G$32,0,10*ROW('Sanitation Data'!G56)))</f>
        <v/>
      </c>
      <c r="DE62" s="290" t="str">
        <f ca="true">+IF(OFFSET('Sanitation Data'!$H$28,0,10*ROW('Sanitation Data'!H56))="","",OFFSET('Sanitation Data'!$H$28,0,10*ROW('Sanitation Data'!H56)))</f>
        <v/>
      </c>
      <c r="DF62" s="290" t="str">
        <f ca="true">+IF(OFFSET('Sanitation Data'!$H$29,0,10*ROW('Sanitation Data'!H56))="","",OFFSET('Sanitation Data'!$H$29,0,10*ROW('Sanitation Data'!H56)))</f>
        <v/>
      </c>
      <c r="DG62" s="290" t="str">
        <f ca="true">+IF(OFFSET('Sanitation Data'!$H$30,0,10*ROW('Sanitation Data'!H56))="","",OFFSET('Sanitation Data'!$H$30,0,10*ROW('Sanitation Data'!H56)))</f>
        <v/>
      </c>
      <c r="DH62" s="290" t="str">
        <f ca="true">+IF(OFFSET('Sanitation Data'!$H$31,0,10*ROW('Sanitation Data'!H56))="","",OFFSET('Sanitation Data'!$H$31,0,10*ROW('Sanitation Data'!H56)))</f>
        <v/>
      </c>
      <c r="DI62" s="290" t="str">
        <f ca="true">+IF(OFFSET('Sanitation Data'!$H$32,0,10*ROW('Sanitation Data'!H56))="","",OFFSET('Sanitation Data'!$H$32,0,10*ROW('Sanitation Data'!H56)))</f>
        <v/>
      </c>
      <c r="DJ62" s="290" t="str">
        <f ca="true">+IF(OFFSET('Sanitation Data'!$I$28,0,10*ROW('Sanitation Data'!I56))="","",OFFSET('Sanitation Data'!$I$28,0,10*ROW('Sanitation Data'!I56)))</f>
        <v/>
      </c>
      <c r="DK62" s="290" t="str">
        <f ca="true">+IF(OFFSET('Sanitation Data'!$I$29,0,10*ROW('Sanitation Data'!I56))="","",OFFSET('Sanitation Data'!$I$29,0,10*ROW('Sanitation Data'!I56)))</f>
        <v/>
      </c>
      <c r="DL62" s="290" t="str">
        <f ca="true">+IF(OFFSET('Sanitation Data'!$I$30,0,10*ROW('Sanitation Data'!I56))="","",OFFSET('Sanitation Data'!$I$30,0,10*ROW('Sanitation Data'!I56)))</f>
        <v/>
      </c>
      <c r="DM62" s="290" t="str">
        <f ca="true">+IF(OFFSET('Sanitation Data'!$I$31,0,10*ROW('Sanitation Data'!I56))="","",OFFSET('Sanitation Data'!$I$31,0,10*ROW('Sanitation Data'!I56)))</f>
        <v/>
      </c>
      <c r="DN62" s="290" t="str">
        <f ca="true">+IF(OFFSET('Sanitation Data'!$I$32,0,10*ROW('Sanitation Data'!I56))="","",OFFSET('Sanitation Data'!$I$32,0,10*ROW('Sanitation Data'!I56)))</f>
        <v/>
      </c>
      <c r="DO62" s="290" t="str">
        <f ca="true">+IF(OFFSET('Hygiene Data'!$D$11,0,10*ROW('Hygiene Data'!D56))="","",OFFSET('Hygiene Data'!$D$11,0,10*ROW('Hygiene Data'!D56)))</f>
        <v/>
      </c>
      <c r="DP62" s="290" t="str">
        <f ca="true">+IF(OFFSET('Hygiene Data'!$D$12,0,10*ROW('Hygiene Data'!D56))="","",OFFSET('Hygiene Data'!$D$12,0,10*ROW('Hygiene Data'!D56)))</f>
        <v/>
      </c>
      <c r="DQ62" s="290" t="str">
        <f ca="true">+IF(OFFSET('Hygiene Data'!$D$13,0,10*ROW('Hygiene Data'!D56))="","",OFFSET('Hygiene Data'!$D$13,0,10*ROW('Hygiene Data'!D56)))</f>
        <v/>
      </c>
      <c r="DR62" s="290" t="str">
        <f ca="true">+IF(OFFSET('Hygiene Data'!$E$11,0,10*ROW('Hygiene Data'!E56))="","",OFFSET('Hygiene Data'!$E$11,0,10*ROW('Hygiene Data'!E56)))</f>
        <v/>
      </c>
      <c r="DS62" s="290" t="str">
        <f ca="true">+IF(OFFSET('Hygiene Data'!$E$12,0,10*ROW('Hygiene Data'!E56))="","",OFFSET('Hygiene Data'!$E$12,0,10*ROW('Hygiene Data'!E56)))</f>
        <v/>
      </c>
      <c r="DT62" s="290" t="str">
        <f ca="true">+IF(OFFSET('Hygiene Data'!$E$13,0,10*ROW('Hygiene Data'!E56))="","",OFFSET('Hygiene Data'!$E$13,0,10*ROW('Hygiene Data'!E56)))</f>
        <v/>
      </c>
      <c r="DU62" s="290" t="str">
        <f ca="true">+IF(OFFSET('Hygiene Data'!$F$11,0,10*ROW('Hygiene Data'!F56))="","",OFFSET('Hygiene Data'!$F$11,0,10*ROW('Hygiene Data'!F56)))</f>
        <v/>
      </c>
      <c r="DV62" s="290" t="str">
        <f ca="true">+IF(OFFSET('Hygiene Data'!$F$12,0,10*ROW('Hygiene Data'!F56))="","",OFFSET('Hygiene Data'!$F$12,0,10*ROW('Hygiene Data'!F56)))</f>
        <v/>
      </c>
      <c r="DW62" s="290" t="str">
        <f ca="true">+IF(OFFSET('Hygiene Data'!$F$13,0,10*ROW('Hygiene Data'!F56))="","",OFFSET('Hygiene Data'!$F$13,0,10*ROW('Hygiene Data'!F56)))</f>
        <v/>
      </c>
      <c r="DX62" s="290" t="str">
        <f ca="true">+IF(OFFSET('Hygiene Data'!$G$11,0,10*ROW('Hygiene Data'!G56))="","",OFFSET('Hygiene Data'!$G$11,0,10*ROW('Hygiene Data'!G56)))</f>
        <v/>
      </c>
      <c r="DY62" s="290" t="str">
        <f ca="true">+IF(OFFSET('Hygiene Data'!$G$12,0,10*ROW('Hygiene Data'!G56))="","",OFFSET('Hygiene Data'!$G$12,0,10*ROW('Hygiene Data'!G56)))</f>
        <v/>
      </c>
      <c r="DZ62" s="290" t="str">
        <f ca="true">+IF(OFFSET('Hygiene Data'!$G$13,0,10*ROW('Hygiene Data'!G56))="","",OFFSET('Hygiene Data'!$G$13,0,10*ROW('Hygiene Data'!G56)))</f>
        <v/>
      </c>
      <c r="EA62" s="290" t="str">
        <f ca="true">+IF(OFFSET('Hygiene Data'!$H$11,0,10*ROW('Hygiene Data'!H56))="","",OFFSET('Hygiene Data'!$H$11,0,10*ROW('Hygiene Data'!H56)))</f>
        <v/>
      </c>
      <c r="EB62" s="290" t="str">
        <f ca="true">+IF(OFFSET('Hygiene Data'!$H$12,0,10*ROW('Hygiene Data'!H56))="","",OFFSET('Hygiene Data'!$H$12,0,10*ROW('Hygiene Data'!H56)))</f>
        <v/>
      </c>
      <c r="EC62" s="290" t="str">
        <f ca="true">+IF(OFFSET('Hygiene Data'!$H$13,0,10*ROW('Hygiene Data'!H56))="","",OFFSET('Hygiene Data'!$H$13,0,10*ROW('Hygiene Data'!H56)))</f>
        <v/>
      </c>
      <c r="ED62" s="290" t="str">
        <f ca="true">+IF(OFFSET('Hygiene Data'!$I$11,0,10*ROW('Hygiene Data'!I56))="","",OFFSET('Hygiene Data'!$I$11,0,10*ROW('Hygiene Data'!I56)))</f>
        <v/>
      </c>
      <c r="EE62" s="290" t="str">
        <f ca="true">+IF(OFFSET('Hygiene Data'!$I$12,0,10*ROW('Hygiene Data'!I56))="","",OFFSET('Hygiene Data'!$I$12,0,10*ROW('Hygiene Data'!I56)))</f>
        <v/>
      </c>
      <c r="EF62" s="290"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6"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0"/>
      <c r="BS63" s="290" t="str">
        <f ca="true">+IF(OFFSET('Water Data'!$D$27,0,10*ROW('Water Data'!D57))="","",OFFSET('Water Data'!$D$27,0,10*ROW('Water Data'!D57)))</f>
        <v/>
      </c>
      <c r="BT63" s="290" t="str">
        <f ca="true">+IF(OFFSET('Water Data'!$D$28,0,10*ROW('Water Data'!D57))="","",OFFSET('Water Data'!$D$28,0,10*ROW('Water Data'!D57)))</f>
        <v/>
      </c>
      <c r="BU63" s="290" t="str">
        <f ca="true">+IF(OFFSET('Water Data'!$D$29,0,10*ROW('Water Data'!D57))="","",OFFSET('Water Data'!$D$29,0,10*ROW('Water Data'!D57)))</f>
        <v/>
      </c>
      <c r="BV63" s="290" t="str">
        <f ca="true">+IF(OFFSET('Water Data'!$E$27,0,10*ROW('Water Data'!E57))="","",OFFSET('Water Data'!$E$27,0,10*ROW('Water Data'!E57)))</f>
        <v/>
      </c>
      <c r="BW63" s="290" t="str">
        <f ca="true">+IF(OFFSET('Water Data'!$E$28,0,10*ROW('Water Data'!E57))="","",OFFSET('Water Data'!$E$28,0,10*ROW('Water Data'!E57)))</f>
        <v/>
      </c>
      <c r="BX63" s="290" t="str">
        <f ca="true">+IF(OFFSET('Water Data'!$E$29,0,10*ROW('Water Data'!E57))="","",OFFSET('Water Data'!$E$29,0,10*ROW('Water Data'!E57)))</f>
        <v/>
      </c>
      <c r="BY63" s="290" t="str">
        <f ca="true">+IF(OFFSET('Water Data'!$F$27,0,10*ROW('Water Data'!F57))="","",OFFSET('Water Data'!$F$27,0,10*ROW('Water Data'!F57)))</f>
        <v/>
      </c>
      <c r="BZ63" s="290" t="str">
        <f ca="true">+IF(OFFSET('Water Data'!$F$28,0,10*ROW('Water Data'!F57))="","",OFFSET('Water Data'!$F$28,0,10*ROW('Water Data'!F57)))</f>
        <v/>
      </c>
      <c r="CA63" s="290" t="str">
        <f ca="true">+IF(OFFSET('Water Data'!$F$29,0,10*ROW('Water Data'!F57))="","",OFFSET('Water Data'!$F$29,0,10*ROW('Water Data'!F57)))</f>
        <v/>
      </c>
      <c r="CB63" s="290" t="str">
        <f ca="true">+IF(OFFSET('Water Data'!$G$27,0,10*ROW('Water Data'!G57))="","",OFFSET('Water Data'!$G$27,0,10*ROW('Water Data'!G57)))</f>
        <v/>
      </c>
      <c r="CC63" s="290" t="str">
        <f ca="true">+IF(OFFSET('Water Data'!$G$28,0,10*ROW('Water Data'!G57))="","",OFFSET('Water Data'!$G$28,0,10*ROW('Water Data'!G57)))</f>
        <v/>
      </c>
      <c r="CD63" s="290" t="str">
        <f ca="true">+IF(OFFSET('Water Data'!$G$29,0,10*ROW('Water Data'!G57))="","",OFFSET('Water Data'!$G$29,0,10*ROW('Water Data'!G57)))</f>
        <v/>
      </c>
      <c r="CE63" s="290" t="str">
        <f ca="true">+IF(OFFSET('Water Data'!$H$27,0,10*ROW('Water Data'!H57))="","",OFFSET('Water Data'!$H$27,0,10*ROW('Water Data'!H57)))</f>
        <v/>
      </c>
      <c r="CF63" s="290" t="str">
        <f ca="true">+IF(OFFSET('Water Data'!$H$28,0,10*ROW('Water Data'!H57))="","",OFFSET('Water Data'!$H$28,0,10*ROW('Water Data'!H57)))</f>
        <v/>
      </c>
      <c r="CG63" s="290" t="str">
        <f ca="true">+IF(OFFSET('Water Data'!$H$29,0,10*ROW('Water Data'!H57))="","",OFFSET('Water Data'!$H$29,0,10*ROW('Water Data'!H57)))</f>
        <v/>
      </c>
      <c r="CH63" s="290" t="str">
        <f ca="true">+IF(OFFSET('Water Data'!$I$27,0,10*ROW('Water Data'!I57))="","",OFFSET('Water Data'!$I$27,0,10*ROW('Water Data'!I57)))</f>
        <v/>
      </c>
      <c r="CI63" s="290" t="str">
        <f ca="true">+IF(OFFSET('Water Data'!$I$28,0,10*ROW('Water Data'!I57))="","",OFFSET('Water Data'!$I$28,0,10*ROW('Water Data'!I57)))</f>
        <v/>
      </c>
      <c r="CJ63" s="290" t="str">
        <f ca="true">+IF(OFFSET('Water Data'!$I$29,0,10*ROW('Water Data'!I57))="","",OFFSET('Water Data'!$I$29,0,10*ROW('Water Data'!I57)))</f>
        <v/>
      </c>
      <c r="CK63" s="290" t="str">
        <f ca="true">+IF(OFFSET('Sanitation Data'!$D$28,0,10*ROW('Sanitation Data'!D57))="","",OFFSET('Sanitation Data'!$D$28,0,10*ROW('Sanitation Data'!D57)))</f>
        <v/>
      </c>
      <c r="CL63" s="290" t="str">
        <f ca="true">+IF(OFFSET('Sanitation Data'!$D$29,0,10*ROW('Sanitation Data'!D57))="","",OFFSET('Sanitation Data'!$D$29,0,10*ROW('Sanitation Data'!D57)))</f>
        <v/>
      </c>
      <c r="CM63" s="290" t="str">
        <f ca="true">+IF(OFFSET('Sanitation Data'!$D$30,0,10*ROW('Sanitation Data'!D57))="","",OFFSET('Sanitation Data'!$D$30,0,10*ROW('Sanitation Data'!D57)))</f>
        <v/>
      </c>
      <c r="CN63" s="290" t="str">
        <f ca="true">+IF(OFFSET('Sanitation Data'!$D$31,0,10*ROW('Sanitation Data'!D57))="","",OFFSET('Sanitation Data'!$D$31,0,10*ROW('Sanitation Data'!D57)))</f>
        <v/>
      </c>
      <c r="CO63" s="290" t="str">
        <f ca="true">+IF(OFFSET('Sanitation Data'!$D$32,0,10*ROW('Sanitation Data'!D57))="","",OFFSET('Sanitation Data'!$D$32,0,10*ROW('Sanitation Data'!D57)))</f>
        <v/>
      </c>
      <c r="CP63" s="290" t="str">
        <f ca="true">+IF(OFFSET('Sanitation Data'!$E$28,0,10*ROW('Sanitation Data'!E57))="","",OFFSET('Sanitation Data'!$E$28,0,10*ROW('Sanitation Data'!E57)))</f>
        <v/>
      </c>
      <c r="CQ63" s="290" t="str">
        <f ca="true">+IF(OFFSET('Sanitation Data'!$E$29,0,10*ROW('Sanitation Data'!E57))="","",OFFSET('Sanitation Data'!$E$29,0,10*ROW('Sanitation Data'!E57)))</f>
        <v/>
      </c>
      <c r="CR63" s="290" t="str">
        <f ca="true">+IF(OFFSET('Sanitation Data'!$E$30,0,10*ROW('Sanitation Data'!E57))="","",OFFSET('Sanitation Data'!$E$30,0,10*ROW('Sanitation Data'!E57)))</f>
        <v/>
      </c>
      <c r="CS63" s="290" t="str">
        <f ca="true">+IF(OFFSET('Sanitation Data'!$E$31,0,10*ROW('Sanitation Data'!E57))="","",OFFSET('Sanitation Data'!$E$31,0,10*ROW('Sanitation Data'!E57)))</f>
        <v/>
      </c>
      <c r="CT63" s="290" t="str">
        <f ca="true">+IF(OFFSET('Sanitation Data'!$E$32,0,10*ROW('Sanitation Data'!E57))="","",OFFSET('Sanitation Data'!$E$32,0,10*ROW('Sanitation Data'!E57)))</f>
        <v/>
      </c>
      <c r="CU63" s="290" t="str">
        <f ca="true">+IF(OFFSET('Sanitation Data'!$F$28,0,10*ROW('Sanitation Data'!F57))="","",OFFSET('Sanitation Data'!$F$28,0,10*ROW('Sanitation Data'!F57)))</f>
        <v/>
      </c>
      <c r="CV63" s="290" t="str">
        <f ca="true">+IF(OFFSET('Sanitation Data'!$F$29,0,10*ROW('Sanitation Data'!F57))="","",OFFSET('Sanitation Data'!$F$29,0,10*ROW('Sanitation Data'!F57)))</f>
        <v/>
      </c>
      <c r="CW63" s="290" t="str">
        <f ca="true">+IF(OFFSET('Sanitation Data'!$F$30,0,10*ROW('Sanitation Data'!F57))="","",OFFSET('Sanitation Data'!$F$30,0,10*ROW('Sanitation Data'!F57)))</f>
        <v/>
      </c>
      <c r="CX63" s="290" t="str">
        <f ca="true">+IF(OFFSET('Sanitation Data'!$F$31,0,10*ROW('Sanitation Data'!F57))="","",OFFSET('Sanitation Data'!$F$31,0,10*ROW('Sanitation Data'!F57)))</f>
        <v/>
      </c>
      <c r="CY63" s="290" t="str">
        <f ca="true">+IF(OFFSET('Sanitation Data'!$F$32,0,10*ROW('Sanitation Data'!F57))="","",OFFSET('Sanitation Data'!$F$32,0,10*ROW('Sanitation Data'!F57)))</f>
        <v/>
      </c>
      <c r="CZ63" s="290" t="str">
        <f ca="true">+IF(OFFSET('Sanitation Data'!$G$28,0,10*ROW('Sanitation Data'!G57))="","",OFFSET('Sanitation Data'!$G$28,0,10*ROW('Sanitation Data'!G57)))</f>
        <v/>
      </c>
      <c r="DA63" s="290" t="str">
        <f ca="true">+IF(OFFSET('Sanitation Data'!$G$29,0,10*ROW('Sanitation Data'!G57))="","",OFFSET('Sanitation Data'!$G$29,0,10*ROW('Sanitation Data'!G57)))</f>
        <v/>
      </c>
      <c r="DB63" s="290" t="str">
        <f ca="true">+IF(OFFSET('Sanitation Data'!$G$30,0,10*ROW('Sanitation Data'!G57))="","",OFFSET('Sanitation Data'!$G$30,0,10*ROW('Sanitation Data'!G57)))</f>
        <v/>
      </c>
      <c r="DC63" s="290" t="str">
        <f ca="true">+IF(OFFSET('Sanitation Data'!$G$31,0,10*ROW('Sanitation Data'!G57))="","",OFFSET('Sanitation Data'!$G$31,0,10*ROW('Sanitation Data'!G57)))</f>
        <v/>
      </c>
      <c r="DD63" s="290" t="str">
        <f ca="true">+IF(OFFSET('Sanitation Data'!$G$32,0,10*ROW('Sanitation Data'!G57))="","",OFFSET('Sanitation Data'!$G$32,0,10*ROW('Sanitation Data'!G57)))</f>
        <v/>
      </c>
      <c r="DE63" s="290" t="str">
        <f ca="true">+IF(OFFSET('Sanitation Data'!$H$28,0,10*ROW('Sanitation Data'!H57))="","",OFFSET('Sanitation Data'!$H$28,0,10*ROW('Sanitation Data'!H57)))</f>
        <v/>
      </c>
      <c r="DF63" s="290" t="str">
        <f ca="true">+IF(OFFSET('Sanitation Data'!$H$29,0,10*ROW('Sanitation Data'!H57))="","",OFFSET('Sanitation Data'!$H$29,0,10*ROW('Sanitation Data'!H57)))</f>
        <v/>
      </c>
      <c r="DG63" s="290" t="str">
        <f ca="true">+IF(OFFSET('Sanitation Data'!$H$30,0,10*ROW('Sanitation Data'!H57))="","",OFFSET('Sanitation Data'!$H$30,0,10*ROW('Sanitation Data'!H57)))</f>
        <v/>
      </c>
      <c r="DH63" s="290" t="str">
        <f ca="true">+IF(OFFSET('Sanitation Data'!$H$31,0,10*ROW('Sanitation Data'!H57))="","",OFFSET('Sanitation Data'!$H$31,0,10*ROW('Sanitation Data'!H57)))</f>
        <v/>
      </c>
      <c r="DI63" s="290" t="str">
        <f ca="true">+IF(OFFSET('Sanitation Data'!$H$32,0,10*ROW('Sanitation Data'!H57))="","",OFFSET('Sanitation Data'!$H$32,0,10*ROW('Sanitation Data'!H57)))</f>
        <v/>
      </c>
      <c r="DJ63" s="290" t="str">
        <f ca="true">+IF(OFFSET('Sanitation Data'!$I$28,0,10*ROW('Sanitation Data'!I57))="","",OFFSET('Sanitation Data'!$I$28,0,10*ROW('Sanitation Data'!I57)))</f>
        <v/>
      </c>
      <c r="DK63" s="290" t="str">
        <f ca="true">+IF(OFFSET('Sanitation Data'!$I$29,0,10*ROW('Sanitation Data'!I57))="","",OFFSET('Sanitation Data'!$I$29,0,10*ROW('Sanitation Data'!I57)))</f>
        <v/>
      </c>
      <c r="DL63" s="290" t="str">
        <f ca="true">+IF(OFFSET('Sanitation Data'!$I$30,0,10*ROW('Sanitation Data'!I57))="","",OFFSET('Sanitation Data'!$I$30,0,10*ROW('Sanitation Data'!I57)))</f>
        <v/>
      </c>
      <c r="DM63" s="290" t="str">
        <f ca="true">+IF(OFFSET('Sanitation Data'!$I$31,0,10*ROW('Sanitation Data'!I57))="","",OFFSET('Sanitation Data'!$I$31,0,10*ROW('Sanitation Data'!I57)))</f>
        <v/>
      </c>
      <c r="DN63" s="290" t="str">
        <f ca="true">+IF(OFFSET('Sanitation Data'!$I$32,0,10*ROW('Sanitation Data'!I57))="","",OFFSET('Sanitation Data'!$I$32,0,10*ROW('Sanitation Data'!I57)))</f>
        <v/>
      </c>
      <c r="DO63" s="290" t="str">
        <f ca="true">+IF(OFFSET('Hygiene Data'!$D$11,0,10*ROW('Hygiene Data'!D57))="","",OFFSET('Hygiene Data'!$D$11,0,10*ROW('Hygiene Data'!D57)))</f>
        <v/>
      </c>
      <c r="DP63" s="290" t="str">
        <f ca="true">+IF(OFFSET('Hygiene Data'!$D$12,0,10*ROW('Hygiene Data'!D57))="","",OFFSET('Hygiene Data'!$D$12,0,10*ROW('Hygiene Data'!D57)))</f>
        <v/>
      </c>
      <c r="DQ63" s="290" t="str">
        <f ca="true">+IF(OFFSET('Hygiene Data'!$D$13,0,10*ROW('Hygiene Data'!D57))="","",OFFSET('Hygiene Data'!$D$13,0,10*ROW('Hygiene Data'!D57)))</f>
        <v/>
      </c>
      <c r="DR63" s="290" t="str">
        <f ca="true">+IF(OFFSET('Hygiene Data'!$E$11,0,10*ROW('Hygiene Data'!E57))="","",OFFSET('Hygiene Data'!$E$11,0,10*ROW('Hygiene Data'!E57)))</f>
        <v/>
      </c>
      <c r="DS63" s="290" t="str">
        <f ca="true">+IF(OFFSET('Hygiene Data'!$E$12,0,10*ROW('Hygiene Data'!E57))="","",OFFSET('Hygiene Data'!$E$12,0,10*ROW('Hygiene Data'!E57)))</f>
        <v/>
      </c>
      <c r="DT63" s="290" t="str">
        <f ca="true">+IF(OFFSET('Hygiene Data'!$E$13,0,10*ROW('Hygiene Data'!E57))="","",OFFSET('Hygiene Data'!$E$13,0,10*ROW('Hygiene Data'!E57)))</f>
        <v/>
      </c>
      <c r="DU63" s="290" t="str">
        <f ca="true">+IF(OFFSET('Hygiene Data'!$F$11,0,10*ROW('Hygiene Data'!F57))="","",OFFSET('Hygiene Data'!$F$11,0,10*ROW('Hygiene Data'!F57)))</f>
        <v/>
      </c>
      <c r="DV63" s="290" t="str">
        <f ca="true">+IF(OFFSET('Hygiene Data'!$F$12,0,10*ROW('Hygiene Data'!F57))="","",OFFSET('Hygiene Data'!$F$12,0,10*ROW('Hygiene Data'!F57)))</f>
        <v/>
      </c>
      <c r="DW63" s="290" t="str">
        <f ca="true">+IF(OFFSET('Hygiene Data'!$F$13,0,10*ROW('Hygiene Data'!F57))="","",OFFSET('Hygiene Data'!$F$13,0,10*ROW('Hygiene Data'!F57)))</f>
        <v/>
      </c>
      <c r="DX63" s="290" t="str">
        <f ca="true">+IF(OFFSET('Hygiene Data'!$G$11,0,10*ROW('Hygiene Data'!G57))="","",OFFSET('Hygiene Data'!$G$11,0,10*ROW('Hygiene Data'!G57)))</f>
        <v/>
      </c>
      <c r="DY63" s="290" t="str">
        <f ca="true">+IF(OFFSET('Hygiene Data'!$G$12,0,10*ROW('Hygiene Data'!G57))="","",OFFSET('Hygiene Data'!$G$12,0,10*ROW('Hygiene Data'!G57)))</f>
        <v/>
      </c>
      <c r="DZ63" s="290" t="str">
        <f ca="true">+IF(OFFSET('Hygiene Data'!$G$13,0,10*ROW('Hygiene Data'!G57))="","",OFFSET('Hygiene Data'!$G$13,0,10*ROW('Hygiene Data'!G57)))</f>
        <v/>
      </c>
      <c r="EA63" s="290" t="str">
        <f ca="true">+IF(OFFSET('Hygiene Data'!$H$11,0,10*ROW('Hygiene Data'!H57))="","",OFFSET('Hygiene Data'!$H$11,0,10*ROW('Hygiene Data'!H57)))</f>
        <v/>
      </c>
      <c r="EB63" s="290" t="str">
        <f ca="true">+IF(OFFSET('Hygiene Data'!$H$12,0,10*ROW('Hygiene Data'!H57))="","",OFFSET('Hygiene Data'!$H$12,0,10*ROW('Hygiene Data'!H57)))</f>
        <v/>
      </c>
      <c r="EC63" s="290" t="str">
        <f ca="true">+IF(OFFSET('Hygiene Data'!$H$13,0,10*ROW('Hygiene Data'!H57))="","",OFFSET('Hygiene Data'!$H$13,0,10*ROW('Hygiene Data'!H57)))</f>
        <v/>
      </c>
      <c r="ED63" s="290" t="str">
        <f ca="true">+IF(OFFSET('Hygiene Data'!$I$11,0,10*ROW('Hygiene Data'!I57))="","",OFFSET('Hygiene Data'!$I$11,0,10*ROW('Hygiene Data'!I57)))</f>
        <v/>
      </c>
      <c r="EE63" s="290" t="str">
        <f ca="true">+IF(OFFSET('Hygiene Data'!$I$12,0,10*ROW('Hygiene Data'!I57))="","",OFFSET('Hygiene Data'!$I$12,0,10*ROW('Hygiene Data'!I57)))</f>
        <v/>
      </c>
      <c r="EF63" s="290"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6"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0"/>
      <c r="BS64" s="290" t="str">
        <f ca="true">+IF(OFFSET('Water Data'!$D$27,0,10*ROW('Water Data'!D58))="","",OFFSET('Water Data'!$D$27,0,10*ROW('Water Data'!D58)))</f>
        <v/>
      </c>
      <c r="BT64" s="290" t="str">
        <f ca="true">+IF(OFFSET('Water Data'!$D$28,0,10*ROW('Water Data'!D58))="","",OFFSET('Water Data'!$D$28,0,10*ROW('Water Data'!D58)))</f>
        <v/>
      </c>
      <c r="BU64" s="290" t="str">
        <f ca="true">+IF(OFFSET('Water Data'!$D$29,0,10*ROW('Water Data'!D58))="","",OFFSET('Water Data'!$D$29,0,10*ROW('Water Data'!D58)))</f>
        <v/>
      </c>
      <c r="BV64" s="290" t="str">
        <f ca="true">+IF(OFFSET('Water Data'!$E$27,0,10*ROW('Water Data'!E58))="","",OFFSET('Water Data'!$E$27,0,10*ROW('Water Data'!E58)))</f>
        <v/>
      </c>
      <c r="BW64" s="290" t="str">
        <f ca="true">+IF(OFFSET('Water Data'!$E$28,0,10*ROW('Water Data'!E58))="","",OFFSET('Water Data'!$E$28,0,10*ROW('Water Data'!E58)))</f>
        <v/>
      </c>
      <c r="BX64" s="290" t="str">
        <f ca="true">+IF(OFFSET('Water Data'!$E$29,0,10*ROW('Water Data'!E58))="","",OFFSET('Water Data'!$E$29,0,10*ROW('Water Data'!E58)))</f>
        <v/>
      </c>
      <c r="BY64" s="290" t="str">
        <f ca="true">+IF(OFFSET('Water Data'!$F$27,0,10*ROW('Water Data'!F58))="","",OFFSET('Water Data'!$F$27,0,10*ROW('Water Data'!F58)))</f>
        <v/>
      </c>
      <c r="BZ64" s="290" t="str">
        <f ca="true">+IF(OFFSET('Water Data'!$F$28,0,10*ROW('Water Data'!F58))="","",OFFSET('Water Data'!$F$28,0,10*ROW('Water Data'!F58)))</f>
        <v/>
      </c>
      <c r="CA64" s="290" t="str">
        <f ca="true">+IF(OFFSET('Water Data'!$F$29,0,10*ROW('Water Data'!F58))="","",OFFSET('Water Data'!$F$29,0,10*ROW('Water Data'!F58)))</f>
        <v/>
      </c>
      <c r="CB64" s="290" t="str">
        <f ca="true">+IF(OFFSET('Water Data'!$G$27,0,10*ROW('Water Data'!G58))="","",OFFSET('Water Data'!$G$27,0,10*ROW('Water Data'!G58)))</f>
        <v/>
      </c>
      <c r="CC64" s="290" t="str">
        <f ca="true">+IF(OFFSET('Water Data'!$G$28,0,10*ROW('Water Data'!G58))="","",OFFSET('Water Data'!$G$28,0,10*ROW('Water Data'!G58)))</f>
        <v/>
      </c>
      <c r="CD64" s="290" t="str">
        <f ca="true">+IF(OFFSET('Water Data'!$G$29,0,10*ROW('Water Data'!G58))="","",OFFSET('Water Data'!$G$29,0,10*ROW('Water Data'!G58)))</f>
        <v/>
      </c>
      <c r="CE64" s="290" t="str">
        <f ca="true">+IF(OFFSET('Water Data'!$H$27,0,10*ROW('Water Data'!H58))="","",OFFSET('Water Data'!$H$27,0,10*ROW('Water Data'!H58)))</f>
        <v/>
      </c>
      <c r="CF64" s="290" t="str">
        <f ca="true">+IF(OFFSET('Water Data'!$H$28,0,10*ROW('Water Data'!H58))="","",OFFSET('Water Data'!$H$28,0,10*ROW('Water Data'!H58)))</f>
        <v/>
      </c>
      <c r="CG64" s="290" t="str">
        <f ca="true">+IF(OFFSET('Water Data'!$H$29,0,10*ROW('Water Data'!H58))="","",OFFSET('Water Data'!$H$29,0,10*ROW('Water Data'!H58)))</f>
        <v/>
      </c>
      <c r="CH64" s="290" t="str">
        <f ca="true">+IF(OFFSET('Water Data'!$I$27,0,10*ROW('Water Data'!I58))="","",OFFSET('Water Data'!$I$27,0,10*ROW('Water Data'!I58)))</f>
        <v/>
      </c>
      <c r="CI64" s="290" t="str">
        <f ca="true">+IF(OFFSET('Water Data'!$I$28,0,10*ROW('Water Data'!I58))="","",OFFSET('Water Data'!$I$28,0,10*ROW('Water Data'!I58)))</f>
        <v/>
      </c>
      <c r="CJ64" s="290" t="str">
        <f ca="true">+IF(OFFSET('Water Data'!$I$29,0,10*ROW('Water Data'!I58))="","",OFFSET('Water Data'!$I$29,0,10*ROW('Water Data'!I58)))</f>
        <v/>
      </c>
      <c r="CK64" s="290" t="str">
        <f ca="true">+IF(OFFSET('Sanitation Data'!$D$28,0,10*ROW('Sanitation Data'!D58))="","",OFFSET('Sanitation Data'!$D$28,0,10*ROW('Sanitation Data'!D58)))</f>
        <v/>
      </c>
      <c r="CL64" s="290" t="str">
        <f ca="true">+IF(OFFSET('Sanitation Data'!$D$29,0,10*ROW('Sanitation Data'!D58))="","",OFFSET('Sanitation Data'!$D$29,0,10*ROW('Sanitation Data'!D58)))</f>
        <v/>
      </c>
      <c r="CM64" s="290" t="str">
        <f ca="true">+IF(OFFSET('Sanitation Data'!$D$30,0,10*ROW('Sanitation Data'!D58))="","",OFFSET('Sanitation Data'!$D$30,0,10*ROW('Sanitation Data'!D58)))</f>
        <v/>
      </c>
      <c r="CN64" s="290" t="str">
        <f ca="true">+IF(OFFSET('Sanitation Data'!$D$31,0,10*ROW('Sanitation Data'!D58))="","",OFFSET('Sanitation Data'!$D$31,0,10*ROW('Sanitation Data'!D58)))</f>
        <v/>
      </c>
      <c r="CO64" s="290" t="str">
        <f ca="true">+IF(OFFSET('Sanitation Data'!$D$32,0,10*ROW('Sanitation Data'!D58))="","",OFFSET('Sanitation Data'!$D$32,0,10*ROW('Sanitation Data'!D58)))</f>
        <v/>
      </c>
      <c r="CP64" s="290" t="str">
        <f ca="true">+IF(OFFSET('Sanitation Data'!$E$28,0,10*ROW('Sanitation Data'!E58))="","",OFFSET('Sanitation Data'!$E$28,0,10*ROW('Sanitation Data'!E58)))</f>
        <v/>
      </c>
      <c r="CQ64" s="290" t="str">
        <f ca="true">+IF(OFFSET('Sanitation Data'!$E$29,0,10*ROW('Sanitation Data'!E58))="","",OFFSET('Sanitation Data'!$E$29,0,10*ROW('Sanitation Data'!E58)))</f>
        <v/>
      </c>
      <c r="CR64" s="290" t="str">
        <f ca="true">+IF(OFFSET('Sanitation Data'!$E$30,0,10*ROW('Sanitation Data'!E58))="","",OFFSET('Sanitation Data'!$E$30,0,10*ROW('Sanitation Data'!E58)))</f>
        <v/>
      </c>
      <c r="CS64" s="290" t="str">
        <f ca="true">+IF(OFFSET('Sanitation Data'!$E$31,0,10*ROW('Sanitation Data'!E58))="","",OFFSET('Sanitation Data'!$E$31,0,10*ROW('Sanitation Data'!E58)))</f>
        <v/>
      </c>
      <c r="CT64" s="290" t="str">
        <f ca="true">+IF(OFFSET('Sanitation Data'!$E$32,0,10*ROW('Sanitation Data'!E58))="","",OFFSET('Sanitation Data'!$E$32,0,10*ROW('Sanitation Data'!E58)))</f>
        <v/>
      </c>
      <c r="CU64" s="290" t="str">
        <f ca="true">+IF(OFFSET('Sanitation Data'!$F$28,0,10*ROW('Sanitation Data'!F58))="","",OFFSET('Sanitation Data'!$F$28,0,10*ROW('Sanitation Data'!F58)))</f>
        <v/>
      </c>
      <c r="CV64" s="290" t="str">
        <f ca="true">+IF(OFFSET('Sanitation Data'!$F$29,0,10*ROW('Sanitation Data'!F58))="","",OFFSET('Sanitation Data'!$F$29,0,10*ROW('Sanitation Data'!F58)))</f>
        <v/>
      </c>
      <c r="CW64" s="290" t="str">
        <f ca="true">+IF(OFFSET('Sanitation Data'!$F$30,0,10*ROW('Sanitation Data'!F58))="","",OFFSET('Sanitation Data'!$F$30,0,10*ROW('Sanitation Data'!F58)))</f>
        <v/>
      </c>
      <c r="CX64" s="290" t="str">
        <f ca="true">+IF(OFFSET('Sanitation Data'!$F$31,0,10*ROW('Sanitation Data'!F58))="","",OFFSET('Sanitation Data'!$F$31,0,10*ROW('Sanitation Data'!F58)))</f>
        <v/>
      </c>
      <c r="CY64" s="290" t="str">
        <f ca="true">+IF(OFFSET('Sanitation Data'!$F$32,0,10*ROW('Sanitation Data'!F58))="","",OFFSET('Sanitation Data'!$F$32,0,10*ROW('Sanitation Data'!F58)))</f>
        <v/>
      </c>
      <c r="CZ64" s="290" t="str">
        <f ca="true">+IF(OFFSET('Sanitation Data'!$G$28,0,10*ROW('Sanitation Data'!G58))="","",OFFSET('Sanitation Data'!$G$28,0,10*ROW('Sanitation Data'!G58)))</f>
        <v/>
      </c>
      <c r="DA64" s="290" t="str">
        <f ca="true">+IF(OFFSET('Sanitation Data'!$G$29,0,10*ROW('Sanitation Data'!G58))="","",OFFSET('Sanitation Data'!$G$29,0,10*ROW('Sanitation Data'!G58)))</f>
        <v/>
      </c>
      <c r="DB64" s="290" t="str">
        <f ca="true">+IF(OFFSET('Sanitation Data'!$G$30,0,10*ROW('Sanitation Data'!G58))="","",OFFSET('Sanitation Data'!$G$30,0,10*ROW('Sanitation Data'!G58)))</f>
        <v/>
      </c>
      <c r="DC64" s="290" t="str">
        <f ca="true">+IF(OFFSET('Sanitation Data'!$G$31,0,10*ROW('Sanitation Data'!G58))="","",OFFSET('Sanitation Data'!$G$31,0,10*ROW('Sanitation Data'!G58)))</f>
        <v/>
      </c>
      <c r="DD64" s="290" t="str">
        <f ca="true">+IF(OFFSET('Sanitation Data'!$G$32,0,10*ROW('Sanitation Data'!G58))="","",OFFSET('Sanitation Data'!$G$32,0,10*ROW('Sanitation Data'!G58)))</f>
        <v/>
      </c>
      <c r="DE64" s="290" t="str">
        <f ca="true">+IF(OFFSET('Sanitation Data'!$H$28,0,10*ROW('Sanitation Data'!H58))="","",OFFSET('Sanitation Data'!$H$28,0,10*ROW('Sanitation Data'!H58)))</f>
        <v/>
      </c>
      <c r="DF64" s="290" t="str">
        <f ca="true">+IF(OFFSET('Sanitation Data'!$H$29,0,10*ROW('Sanitation Data'!H58))="","",OFFSET('Sanitation Data'!$H$29,0,10*ROW('Sanitation Data'!H58)))</f>
        <v/>
      </c>
      <c r="DG64" s="290" t="str">
        <f ca="true">+IF(OFFSET('Sanitation Data'!$H$30,0,10*ROW('Sanitation Data'!H58))="","",OFFSET('Sanitation Data'!$H$30,0,10*ROW('Sanitation Data'!H58)))</f>
        <v/>
      </c>
      <c r="DH64" s="290" t="str">
        <f ca="true">+IF(OFFSET('Sanitation Data'!$H$31,0,10*ROW('Sanitation Data'!H58))="","",OFFSET('Sanitation Data'!$H$31,0,10*ROW('Sanitation Data'!H58)))</f>
        <v/>
      </c>
      <c r="DI64" s="290" t="str">
        <f ca="true">+IF(OFFSET('Sanitation Data'!$H$32,0,10*ROW('Sanitation Data'!H58))="","",OFFSET('Sanitation Data'!$H$32,0,10*ROW('Sanitation Data'!H58)))</f>
        <v/>
      </c>
      <c r="DJ64" s="290" t="str">
        <f ca="true">+IF(OFFSET('Sanitation Data'!$I$28,0,10*ROW('Sanitation Data'!I58))="","",OFFSET('Sanitation Data'!$I$28,0,10*ROW('Sanitation Data'!I58)))</f>
        <v/>
      </c>
      <c r="DK64" s="290" t="str">
        <f ca="true">+IF(OFFSET('Sanitation Data'!$I$29,0,10*ROW('Sanitation Data'!I58))="","",OFFSET('Sanitation Data'!$I$29,0,10*ROW('Sanitation Data'!I58)))</f>
        <v/>
      </c>
      <c r="DL64" s="290" t="str">
        <f ca="true">+IF(OFFSET('Sanitation Data'!$I$30,0,10*ROW('Sanitation Data'!I58))="","",OFFSET('Sanitation Data'!$I$30,0,10*ROW('Sanitation Data'!I58)))</f>
        <v/>
      </c>
      <c r="DM64" s="290" t="str">
        <f ca="true">+IF(OFFSET('Sanitation Data'!$I$31,0,10*ROW('Sanitation Data'!I58))="","",OFFSET('Sanitation Data'!$I$31,0,10*ROW('Sanitation Data'!I58)))</f>
        <v/>
      </c>
      <c r="DN64" s="290" t="str">
        <f ca="true">+IF(OFFSET('Sanitation Data'!$I$32,0,10*ROW('Sanitation Data'!I58))="","",OFFSET('Sanitation Data'!$I$32,0,10*ROW('Sanitation Data'!I58)))</f>
        <v/>
      </c>
      <c r="DO64" s="290" t="str">
        <f ca="true">+IF(OFFSET('Hygiene Data'!$D$11,0,10*ROW('Hygiene Data'!D58))="","",OFFSET('Hygiene Data'!$D$11,0,10*ROW('Hygiene Data'!D58)))</f>
        <v/>
      </c>
      <c r="DP64" s="290" t="str">
        <f ca="true">+IF(OFFSET('Hygiene Data'!$D$12,0,10*ROW('Hygiene Data'!D58))="","",OFFSET('Hygiene Data'!$D$12,0,10*ROW('Hygiene Data'!D58)))</f>
        <v/>
      </c>
      <c r="DQ64" s="290" t="str">
        <f ca="true">+IF(OFFSET('Hygiene Data'!$D$13,0,10*ROW('Hygiene Data'!D58))="","",OFFSET('Hygiene Data'!$D$13,0,10*ROW('Hygiene Data'!D58)))</f>
        <v/>
      </c>
      <c r="DR64" s="290" t="str">
        <f ca="true">+IF(OFFSET('Hygiene Data'!$E$11,0,10*ROW('Hygiene Data'!E58))="","",OFFSET('Hygiene Data'!$E$11,0,10*ROW('Hygiene Data'!E58)))</f>
        <v/>
      </c>
      <c r="DS64" s="290" t="str">
        <f ca="true">+IF(OFFSET('Hygiene Data'!$E$12,0,10*ROW('Hygiene Data'!E58))="","",OFFSET('Hygiene Data'!$E$12,0,10*ROW('Hygiene Data'!E58)))</f>
        <v/>
      </c>
      <c r="DT64" s="290" t="str">
        <f ca="true">+IF(OFFSET('Hygiene Data'!$E$13,0,10*ROW('Hygiene Data'!E58))="","",OFFSET('Hygiene Data'!$E$13,0,10*ROW('Hygiene Data'!E58)))</f>
        <v/>
      </c>
      <c r="DU64" s="290" t="str">
        <f ca="true">+IF(OFFSET('Hygiene Data'!$F$11,0,10*ROW('Hygiene Data'!F58))="","",OFFSET('Hygiene Data'!$F$11,0,10*ROW('Hygiene Data'!F58)))</f>
        <v/>
      </c>
      <c r="DV64" s="290" t="str">
        <f ca="true">+IF(OFFSET('Hygiene Data'!$F$12,0,10*ROW('Hygiene Data'!F58))="","",OFFSET('Hygiene Data'!$F$12,0,10*ROW('Hygiene Data'!F58)))</f>
        <v/>
      </c>
      <c r="DW64" s="290" t="str">
        <f ca="true">+IF(OFFSET('Hygiene Data'!$F$13,0,10*ROW('Hygiene Data'!F58))="","",OFFSET('Hygiene Data'!$F$13,0,10*ROW('Hygiene Data'!F58)))</f>
        <v/>
      </c>
      <c r="DX64" s="290" t="str">
        <f ca="true">+IF(OFFSET('Hygiene Data'!$G$11,0,10*ROW('Hygiene Data'!G58))="","",OFFSET('Hygiene Data'!$G$11,0,10*ROW('Hygiene Data'!G58)))</f>
        <v/>
      </c>
      <c r="DY64" s="290" t="str">
        <f ca="true">+IF(OFFSET('Hygiene Data'!$G$12,0,10*ROW('Hygiene Data'!G58))="","",OFFSET('Hygiene Data'!$G$12,0,10*ROW('Hygiene Data'!G58)))</f>
        <v/>
      </c>
      <c r="DZ64" s="290" t="str">
        <f ca="true">+IF(OFFSET('Hygiene Data'!$G$13,0,10*ROW('Hygiene Data'!G58))="","",OFFSET('Hygiene Data'!$G$13,0,10*ROW('Hygiene Data'!G58)))</f>
        <v/>
      </c>
      <c r="EA64" s="290" t="str">
        <f ca="true">+IF(OFFSET('Hygiene Data'!$H$11,0,10*ROW('Hygiene Data'!H58))="","",OFFSET('Hygiene Data'!$H$11,0,10*ROW('Hygiene Data'!H58)))</f>
        <v/>
      </c>
      <c r="EB64" s="290" t="str">
        <f ca="true">+IF(OFFSET('Hygiene Data'!$H$12,0,10*ROW('Hygiene Data'!H58))="","",OFFSET('Hygiene Data'!$H$12,0,10*ROW('Hygiene Data'!H58)))</f>
        <v/>
      </c>
      <c r="EC64" s="290" t="str">
        <f ca="true">+IF(OFFSET('Hygiene Data'!$H$13,0,10*ROW('Hygiene Data'!H58))="","",OFFSET('Hygiene Data'!$H$13,0,10*ROW('Hygiene Data'!H58)))</f>
        <v/>
      </c>
      <c r="ED64" s="290" t="str">
        <f ca="true">+IF(OFFSET('Hygiene Data'!$I$11,0,10*ROW('Hygiene Data'!I58))="","",OFFSET('Hygiene Data'!$I$11,0,10*ROW('Hygiene Data'!I58)))</f>
        <v/>
      </c>
      <c r="EE64" s="290" t="str">
        <f ca="true">+IF(OFFSET('Hygiene Data'!$I$12,0,10*ROW('Hygiene Data'!I58))="","",OFFSET('Hygiene Data'!$I$12,0,10*ROW('Hygiene Data'!I58)))</f>
        <v/>
      </c>
      <c r="EF64" s="290"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6"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0"/>
      <c r="BS65" s="290" t="str">
        <f ca="true">+IF(OFFSET('Water Data'!$D$27,0,10*ROW('Water Data'!D59))="","",OFFSET('Water Data'!$D$27,0,10*ROW('Water Data'!D59)))</f>
        <v/>
      </c>
      <c r="BT65" s="290" t="str">
        <f ca="true">+IF(OFFSET('Water Data'!$D$28,0,10*ROW('Water Data'!D59))="","",OFFSET('Water Data'!$D$28,0,10*ROW('Water Data'!D59)))</f>
        <v/>
      </c>
      <c r="BU65" s="290" t="str">
        <f ca="true">+IF(OFFSET('Water Data'!$D$29,0,10*ROW('Water Data'!D59))="","",OFFSET('Water Data'!$D$29,0,10*ROW('Water Data'!D59)))</f>
        <v/>
      </c>
      <c r="BV65" s="290" t="str">
        <f ca="true">+IF(OFFSET('Water Data'!$E$27,0,10*ROW('Water Data'!E59))="","",OFFSET('Water Data'!$E$27,0,10*ROW('Water Data'!E59)))</f>
        <v/>
      </c>
      <c r="BW65" s="290" t="str">
        <f ca="true">+IF(OFFSET('Water Data'!$E$28,0,10*ROW('Water Data'!E59))="","",OFFSET('Water Data'!$E$28,0,10*ROW('Water Data'!E59)))</f>
        <v/>
      </c>
      <c r="BX65" s="290" t="str">
        <f ca="true">+IF(OFFSET('Water Data'!$E$29,0,10*ROW('Water Data'!E59))="","",OFFSET('Water Data'!$E$29,0,10*ROW('Water Data'!E59)))</f>
        <v/>
      </c>
      <c r="BY65" s="290" t="str">
        <f ca="true">+IF(OFFSET('Water Data'!$F$27,0,10*ROW('Water Data'!F59))="","",OFFSET('Water Data'!$F$27,0,10*ROW('Water Data'!F59)))</f>
        <v/>
      </c>
      <c r="BZ65" s="290" t="str">
        <f ca="true">+IF(OFFSET('Water Data'!$F$28,0,10*ROW('Water Data'!F59))="","",OFFSET('Water Data'!$F$28,0,10*ROW('Water Data'!F59)))</f>
        <v/>
      </c>
      <c r="CA65" s="290" t="str">
        <f ca="true">+IF(OFFSET('Water Data'!$F$29,0,10*ROW('Water Data'!F59))="","",OFFSET('Water Data'!$F$29,0,10*ROW('Water Data'!F59)))</f>
        <v/>
      </c>
      <c r="CB65" s="290" t="str">
        <f ca="true">+IF(OFFSET('Water Data'!$G$27,0,10*ROW('Water Data'!G59))="","",OFFSET('Water Data'!$G$27,0,10*ROW('Water Data'!G59)))</f>
        <v/>
      </c>
      <c r="CC65" s="290" t="str">
        <f ca="true">+IF(OFFSET('Water Data'!$G$28,0,10*ROW('Water Data'!G59))="","",OFFSET('Water Data'!$G$28,0,10*ROW('Water Data'!G59)))</f>
        <v/>
      </c>
      <c r="CD65" s="290" t="str">
        <f ca="true">+IF(OFFSET('Water Data'!$G$29,0,10*ROW('Water Data'!G59))="","",OFFSET('Water Data'!$G$29,0,10*ROW('Water Data'!G59)))</f>
        <v/>
      </c>
      <c r="CE65" s="290" t="str">
        <f ca="true">+IF(OFFSET('Water Data'!$H$27,0,10*ROW('Water Data'!H59))="","",OFFSET('Water Data'!$H$27,0,10*ROW('Water Data'!H59)))</f>
        <v/>
      </c>
      <c r="CF65" s="290" t="str">
        <f ca="true">+IF(OFFSET('Water Data'!$H$28,0,10*ROW('Water Data'!H59))="","",OFFSET('Water Data'!$H$28,0,10*ROW('Water Data'!H59)))</f>
        <v/>
      </c>
      <c r="CG65" s="290" t="str">
        <f ca="true">+IF(OFFSET('Water Data'!$H$29,0,10*ROW('Water Data'!H59))="","",OFFSET('Water Data'!$H$29,0,10*ROW('Water Data'!H59)))</f>
        <v/>
      </c>
      <c r="CH65" s="290" t="str">
        <f ca="true">+IF(OFFSET('Water Data'!$I$27,0,10*ROW('Water Data'!I59))="","",OFFSET('Water Data'!$I$27,0,10*ROW('Water Data'!I59)))</f>
        <v/>
      </c>
      <c r="CI65" s="290" t="str">
        <f ca="true">+IF(OFFSET('Water Data'!$I$28,0,10*ROW('Water Data'!I59))="","",OFFSET('Water Data'!$I$28,0,10*ROW('Water Data'!I59)))</f>
        <v/>
      </c>
      <c r="CJ65" s="290" t="str">
        <f ca="true">+IF(OFFSET('Water Data'!$I$29,0,10*ROW('Water Data'!I59))="","",OFFSET('Water Data'!$I$29,0,10*ROW('Water Data'!I59)))</f>
        <v/>
      </c>
      <c r="CK65" s="290" t="str">
        <f ca="true">+IF(OFFSET('Sanitation Data'!$D$28,0,10*ROW('Sanitation Data'!D59))="","",OFFSET('Sanitation Data'!$D$28,0,10*ROW('Sanitation Data'!D59)))</f>
        <v/>
      </c>
      <c r="CL65" s="290" t="str">
        <f ca="true">+IF(OFFSET('Sanitation Data'!$D$29,0,10*ROW('Sanitation Data'!D59))="","",OFFSET('Sanitation Data'!$D$29,0,10*ROW('Sanitation Data'!D59)))</f>
        <v/>
      </c>
      <c r="CM65" s="290" t="str">
        <f ca="true">+IF(OFFSET('Sanitation Data'!$D$30,0,10*ROW('Sanitation Data'!D59))="","",OFFSET('Sanitation Data'!$D$30,0,10*ROW('Sanitation Data'!D59)))</f>
        <v/>
      </c>
      <c r="CN65" s="290" t="str">
        <f ca="true">+IF(OFFSET('Sanitation Data'!$D$31,0,10*ROW('Sanitation Data'!D59))="","",OFFSET('Sanitation Data'!$D$31,0,10*ROW('Sanitation Data'!D59)))</f>
        <v/>
      </c>
      <c r="CO65" s="290" t="str">
        <f ca="true">+IF(OFFSET('Sanitation Data'!$D$32,0,10*ROW('Sanitation Data'!D59))="","",OFFSET('Sanitation Data'!$D$32,0,10*ROW('Sanitation Data'!D59)))</f>
        <v/>
      </c>
      <c r="CP65" s="290" t="str">
        <f ca="true">+IF(OFFSET('Sanitation Data'!$E$28,0,10*ROW('Sanitation Data'!E59))="","",OFFSET('Sanitation Data'!$E$28,0,10*ROW('Sanitation Data'!E59)))</f>
        <v/>
      </c>
      <c r="CQ65" s="290" t="str">
        <f ca="true">+IF(OFFSET('Sanitation Data'!$E$29,0,10*ROW('Sanitation Data'!E59))="","",OFFSET('Sanitation Data'!$E$29,0,10*ROW('Sanitation Data'!E59)))</f>
        <v/>
      </c>
      <c r="CR65" s="290" t="str">
        <f ca="true">+IF(OFFSET('Sanitation Data'!$E$30,0,10*ROW('Sanitation Data'!E59))="","",OFFSET('Sanitation Data'!$E$30,0,10*ROW('Sanitation Data'!E59)))</f>
        <v/>
      </c>
      <c r="CS65" s="290" t="str">
        <f ca="true">+IF(OFFSET('Sanitation Data'!$E$31,0,10*ROW('Sanitation Data'!E59))="","",OFFSET('Sanitation Data'!$E$31,0,10*ROW('Sanitation Data'!E59)))</f>
        <v/>
      </c>
      <c r="CT65" s="290" t="str">
        <f ca="true">+IF(OFFSET('Sanitation Data'!$E$32,0,10*ROW('Sanitation Data'!E59))="","",OFFSET('Sanitation Data'!$E$32,0,10*ROW('Sanitation Data'!E59)))</f>
        <v/>
      </c>
      <c r="CU65" s="290" t="str">
        <f ca="true">+IF(OFFSET('Sanitation Data'!$F$28,0,10*ROW('Sanitation Data'!F59))="","",OFFSET('Sanitation Data'!$F$28,0,10*ROW('Sanitation Data'!F59)))</f>
        <v/>
      </c>
      <c r="CV65" s="290" t="str">
        <f ca="true">+IF(OFFSET('Sanitation Data'!$F$29,0,10*ROW('Sanitation Data'!F59))="","",OFFSET('Sanitation Data'!$F$29,0,10*ROW('Sanitation Data'!F59)))</f>
        <v/>
      </c>
      <c r="CW65" s="290" t="str">
        <f ca="true">+IF(OFFSET('Sanitation Data'!$F$30,0,10*ROW('Sanitation Data'!F59))="","",OFFSET('Sanitation Data'!$F$30,0,10*ROW('Sanitation Data'!F59)))</f>
        <v/>
      </c>
      <c r="CX65" s="290" t="str">
        <f ca="true">+IF(OFFSET('Sanitation Data'!$F$31,0,10*ROW('Sanitation Data'!F59))="","",OFFSET('Sanitation Data'!$F$31,0,10*ROW('Sanitation Data'!F59)))</f>
        <v/>
      </c>
      <c r="CY65" s="290" t="str">
        <f ca="true">+IF(OFFSET('Sanitation Data'!$F$32,0,10*ROW('Sanitation Data'!F59))="","",OFFSET('Sanitation Data'!$F$32,0,10*ROW('Sanitation Data'!F59)))</f>
        <v/>
      </c>
      <c r="CZ65" s="290" t="str">
        <f ca="true">+IF(OFFSET('Sanitation Data'!$G$28,0,10*ROW('Sanitation Data'!G59))="","",OFFSET('Sanitation Data'!$G$28,0,10*ROW('Sanitation Data'!G59)))</f>
        <v/>
      </c>
      <c r="DA65" s="290" t="str">
        <f ca="true">+IF(OFFSET('Sanitation Data'!$G$29,0,10*ROW('Sanitation Data'!G59))="","",OFFSET('Sanitation Data'!$G$29,0,10*ROW('Sanitation Data'!G59)))</f>
        <v/>
      </c>
      <c r="DB65" s="290" t="str">
        <f ca="true">+IF(OFFSET('Sanitation Data'!$G$30,0,10*ROW('Sanitation Data'!G59))="","",OFFSET('Sanitation Data'!$G$30,0,10*ROW('Sanitation Data'!G59)))</f>
        <v/>
      </c>
      <c r="DC65" s="290" t="str">
        <f ca="true">+IF(OFFSET('Sanitation Data'!$G$31,0,10*ROW('Sanitation Data'!G59))="","",OFFSET('Sanitation Data'!$G$31,0,10*ROW('Sanitation Data'!G59)))</f>
        <v/>
      </c>
      <c r="DD65" s="290" t="str">
        <f ca="true">+IF(OFFSET('Sanitation Data'!$G$32,0,10*ROW('Sanitation Data'!G59))="","",OFFSET('Sanitation Data'!$G$32,0,10*ROW('Sanitation Data'!G59)))</f>
        <v/>
      </c>
      <c r="DE65" s="290" t="str">
        <f ca="true">+IF(OFFSET('Sanitation Data'!$H$28,0,10*ROW('Sanitation Data'!H59))="","",OFFSET('Sanitation Data'!$H$28,0,10*ROW('Sanitation Data'!H59)))</f>
        <v/>
      </c>
      <c r="DF65" s="290" t="str">
        <f ca="true">+IF(OFFSET('Sanitation Data'!$H$29,0,10*ROW('Sanitation Data'!H59))="","",OFFSET('Sanitation Data'!$H$29,0,10*ROW('Sanitation Data'!H59)))</f>
        <v/>
      </c>
      <c r="DG65" s="290" t="str">
        <f ca="true">+IF(OFFSET('Sanitation Data'!$H$30,0,10*ROW('Sanitation Data'!H59))="","",OFFSET('Sanitation Data'!$H$30,0,10*ROW('Sanitation Data'!H59)))</f>
        <v/>
      </c>
      <c r="DH65" s="290" t="str">
        <f ca="true">+IF(OFFSET('Sanitation Data'!$H$31,0,10*ROW('Sanitation Data'!H59))="","",OFFSET('Sanitation Data'!$H$31,0,10*ROW('Sanitation Data'!H59)))</f>
        <v/>
      </c>
      <c r="DI65" s="290" t="str">
        <f ca="true">+IF(OFFSET('Sanitation Data'!$H$32,0,10*ROW('Sanitation Data'!H59))="","",OFFSET('Sanitation Data'!$H$32,0,10*ROW('Sanitation Data'!H59)))</f>
        <v/>
      </c>
      <c r="DJ65" s="290" t="str">
        <f ca="true">+IF(OFFSET('Sanitation Data'!$I$28,0,10*ROW('Sanitation Data'!I59))="","",OFFSET('Sanitation Data'!$I$28,0,10*ROW('Sanitation Data'!I59)))</f>
        <v/>
      </c>
      <c r="DK65" s="290" t="str">
        <f ca="true">+IF(OFFSET('Sanitation Data'!$I$29,0,10*ROW('Sanitation Data'!I59))="","",OFFSET('Sanitation Data'!$I$29,0,10*ROW('Sanitation Data'!I59)))</f>
        <v/>
      </c>
      <c r="DL65" s="290" t="str">
        <f ca="true">+IF(OFFSET('Sanitation Data'!$I$30,0,10*ROW('Sanitation Data'!I59))="","",OFFSET('Sanitation Data'!$I$30,0,10*ROW('Sanitation Data'!I59)))</f>
        <v/>
      </c>
      <c r="DM65" s="290" t="str">
        <f ca="true">+IF(OFFSET('Sanitation Data'!$I$31,0,10*ROW('Sanitation Data'!I59))="","",OFFSET('Sanitation Data'!$I$31,0,10*ROW('Sanitation Data'!I59)))</f>
        <v/>
      </c>
      <c r="DN65" s="290" t="str">
        <f ca="true">+IF(OFFSET('Sanitation Data'!$I$32,0,10*ROW('Sanitation Data'!I59))="","",OFFSET('Sanitation Data'!$I$32,0,10*ROW('Sanitation Data'!I59)))</f>
        <v/>
      </c>
      <c r="DO65" s="290" t="str">
        <f ca="true">+IF(OFFSET('Hygiene Data'!$D$11,0,10*ROW('Hygiene Data'!D59))="","",OFFSET('Hygiene Data'!$D$11,0,10*ROW('Hygiene Data'!D59)))</f>
        <v/>
      </c>
      <c r="DP65" s="290" t="str">
        <f ca="true">+IF(OFFSET('Hygiene Data'!$D$12,0,10*ROW('Hygiene Data'!D59))="","",OFFSET('Hygiene Data'!$D$12,0,10*ROW('Hygiene Data'!D59)))</f>
        <v/>
      </c>
      <c r="DQ65" s="290" t="str">
        <f ca="true">+IF(OFFSET('Hygiene Data'!$D$13,0,10*ROW('Hygiene Data'!D59))="","",OFFSET('Hygiene Data'!$D$13,0,10*ROW('Hygiene Data'!D59)))</f>
        <v/>
      </c>
      <c r="DR65" s="290" t="str">
        <f ca="true">+IF(OFFSET('Hygiene Data'!$E$11,0,10*ROW('Hygiene Data'!E59))="","",OFFSET('Hygiene Data'!$E$11,0,10*ROW('Hygiene Data'!E59)))</f>
        <v/>
      </c>
      <c r="DS65" s="290" t="str">
        <f ca="true">+IF(OFFSET('Hygiene Data'!$E$12,0,10*ROW('Hygiene Data'!E59))="","",OFFSET('Hygiene Data'!$E$12,0,10*ROW('Hygiene Data'!E59)))</f>
        <v/>
      </c>
      <c r="DT65" s="290" t="str">
        <f ca="true">+IF(OFFSET('Hygiene Data'!$E$13,0,10*ROW('Hygiene Data'!E59))="","",OFFSET('Hygiene Data'!$E$13,0,10*ROW('Hygiene Data'!E59)))</f>
        <v/>
      </c>
      <c r="DU65" s="290" t="str">
        <f ca="true">+IF(OFFSET('Hygiene Data'!$F$11,0,10*ROW('Hygiene Data'!F59))="","",OFFSET('Hygiene Data'!$F$11,0,10*ROW('Hygiene Data'!F59)))</f>
        <v/>
      </c>
      <c r="DV65" s="290" t="str">
        <f ca="true">+IF(OFFSET('Hygiene Data'!$F$12,0,10*ROW('Hygiene Data'!F59))="","",OFFSET('Hygiene Data'!$F$12,0,10*ROW('Hygiene Data'!F59)))</f>
        <v/>
      </c>
      <c r="DW65" s="290" t="str">
        <f ca="true">+IF(OFFSET('Hygiene Data'!$F$13,0,10*ROW('Hygiene Data'!F59))="","",OFFSET('Hygiene Data'!$F$13,0,10*ROW('Hygiene Data'!F59)))</f>
        <v/>
      </c>
      <c r="DX65" s="290" t="str">
        <f ca="true">+IF(OFFSET('Hygiene Data'!$G$11,0,10*ROW('Hygiene Data'!G59))="","",OFFSET('Hygiene Data'!$G$11,0,10*ROW('Hygiene Data'!G59)))</f>
        <v/>
      </c>
      <c r="DY65" s="290" t="str">
        <f ca="true">+IF(OFFSET('Hygiene Data'!$G$12,0,10*ROW('Hygiene Data'!G59))="","",OFFSET('Hygiene Data'!$G$12,0,10*ROW('Hygiene Data'!G59)))</f>
        <v/>
      </c>
      <c r="DZ65" s="290" t="str">
        <f ca="true">+IF(OFFSET('Hygiene Data'!$G$13,0,10*ROW('Hygiene Data'!G59))="","",OFFSET('Hygiene Data'!$G$13,0,10*ROW('Hygiene Data'!G59)))</f>
        <v/>
      </c>
      <c r="EA65" s="290" t="str">
        <f ca="true">+IF(OFFSET('Hygiene Data'!$H$11,0,10*ROW('Hygiene Data'!H59))="","",OFFSET('Hygiene Data'!$H$11,0,10*ROW('Hygiene Data'!H59)))</f>
        <v/>
      </c>
      <c r="EB65" s="290" t="str">
        <f ca="true">+IF(OFFSET('Hygiene Data'!$H$12,0,10*ROW('Hygiene Data'!H59))="","",OFFSET('Hygiene Data'!$H$12,0,10*ROW('Hygiene Data'!H59)))</f>
        <v/>
      </c>
      <c r="EC65" s="290" t="str">
        <f ca="true">+IF(OFFSET('Hygiene Data'!$H$13,0,10*ROW('Hygiene Data'!H59))="","",OFFSET('Hygiene Data'!$H$13,0,10*ROW('Hygiene Data'!H59)))</f>
        <v/>
      </c>
      <c r="ED65" s="290" t="str">
        <f ca="true">+IF(OFFSET('Hygiene Data'!$I$11,0,10*ROW('Hygiene Data'!I59))="","",OFFSET('Hygiene Data'!$I$11,0,10*ROW('Hygiene Data'!I59)))</f>
        <v/>
      </c>
      <c r="EE65" s="290" t="str">
        <f ca="true">+IF(OFFSET('Hygiene Data'!$I$12,0,10*ROW('Hygiene Data'!I59))="","",OFFSET('Hygiene Data'!$I$12,0,10*ROW('Hygiene Data'!I59)))</f>
        <v/>
      </c>
      <c r="EF65" s="290"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6"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0"/>
      <c r="BS66" s="290" t="str">
        <f ca="true">+IF(OFFSET('Water Data'!$D$27,0,10*ROW('Water Data'!D60))="","",OFFSET('Water Data'!$D$27,0,10*ROW('Water Data'!D60)))</f>
        <v/>
      </c>
      <c r="BT66" s="290" t="str">
        <f ca="true">+IF(OFFSET('Water Data'!$D$28,0,10*ROW('Water Data'!D60))="","",OFFSET('Water Data'!$D$28,0,10*ROW('Water Data'!D60)))</f>
        <v/>
      </c>
      <c r="BU66" s="290" t="str">
        <f ca="true">+IF(OFFSET('Water Data'!$D$29,0,10*ROW('Water Data'!D60))="","",OFFSET('Water Data'!$D$29,0,10*ROW('Water Data'!D60)))</f>
        <v/>
      </c>
      <c r="BV66" s="290" t="str">
        <f ca="true">+IF(OFFSET('Water Data'!$E$27,0,10*ROW('Water Data'!E60))="","",OFFSET('Water Data'!$E$27,0,10*ROW('Water Data'!E60)))</f>
        <v/>
      </c>
      <c r="BW66" s="290" t="str">
        <f ca="true">+IF(OFFSET('Water Data'!$E$28,0,10*ROW('Water Data'!E60))="","",OFFSET('Water Data'!$E$28,0,10*ROW('Water Data'!E60)))</f>
        <v/>
      </c>
      <c r="BX66" s="290" t="str">
        <f ca="true">+IF(OFFSET('Water Data'!$E$29,0,10*ROW('Water Data'!E60))="","",OFFSET('Water Data'!$E$29,0,10*ROW('Water Data'!E60)))</f>
        <v/>
      </c>
      <c r="BY66" s="290" t="str">
        <f ca="true">+IF(OFFSET('Water Data'!$F$27,0,10*ROW('Water Data'!F60))="","",OFFSET('Water Data'!$F$27,0,10*ROW('Water Data'!F60)))</f>
        <v/>
      </c>
      <c r="BZ66" s="290" t="str">
        <f ca="true">+IF(OFFSET('Water Data'!$F$28,0,10*ROW('Water Data'!F60))="","",OFFSET('Water Data'!$F$28,0,10*ROW('Water Data'!F60)))</f>
        <v/>
      </c>
      <c r="CA66" s="290" t="str">
        <f ca="true">+IF(OFFSET('Water Data'!$F$29,0,10*ROW('Water Data'!F60))="","",OFFSET('Water Data'!$F$29,0,10*ROW('Water Data'!F60)))</f>
        <v/>
      </c>
      <c r="CB66" s="290" t="str">
        <f ca="true">+IF(OFFSET('Water Data'!$G$27,0,10*ROW('Water Data'!G60))="","",OFFSET('Water Data'!$G$27,0,10*ROW('Water Data'!G60)))</f>
        <v/>
      </c>
      <c r="CC66" s="290" t="str">
        <f ca="true">+IF(OFFSET('Water Data'!$G$28,0,10*ROW('Water Data'!G60))="","",OFFSET('Water Data'!$G$28,0,10*ROW('Water Data'!G60)))</f>
        <v/>
      </c>
      <c r="CD66" s="290" t="str">
        <f ca="true">+IF(OFFSET('Water Data'!$G$29,0,10*ROW('Water Data'!G60))="","",OFFSET('Water Data'!$G$29,0,10*ROW('Water Data'!G60)))</f>
        <v/>
      </c>
      <c r="CE66" s="290" t="str">
        <f ca="true">+IF(OFFSET('Water Data'!$H$27,0,10*ROW('Water Data'!H60))="","",OFFSET('Water Data'!$H$27,0,10*ROW('Water Data'!H60)))</f>
        <v/>
      </c>
      <c r="CF66" s="290" t="str">
        <f ca="true">+IF(OFFSET('Water Data'!$H$28,0,10*ROW('Water Data'!H60))="","",OFFSET('Water Data'!$H$28,0,10*ROW('Water Data'!H60)))</f>
        <v/>
      </c>
      <c r="CG66" s="290" t="str">
        <f ca="true">+IF(OFFSET('Water Data'!$H$29,0,10*ROW('Water Data'!H60))="","",OFFSET('Water Data'!$H$29,0,10*ROW('Water Data'!H60)))</f>
        <v/>
      </c>
      <c r="CH66" s="290" t="str">
        <f ca="true">+IF(OFFSET('Water Data'!$I$27,0,10*ROW('Water Data'!I60))="","",OFFSET('Water Data'!$I$27,0,10*ROW('Water Data'!I60)))</f>
        <v/>
      </c>
      <c r="CI66" s="290" t="str">
        <f ca="true">+IF(OFFSET('Water Data'!$I$28,0,10*ROW('Water Data'!I60))="","",OFFSET('Water Data'!$I$28,0,10*ROW('Water Data'!I60)))</f>
        <v/>
      </c>
      <c r="CJ66" s="290" t="str">
        <f ca="true">+IF(OFFSET('Water Data'!$I$29,0,10*ROW('Water Data'!I60))="","",OFFSET('Water Data'!$I$29,0,10*ROW('Water Data'!I60)))</f>
        <v/>
      </c>
      <c r="CK66" s="290" t="str">
        <f ca="true">+IF(OFFSET('Sanitation Data'!$D$28,0,10*ROW('Sanitation Data'!D60))="","",OFFSET('Sanitation Data'!$D$28,0,10*ROW('Sanitation Data'!D60)))</f>
        <v/>
      </c>
      <c r="CL66" s="290" t="str">
        <f ca="true">+IF(OFFSET('Sanitation Data'!$D$29,0,10*ROW('Sanitation Data'!D60))="","",OFFSET('Sanitation Data'!$D$29,0,10*ROW('Sanitation Data'!D60)))</f>
        <v/>
      </c>
      <c r="CM66" s="290" t="str">
        <f ca="true">+IF(OFFSET('Sanitation Data'!$D$30,0,10*ROW('Sanitation Data'!D60))="","",OFFSET('Sanitation Data'!$D$30,0,10*ROW('Sanitation Data'!D60)))</f>
        <v/>
      </c>
      <c r="CN66" s="290" t="str">
        <f ca="true">+IF(OFFSET('Sanitation Data'!$D$31,0,10*ROW('Sanitation Data'!D60))="","",OFFSET('Sanitation Data'!$D$31,0,10*ROW('Sanitation Data'!D60)))</f>
        <v/>
      </c>
      <c r="CO66" s="290" t="str">
        <f ca="true">+IF(OFFSET('Sanitation Data'!$D$32,0,10*ROW('Sanitation Data'!D60))="","",OFFSET('Sanitation Data'!$D$32,0,10*ROW('Sanitation Data'!D60)))</f>
        <v/>
      </c>
      <c r="CP66" s="290" t="str">
        <f ca="true">+IF(OFFSET('Sanitation Data'!$E$28,0,10*ROW('Sanitation Data'!E60))="","",OFFSET('Sanitation Data'!$E$28,0,10*ROW('Sanitation Data'!E60)))</f>
        <v/>
      </c>
      <c r="CQ66" s="290" t="str">
        <f ca="true">+IF(OFFSET('Sanitation Data'!$E$29,0,10*ROW('Sanitation Data'!E60))="","",OFFSET('Sanitation Data'!$E$29,0,10*ROW('Sanitation Data'!E60)))</f>
        <v/>
      </c>
      <c r="CR66" s="290" t="str">
        <f ca="true">+IF(OFFSET('Sanitation Data'!$E$30,0,10*ROW('Sanitation Data'!E60))="","",OFFSET('Sanitation Data'!$E$30,0,10*ROW('Sanitation Data'!E60)))</f>
        <v/>
      </c>
      <c r="CS66" s="290" t="str">
        <f ca="true">+IF(OFFSET('Sanitation Data'!$E$31,0,10*ROW('Sanitation Data'!E60))="","",OFFSET('Sanitation Data'!$E$31,0,10*ROW('Sanitation Data'!E60)))</f>
        <v/>
      </c>
      <c r="CT66" s="290" t="str">
        <f ca="true">+IF(OFFSET('Sanitation Data'!$E$32,0,10*ROW('Sanitation Data'!E60))="","",OFFSET('Sanitation Data'!$E$32,0,10*ROW('Sanitation Data'!E60)))</f>
        <v/>
      </c>
      <c r="CU66" s="290" t="str">
        <f ca="true">+IF(OFFSET('Sanitation Data'!$F$28,0,10*ROW('Sanitation Data'!F60))="","",OFFSET('Sanitation Data'!$F$28,0,10*ROW('Sanitation Data'!F60)))</f>
        <v/>
      </c>
      <c r="CV66" s="290" t="str">
        <f ca="true">+IF(OFFSET('Sanitation Data'!$F$29,0,10*ROW('Sanitation Data'!F60))="","",OFFSET('Sanitation Data'!$F$29,0,10*ROW('Sanitation Data'!F60)))</f>
        <v/>
      </c>
      <c r="CW66" s="290" t="str">
        <f ca="true">+IF(OFFSET('Sanitation Data'!$F$30,0,10*ROW('Sanitation Data'!F60))="","",OFFSET('Sanitation Data'!$F$30,0,10*ROW('Sanitation Data'!F60)))</f>
        <v/>
      </c>
      <c r="CX66" s="290" t="str">
        <f ca="true">+IF(OFFSET('Sanitation Data'!$F$31,0,10*ROW('Sanitation Data'!F60))="","",OFFSET('Sanitation Data'!$F$31,0,10*ROW('Sanitation Data'!F60)))</f>
        <v/>
      </c>
      <c r="CY66" s="290" t="str">
        <f ca="true">+IF(OFFSET('Sanitation Data'!$F$32,0,10*ROW('Sanitation Data'!F60))="","",OFFSET('Sanitation Data'!$F$32,0,10*ROW('Sanitation Data'!F60)))</f>
        <v/>
      </c>
      <c r="CZ66" s="290" t="str">
        <f ca="true">+IF(OFFSET('Sanitation Data'!$G$28,0,10*ROW('Sanitation Data'!G60))="","",OFFSET('Sanitation Data'!$G$28,0,10*ROW('Sanitation Data'!G60)))</f>
        <v/>
      </c>
      <c r="DA66" s="290" t="str">
        <f ca="true">+IF(OFFSET('Sanitation Data'!$G$29,0,10*ROW('Sanitation Data'!G60))="","",OFFSET('Sanitation Data'!$G$29,0,10*ROW('Sanitation Data'!G60)))</f>
        <v/>
      </c>
      <c r="DB66" s="290" t="str">
        <f ca="true">+IF(OFFSET('Sanitation Data'!$G$30,0,10*ROW('Sanitation Data'!G60))="","",OFFSET('Sanitation Data'!$G$30,0,10*ROW('Sanitation Data'!G60)))</f>
        <v/>
      </c>
      <c r="DC66" s="290" t="str">
        <f ca="true">+IF(OFFSET('Sanitation Data'!$G$31,0,10*ROW('Sanitation Data'!G60))="","",OFFSET('Sanitation Data'!$G$31,0,10*ROW('Sanitation Data'!G60)))</f>
        <v/>
      </c>
      <c r="DD66" s="290" t="str">
        <f ca="true">+IF(OFFSET('Sanitation Data'!$G$32,0,10*ROW('Sanitation Data'!G60))="","",OFFSET('Sanitation Data'!$G$32,0,10*ROW('Sanitation Data'!G60)))</f>
        <v/>
      </c>
      <c r="DE66" s="290" t="str">
        <f ca="true">+IF(OFFSET('Sanitation Data'!$H$28,0,10*ROW('Sanitation Data'!H60))="","",OFFSET('Sanitation Data'!$H$28,0,10*ROW('Sanitation Data'!H60)))</f>
        <v/>
      </c>
      <c r="DF66" s="290" t="str">
        <f ca="true">+IF(OFFSET('Sanitation Data'!$H$29,0,10*ROW('Sanitation Data'!H60))="","",OFFSET('Sanitation Data'!$H$29,0,10*ROW('Sanitation Data'!H60)))</f>
        <v/>
      </c>
      <c r="DG66" s="290" t="str">
        <f ca="true">+IF(OFFSET('Sanitation Data'!$H$30,0,10*ROW('Sanitation Data'!H60))="","",OFFSET('Sanitation Data'!$H$30,0,10*ROW('Sanitation Data'!H60)))</f>
        <v/>
      </c>
      <c r="DH66" s="290" t="str">
        <f ca="true">+IF(OFFSET('Sanitation Data'!$H$31,0,10*ROW('Sanitation Data'!H60))="","",OFFSET('Sanitation Data'!$H$31,0,10*ROW('Sanitation Data'!H60)))</f>
        <v/>
      </c>
      <c r="DI66" s="290" t="str">
        <f ca="true">+IF(OFFSET('Sanitation Data'!$H$32,0,10*ROW('Sanitation Data'!H60))="","",OFFSET('Sanitation Data'!$H$32,0,10*ROW('Sanitation Data'!H60)))</f>
        <v/>
      </c>
      <c r="DJ66" s="290" t="str">
        <f ca="true">+IF(OFFSET('Sanitation Data'!$I$28,0,10*ROW('Sanitation Data'!I60))="","",OFFSET('Sanitation Data'!$I$28,0,10*ROW('Sanitation Data'!I60)))</f>
        <v/>
      </c>
      <c r="DK66" s="290" t="str">
        <f ca="true">+IF(OFFSET('Sanitation Data'!$I$29,0,10*ROW('Sanitation Data'!I60))="","",OFFSET('Sanitation Data'!$I$29,0,10*ROW('Sanitation Data'!I60)))</f>
        <v/>
      </c>
      <c r="DL66" s="290" t="str">
        <f ca="true">+IF(OFFSET('Sanitation Data'!$I$30,0,10*ROW('Sanitation Data'!I60))="","",OFFSET('Sanitation Data'!$I$30,0,10*ROW('Sanitation Data'!I60)))</f>
        <v/>
      </c>
      <c r="DM66" s="290" t="str">
        <f ca="true">+IF(OFFSET('Sanitation Data'!$I$31,0,10*ROW('Sanitation Data'!I60))="","",OFFSET('Sanitation Data'!$I$31,0,10*ROW('Sanitation Data'!I60)))</f>
        <v/>
      </c>
      <c r="DN66" s="290" t="str">
        <f ca="true">+IF(OFFSET('Sanitation Data'!$I$32,0,10*ROW('Sanitation Data'!I60))="","",OFFSET('Sanitation Data'!$I$32,0,10*ROW('Sanitation Data'!I60)))</f>
        <v/>
      </c>
      <c r="DO66" s="290" t="str">
        <f ca="true">+IF(OFFSET('Hygiene Data'!$D$11,0,10*ROW('Hygiene Data'!D60))="","",OFFSET('Hygiene Data'!$D$11,0,10*ROW('Hygiene Data'!D60)))</f>
        <v/>
      </c>
      <c r="DP66" s="290" t="str">
        <f ca="true">+IF(OFFSET('Hygiene Data'!$D$12,0,10*ROW('Hygiene Data'!D60))="","",OFFSET('Hygiene Data'!$D$12,0,10*ROW('Hygiene Data'!D60)))</f>
        <v/>
      </c>
      <c r="DQ66" s="290" t="str">
        <f ca="true">+IF(OFFSET('Hygiene Data'!$D$13,0,10*ROW('Hygiene Data'!D60))="","",OFFSET('Hygiene Data'!$D$13,0,10*ROW('Hygiene Data'!D60)))</f>
        <v/>
      </c>
      <c r="DR66" s="290" t="str">
        <f ca="true">+IF(OFFSET('Hygiene Data'!$E$11,0,10*ROW('Hygiene Data'!E60))="","",OFFSET('Hygiene Data'!$E$11,0,10*ROW('Hygiene Data'!E60)))</f>
        <v/>
      </c>
      <c r="DS66" s="290" t="str">
        <f ca="true">+IF(OFFSET('Hygiene Data'!$E$12,0,10*ROW('Hygiene Data'!E60))="","",OFFSET('Hygiene Data'!$E$12,0,10*ROW('Hygiene Data'!E60)))</f>
        <v/>
      </c>
      <c r="DT66" s="290" t="str">
        <f ca="true">+IF(OFFSET('Hygiene Data'!$E$13,0,10*ROW('Hygiene Data'!E60))="","",OFFSET('Hygiene Data'!$E$13,0,10*ROW('Hygiene Data'!E60)))</f>
        <v/>
      </c>
      <c r="DU66" s="290" t="str">
        <f ca="true">+IF(OFFSET('Hygiene Data'!$F$11,0,10*ROW('Hygiene Data'!F60))="","",OFFSET('Hygiene Data'!$F$11,0,10*ROW('Hygiene Data'!F60)))</f>
        <v/>
      </c>
      <c r="DV66" s="290" t="str">
        <f ca="true">+IF(OFFSET('Hygiene Data'!$F$12,0,10*ROW('Hygiene Data'!F60))="","",OFFSET('Hygiene Data'!$F$12,0,10*ROW('Hygiene Data'!F60)))</f>
        <v/>
      </c>
      <c r="DW66" s="290" t="str">
        <f ca="true">+IF(OFFSET('Hygiene Data'!$F$13,0,10*ROW('Hygiene Data'!F60))="","",OFFSET('Hygiene Data'!$F$13,0,10*ROW('Hygiene Data'!F60)))</f>
        <v/>
      </c>
      <c r="DX66" s="290" t="str">
        <f ca="true">+IF(OFFSET('Hygiene Data'!$G$11,0,10*ROW('Hygiene Data'!G60))="","",OFFSET('Hygiene Data'!$G$11,0,10*ROW('Hygiene Data'!G60)))</f>
        <v/>
      </c>
      <c r="DY66" s="290" t="str">
        <f ca="true">+IF(OFFSET('Hygiene Data'!$G$12,0,10*ROW('Hygiene Data'!G60))="","",OFFSET('Hygiene Data'!$G$12,0,10*ROW('Hygiene Data'!G60)))</f>
        <v/>
      </c>
      <c r="DZ66" s="290" t="str">
        <f ca="true">+IF(OFFSET('Hygiene Data'!$G$13,0,10*ROW('Hygiene Data'!G60))="","",OFFSET('Hygiene Data'!$G$13,0,10*ROW('Hygiene Data'!G60)))</f>
        <v/>
      </c>
      <c r="EA66" s="290" t="str">
        <f ca="true">+IF(OFFSET('Hygiene Data'!$H$11,0,10*ROW('Hygiene Data'!H60))="","",OFFSET('Hygiene Data'!$H$11,0,10*ROW('Hygiene Data'!H60)))</f>
        <v/>
      </c>
      <c r="EB66" s="290" t="str">
        <f ca="true">+IF(OFFSET('Hygiene Data'!$H$12,0,10*ROW('Hygiene Data'!H60))="","",OFFSET('Hygiene Data'!$H$12,0,10*ROW('Hygiene Data'!H60)))</f>
        <v/>
      </c>
      <c r="EC66" s="290" t="str">
        <f ca="true">+IF(OFFSET('Hygiene Data'!$H$13,0,10*ROW('Hygiene Data'!H60))="","",OFFSET('Hygiene Data'!$H$13,0,10*ROW('Hygiene Data'!H60)))</f>
        <v/>
      </c>
      <c r="ED66" s="290" t="str">
        <f ca="true">+IF(OFFSET('Hygiene Data'!$I$11,0,10*ROW('Hygiene Data'!I60))="","",OFFSET('Hygiene Data'!$I$11,0,10*ROW('Hygiene Data'!I60)))</f>
        <v/>
      </c>
      <c r="EE66" s="290" t="str">
        <f ca="true">+IF(OFFSET('Hygiene Data'!$I$12,0,10*ROW('Hygiene Data'!I60))="","",OFFSET('Hygiene Data'!$I$12,0,10*ROW('Hygiene Data'!I60)))</f>
        <v/>
      </c>
      <c r="EF66" s="290"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6"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0"/>
      <c r="BS67" s="290" t="str">
        <f ca="true">+IF(OFFSET('Water Data'!$D$27,0,10*ROW('Water Data'!D61))="","",OFFSET('Water Data'!$D$27,0,10*ROW('Water Data'!D61)))</f>
        <v/>
      </c>
      <c r="BT67" s="290" t="str">
        <f ca="true">+IF(OFFSET('Water Data'!$D$28,0,10*ROW('Water Data'!D61))="","",OFFSET('Water Data'!$D$28,0,10*ROW('Water Data'!D61)))</f>
        <v/>
      </c>
      <c r="BU67" s="290" t="str">
        <f ca="true">+IF(OFFSET('Water Data'!$D$29,0,10*ROW('Water Data'!D61))="","",OFFSET('Water Data'!$D$29,0,10*ROW('Water Data'!D61)))</f>
        <v/>
      </c>
      <c r="BV67" s="290" t="str">
        <f ca="true">+IF(OFFSET('Water Data'!$E$27,0,10*ROW('Water Data'!E61))="","",OFFSET('Water Data'!$E$27,0,10*ROW('Water Data'!E61)))</f>
        <v/>
      </c>
      <c r="BW67" s="290" t="str">
        <f ca="true">+IF(OFFSET('Water Data'!$E$28,0,10*ROW('Water Data'!E61))="","",OFFSET('Water Data'!$E$28,0,10*ROW('Water Data'!E61)))</f>
        <v/>
      </c>
      <c r="BX67" s="290" t="str">
        <f ca="true">+IF(OFFSET('Water Data'!$E$29,0,10*ROW('Water Data'!E61))="","",OFFSET('Water Data'!$E$29,0,10*ROW('Water Data'!E61)))</f>
        <v/>
      </c>
      <c r="BY67" s="290" t="str">
        <f ca="true">+IF(OFFSET('Water Data'!$F$27,0,10*ROW('Water Data'!F61))="","",OFFSET('Water Data'!$F$27,0,10*ROW('Water Data'!F61)))</f>
        <v/>
      </c>
      <c r="BZ67" s="290" t="str">
        <f ca="true">+IF(OFFSET('Water Data'!$F$28,0,10*ROW('Water Data'!F61))="","",OFFSET('Water Data'!$F$28,0,10*ROW('Water Data'!F61)))</f>
        <v/>
      </c>
      <c r="CA67" s="290" t="str">
        <f ca="true">+IF(OFFSET('Water Data'!$F$29,0,10*ROW('Water Data'!F61))="","",OFFSET('Water Data'!$F$29,0,10*ROW('Water Data'!F61)))</f>
        <v/>
      </c>
      <c r="CB67" s="290" t="str">
        <f ca="true">+IF(OFFSET('Water Data'!$G$27,0,10*ROW('Water Data'!G61))="","",OFFSET('Water Data'!$G$27,0,10*ROW('Water Data'!G61)))</f>
        <v/>
      </c>
      <c r="CC67" s="290" t="str">
        <f ca="true">+IF(OFFSET('Water Data'!$G$28,0,10*ROW('Water Data'!G61))="","",OFFSET('Water Data'!$G$28,0,10*ROW('Water Data'!G61)))</f>
        <v/>
      </c>
      <c r="CD67" s="290" t="str">
        <f ca="true">+IF(OFFSET('Water Data'!$G$29,0,10*ROW('Water Data'!G61))="","",OFFSET('Water Data'!$G$29,0,10*ROW('Water Data'!G61)))</f>
        <v/>
      </c>
      <c r="CE67" s="290" t="str">
        <f ca="true">+IF(OFFSET('Water Data'!$H$27,0,10*ROW('Water Data'!H61))="","",OFFSET('Water Data'!$H$27,0,10*ROW('Water Data'!H61)))</f>
        <v/>
      </c>
      <c r="CF67" s="290" t="str">
        <f ca="true">+IF(OFFSET('Water Data'!$H$28,0,10*ROW('Water Data'!H61))="","",OFFSET('Water Data'!$H$28,0,10*ROW('Water Data'!H61)))</f>
        <v/>
      </c>
      <c r="CG67" s="290" t="str">
        <f ca="true">+IF(OFFSET('Water Data'!$H$29,0,10*ROW('Water Data'!H61))="","",OFFSET('Water Data'!$H$29,0,10*ROW('Water Data'!H61)))</f>
        <v/>
      </c>
      <c r="CH67" s="290" t="str">
        <f ca="true">+IF(OFFSET('Water Data'!$I$27,0,10*ROW('Water Data'!I61))="","",OFFSET('Water Data'!$I$27,0,10*ROW('Water Data'!I61)))</f>
        <v/>
      </c>
      <c r="CI67" s="290" t="str">
        <f ca="true">+IF(OFFSET('Water Data'!$I$28,0,10*ROW('Water Data'!I61))="","",OFFSET('Water Data'!$I$28,0,10*ROW('Water Data'!I61)))</f>
        <v/>
      </c>
      <c r="CJ67" s="290" t="str">
        <f ca="true">+IF(OFFSET('Water Data'!$I$29,0,10*ROW('Water Data'!I61))="","",OFFSET('Water Data'!$I$29,0,10*ROW('Water Data'!I61)))</f>
        <v/>
      </c>
      <c r="CK67" s="290" t="str">
        <f ca="true">+IF(OFFSET('Sanitation Data'!$D$28,0,10*ROW('Sanitation Data'!D61))="","",OFFSET('Sanitation Data'!$D$28,0,10*ROW('Sanitation Data'!D61)))</f>
        <v/>
      </c>
      <c r="CL67" s="290" t="str">
        <f ca="true">+IF(OFFSET('Sanitation Data'!$D$29,0,10*ROW('Sanitation Data'!D61))="","",OFFSET('Sanitation Data'!$D$29,0,10*ROW('Sanitation Data'!D61)))</f>
        <v/>
      </c>
      <c r="CM67" s="290" t="str">
        <f ca="true">+IF(OFFSET('Sanitation Data'!$D$30,0,10*ROW('Sanitation Data'!D61))="","",OFFSET('Sanitation Data'!$D$30,0,10*ROW('Sanitation Data'!D61)))</f>
        <v/>
      </c>
      <c r="CN67" s="290" t="str">
        <f ca="true">+IF(OFFSET('Sanitation Data'!$D$31,0,10*ROW('Sanitation Data'!D61))="","",OFFSET('Sanitation Data'!$D$31,0,10*ROW('Sanitation Data'!D61)))</f>
        <v/>
      </c>
      <c r="CO67" s="290" t="str">
        <f ca="true">+IF(OFFSET('Sanitation Data'!$D$32,0,10*ROW('Sanitation Data'!D61))="","",OFFSET('Sanitation Data'!$D$32,0,10*ROW('Sanitation Data'!D61)))</f>
        <v/>
      </c>
      <c r="CP67" s="290" t="str">
        <f ca="true">+IF(OFFSET('Sanitation Data'!$E$28,0,10*ROW('Sanitation Data'!E61))="","",OFFSET('Sanitation Data'!$E$28,0,10*ROW('Sanitation Data'!E61)))</f>
        <v/>
      </c>
      <c r="CQ67" s="290" t="str">
        <f ca="true">+IF(OFFSET('Sanitation Data'!$E$29,0,10*ROW('Sanitation Data'!E61))="","",OFFSET('Sanitation Data'!$E$29,0,10*ROW('Sanitation Data'!E61)))</f>
        <v/>
      </c>
      <c r="CR67" s="290" t="str">
        <f ca="true">+IF(OFFSET('Sanitation Data'!$E$30,0,10*ROW('Sanitation Data'!E61))="","",OFFSET('Sanitation Data'!$E$30,0,10*ROW('Sanitation Data'!E61)))</f>
        <v/>
      </c>
      <c r="CS67" s="290" t="str">
        <f ca="true">+IF(OFFSET('Sanitation Data'!$E$31,0,10*ROW('Sanitation Data'!E61))="","",OFFSET('Sanitation Data'!$E$31,0,10*ROW('Sanitation Data'!E61)))</f>
        <v/>
      </c>
      <c r="CT67" s="290" t="str">
        <f ca="true">+IF(OFFSET('Sanitation Data'!$E$32,0,10*ROW('Sanitation Data'!E61))="","",OFFSET('Sanitation Data'!$E$32,0,10*ROW('Sanitation Data'!E61)))</f>
        <v/>
      </c>
      <c r="CU67" s="290" t="str">
        <f ca="true">+IF(OFFSET('Sanitation Data'!$F$28,0,10*ROW('Sanitation Data'!F61))="","",OFFSET('Sanitation Data'!$F$28,0,10*ROW('Sanitation Data'!F61)))</f>
        <v/>
      </c>
      <c r="CV67" s="290" t="str">
        <f ca="true">+IF(OFFSET('Sanitation Data'!$F$29,0,10*ROW('Sanitation Data'!F61))="","",OFFSET('Sanitation Data'!$F$29,0,10*ROW('Sanitation Data'!F61)))</f>
        <v/>
      </c>
      <c r="CW67" s="290" t="str">
        <f ca="true">+IF(OFFSET('Sanitation Data'!$F$30,0,10*ROW('Sanitation Data'!F61))="","",OFFSET('Sanitation Data'!$F$30,0,10*ROW('Sanitation Data'!F61)))</f>
        <v/>
      </c>
      <c r="CX67" s="290" t="str">
        <f ca="true">+IF(OFFSET('Sanitation Data'!$F$31,0,10*ROW('Sanitation Data'!F61))="","",OFFSET('Sanitation Data'!$F$31,0,10*ROW('Sanitation Data'!F61)))</f>
        <v/>
      </c>
      <c r="CY67" s="290" t="str">
        <f ca="true">+IF(OFFSET('Sanitation Data'!$F$32,0,10*ROW('Sanitation Data'!F61))="","",OFFSET('Sanitation Data'!$F$32,0,10*ROW('Sanitation Data'!F61)))</f>
        <v/>
      </c>
      <c r="CZ67" s="290" t="str">
        <f ca="true">+IF(OFFSET('Sanitation Data'!$G$28,0,10*ROW('Sanitation Data'!G61))="","",OFFSET('Sanitation Data'!$G$28,0,10*ROW('Sanitation Data'!G61)))</f>
        <v/>
      </c>
      <c r="DA67" s="290" t="str">
        <f ca="true">+IF(OFFSET('Sanitation Data'!$G$29,0,10*ROW('Sanitation Data'!G61))="","",OFFSET('Sanitation Data'!$G$29,0,10*ROW('Sanitation Data'!G61)))</f>
        <v/>
      </c>
      <c r="DB67" s="290" t="str">
        <f ca="true">+IF(OFFSET('Sanitation Data'!$G$30,0,10*ROW('Sanitation Data'!G61))="","",OFFSET('Sanitation Data'!$G$30,0,10*ROW('Sanitation Data'!G61)))</f>
        <v/>
      </c>
      <c r="DC67" s="290" t="str">
        <f ca="true">+IF(OFFSET('Sanitation Data'!$G$31,0,10*ROW('Sanitation Data'!G61))="","",OFFSET('Sanitation Data'!$G$31,0,10*ROW('Sanitation Data'!G61)))</f>
        <v/>
      </c>
      <c r="DD67" s="290" t="str">
        <f ca="true">+IF(OFFSET('Sanitation Data'!$G$32,0,10*ROW('Sanitation Data'!G61))="","",OFFSET('Sanitation Data'!$G$32,0,10*ROW('Sanitation Data'!G61)))</f>
        <v/>
      </c>
      <c r="DE67" s="290" t="str">
        <f ca="true">+IF(OFFSET('Sanitation Data'!$H$28,0,10*ROW('Sanitation Data'!H61))="","",OFFSET('Sanitation Data'!$H$28,0,10*ROW('Sanitation Data'!H61)))</f>
        <v/>
      </c>
      <c r="DF67" s="290" t="str">
        <f ca="true">+IF(OFFSET('Sanitation Data'!$H$29,0,10*ROW('Sanitation Data'!H61))="","",OFFSET('Sanitation Data'!$H$29,0,10*ROW('Sanitation Data'!H61)))</f>
        <v/>
      </c>
      <c r="DG67" s="290" t="str">
        <f ca="true">+IF(OFFSET('Sanitation Data'!$H$30,0,10*ROW('Sanitation Data'!H61))="","",OFFSET('Sanitation Data'!$H$30,0,10*ROW('Sanitation Data'!H61)))</f>
        <v/>
      </c>
      <c r="DH67" s="290" t="str">
        <f ca="true">+IF(OFFSET('Sanitation Data'!$H$31,0,10*ROW('Sanitation Data'!H61))="","",OFFSET('Sanitation Data'!$H$31,0,10*ROW('Sanitation Data'!H61)))</f>
        <v/>
      </c>
      <c r="DI67" s="290" t="str">
        <f ca="true">+IF(OFFSET('Sanitation Data'!$H$32,0,10*ROW('Sanitation Data'!H61))="","",OFFSET('Sanitation Data'!$H$32,0,10*ROW('Sanitation Data'!H61)))</f>
        <v/>
      </c>
      <c r="DJ67" s="290" t="str">
        <f ca="true">+IF(OFFSET('Sanitation Data'!$I$28,0,10*ROW('Sanitation Data'!I61))="","",OFFSET('Sanitation Data'!$I$28,0,10*ROW('Sanitation Data'!I61)))</f>
        <v/>
      </c>
      <c r="DK67" s="290" t="str">
        <f ca="true">+IF(OFFSET('Sanitation Data'!$I$29,0,10*ROW('Sanitation Data'!I61))="","",OFFSET('Sanitation Data'!$I$29,0,10*ROW('Sanitation Data'!I61)))</f>
        <v/>
      </c>
      <c r="DL67" s="290" t="str">
        <f ca="true">+IF(OFFSET('Sanitation Data'!$I$30,0,10*ROW('Sanitation Data'!I61))="","",OFFSET('Sanitation Data'!$I$30,0,10*ROW('Sanitation Data'!I61)))</f>
        <v/>
      </c>
      <c r="DM67" s="290" t="str">
        <f ca="true">+IF(OFFSET('Sanitation Data'!$I$31,0,10*ROW('Sanitation Data'!I61))="","",OFFSET('Sanitation Data'!$I$31,0,10*ROW('Sanitation Data'!I61)))</f>
        <v/>
      </c>
      <c r="DN67" s="290" t="str">
        <f ca="true">+IF(OFFSET('Sanitation Data'!$I$32,0,10*ROW('Sanitation Data'!I61))="","",OFFSET('Sanitation Data'!$I$32,0,10*ROW('Sanitation Data'!I61)))</f>
        <v/>
      </c>
      <c r="DO67" s="290" t="str">
        <f ca="true">+IF(OFFSET('Hygiene Data'!$D$11,0,10*ROW('Hygiene Data'!D61))="","",OFFSET('Hygiene Data'!$D$11,0,10*ROW('Hygiene Data'!D61)))</f>
        <v/>
      </c>
      <c r="DP67" s="290" t="str">
        <f ca="true">+IF(OFFSET('Hygiene Data'!$D$12,0,10*ROW('Hygiene Data'!D61))="","",OFFSET('Hygiene Data'!$D$12,0,10*ROW('Hygiene Data'!D61)))</f>
        <v/>
      </c>
      <c r="DQ67" s="290" t="str">
        <f ca="true">+IF(OFFSET('Hygiene Data'!$D$13,0,10*ROW('Hygiene Data'!D61))="","",OFFSET('Hygiene Data'!$D$13,0,10*ROW('Hygiene Data'!D61)))</f>
        <v/>
      </c>
      <c r="DR67" s="290" t="str">
        <f ca="true">+IF(OFFSET('Hygiene Data'!$E$11,0,10*ROW('Hygiene Data'!E61))="","",OFFSET('Hygiene Data'!$E$11,0,10*ROW('Hygiene Data'!E61)))</f>
        <v/>
      </c>
      <c r="DS67" s="290" t="str">
        <f ca="true">+IF(OFFSET('Hygiene Data'!$E$12,0,10*ROW('Hygiene Data'!E61))="","",OFFSET('Hygiene Data'!$E$12,0,10*ROW('Hygiene Data'!E61)))</f>
        <v/>
      </c>
      <c r="DT67" s="290" t="str">
        <f ca="true">+IF(OFFSET('Hygiene Data'!$E$13,0,10*ROW('Hygiene Data'!E61))="","",OFFSET('Hygiene Data'!$E$13,0,10*ROW('Hygiene Data'!E61)))</f>
        <v/>
      </c>
      <c r="DU67" s="290" t="str">
        <f ca="true">+IF(OFFSET('Hygiene Data'!$F$11,0,10*ROW('Hygiene Data'!F61))="","",OFFSET('Hygiene Data'!$F$11,0,10*ROW('Hygiene Data'!F61)))</f>
        <v/>
      </c>
      <c r="DV67" s="290" t="str">
        <f ca="true">+IF(OFFSET('Hygiene Data'!$F$12,0,10*ROW('Hygiene Data'!F61))="","",OFFSET('Hygiene Data'!$F$12,0,10*ROW('Hygiene Data'!F61)))</f>
        <v/>
      </c>
      <c r="DW67" s="290" t="str">
        <f ca="true">+IF(OFFSET('Hygiene Data'!$F$13,0,10*ROW('Hygiene Data'!F61))="","",OFFSET('Hygiene Data'!$F$13,0,10*ROW('Hygiene Data'!F61)))</f>
        <v/>
      </c>
      <c r="DX67" s="290" t="str">
        <f ca="true">+IF(OFFSET('Hygiene Data'!$G$11,0,10*ROW('Hygiene Data'!G61))="","",OFFSET('Hygiene Data'!$G$11,0,10*ROW('Hygiene Data'!G61)))</f>
        <v/>
      </c>
      <c r="DY67" s="290" t="str">
        <f ca="true">+IF(OFFSET('Hygiene Data'!$G$12,0,10*ROW('Hygiene Data'!G61))="","",OFFSET('Hygiene Data'!$G$12,0,10*ROW('Hygiene Data'!G61)))</f>
        <v/>
      </c>
      <c r="DZ67" s="290" t="str">
        <f ca="true">+IF(OFFSET('Hygiene Data'!$G$13,0,10*ROW('Hygiene Data'!G61))="","",OFFSET('Hygiene Data'!$G$13,0,10*ROW('Hygiene Data'!G61)))</f>
        <v/>
      </c>
      <c r="EA67" s="290" t="str">
        <f ca="true">+IF(OFFSET('Hygiene Data'!$H$11,0,10*ROW('Hygiene Data'!H61))="","",OFFSET('Hygiene Data'!$H$11,0,10*ROW('Hygiene Data'!H61)))</f>
        <v/>
      </c>
      <c r="EB67" s="290" t="str">
        <f ca="true">+IF(OFFSET('Hygiene Data'!$H$12,0,10*ROW('Hygiene Data'!H61))="","",OFFSET('Hygiene Data'!$H$12,0,10*ROW('Hygiene Data'!H61)))</f>
        <v/>
      </c>
      <c r="EC67" s="290" t="str">
        <f ca="true">+IF(OFFSET('Hygiene Data'!$H$13,0,10*ROW('Hygiene Data'!H61))="","",OFFSET('Hygiene Data'!$H$13,0,10*ROW('Hygiene Data'!H61)))</f>
        <v/>
      </c>
      <c r="ED67" s="290" t="str">
        <f ca="true">+IF(OFFSET('Hygiene Data'!$I$11,0,10*ROW('Hygiene Data'!I61))="","",OFFSET('Hygiene Data'!$I$11,0,10*ROW('Hygiene Data'!I61)))</f>
        <v/>
      </c>
      <c r="EE67" s="290" t="str">
        <f ca="true">+IF(OFFSET('Hygiene Data'!$I$12,0,10*ROW('Hygiene Data'!I61))="","",OFFSET('Hygiene Data'!$I$12,0,10*ROW('Hygiene Data'!I61)))</f>
        <v/>
      </c>
      <c r="EF67" s="290"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6"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0"/>
      <c r="BS68" s="290" t="str">
        <f ca="true">+IF(OFFSET('Water Data'!$D$27,0,10*ROW('Water Data'!D62))="","",OFFSET('Water Data'!$D$27,0,10*ROW('Water Data'!D62)))</f>
        <v/>
      </c>
      <c r="BT68" s="290" t="str">
        <f ca="true">+IF(OFFSET('Water Data'!$D$28,0,10*ROW('Water Data'!D62))="","",OFFSET('Water Data'!$D$28,0,10*ROW('Water Data'!D62)))</f>
        <v/>
      </c>
      <c r="BU68" s="290" t="str">
        <f ca="true">+IF(OFFSET('Water Data'!$D$29,0,10*ROW('Water Data'!D62))="","",OFFSET('Water Data'!$D$29,0,10*ROW('Water Data'!D62)))</f>
        <v/>
      </c>
      <c r="BV68" s="290" t="str">
        <f ca="true">+IF(OFFSET('Water Data'!$E$27,0,10*ROW('Water Data'!E62))="","",OFFSET('Water Data'!$E$27,0,10*ROW('Water Data'!E62)))</f>
        <v/>
      </c>
      <c r="BW68" s="290" t="str">
        <f ca="true">+IF(OFFSET('Water Data'!$E$28,0,10*ROW('Water Data'!E62))="","",OFFSET('Water Data'!$E$28,0,10*ROW('Water Data'!E62)))</f>
        <v/>
      </c>
      <c r="BX68" s="290" t="str">
        <f ca="true">+IF(OFFSET('Water Data'!$E$29,0,10*ROW('Water Data'!E62))="","",OFFSET('Water Data'!$E$29,0,10*ROW('Water Data'!E62)))</f>
        <v/>
      </c>
      <c r="BY68" s="290" t="str">
        <f ca="true">+IF(OFFSET('Water Data'!$F$27,0,10*ROW('Water Data'!F62))="","",OFFSET('Water Data'!$F$27,0,10*ROW('Water Data'!F62)))</f>
        <v/>
      </c>
      <c r="BZ68" s="290" t="str">
        <f ca="true">+IF(OFFSET('Water Data'!$F$28,0,10*ROW('Water Data'!F62))="","",OFFSET('Water Data'!$F$28,0,10*ROW('Water Data'!F62)))</f>
        <v/>
      </c>
      <c r="CA68" s="290" t="str">
        <f ca="true">+IF(OFFSET('Water Data'!$F$29,0,10*ROW('Water Data'!F62))="","",OFFSET('Water Data'!$F$29,0,10*ROW('Water Data'!F62)))</f>
        <v/>
      </c>
      <c r="CB68" s="290" t="str">
        <f ca="true">+IF(OFFSET('Water Data'!$G$27,0,10*ROW('Water Data'!G62))="","",OFFSET('Water Data'!$G$27,0,10*ROW('Water Data'!G62)))</f>
        <v/>
      </c>
      <c r="CC68" s="290" t="str">
        <f ca="true">+IF(OFFSET('Water Data'!$G$28,0,10*ROW('Water Data'!G62))="","",OFFSET('Water Data'!$G$28,0,10*ROW('Water Data'!G62)))</f>
        <v/>
      </c>
      <c r="CD68" s="290" t="str">
        <f ca="true">+IF(OFFSET('Water Data'!$G$29,0,10*ROW('Water Data'!G62))="","",OFFSET('Water Data'!$G$29,0,10*ROW('Water Data'!G62)))</f>
        <v/>
      </c>
      <c r="CE68" s="290" t="str">
        <f ca="true">+IF(OFFSET('Water Data'!$H$27,0,10*ROW('Water Data'!H62))="","",OFFSET('Water Data'!$H$27,0,10*ROW('Water Data'!H62)))</f>
        <v/>
      </c>
      <c r="CF68" s="290" t="str">
        <f ca="true">+IF(OFFSET('Water Data'!$H$28,0,10*ROW('Water Data'!H62))="","",OFFSET('Water Data'!$H$28,0,10*ROW('Water Data'!H62)))</f>
        <v/>
      </c>
      <c r="CG68" s="290" t="str">
        <f ca="true">+IF(OFFSET('Water Data'!$H$29,0,10*ROW('Water Data'!H62))="","",OFFSET('Water Data'!$H$29,0,10*ROW('Water Data'!H62)))</f>
        <v/>
      </c>
      <c r="CH68" s="290" t="str">
        <f ca="true">+IF(OFFSET('Water Data'!$I$27,0,10*ROW('Water Data'!I62))="","",OFFSET('Water Data'!$I$27,0,10*ROW('Water Data'!I62)))</f>
        <v/>
      </c>
      <c r="CI68" s="290" t="str">
        <f ca="true">+IF(OFFSET('Water Data'!$I$28,0,10*ROW('Water Data'!I62))="","",OFFSET('Water Data'!$I$28,0,10*ROW('Water Data'!I62)))</f>
        <v/>
      </c>
      <c r="CJ68" s="290" t="str">
        <f ca="true">+IF(OFFSET('Water Data'!$I$29,0,10*ROW('Water Data'!I62))="","",OFFSET('Water Data'!$I$29,0,10*ROW('Water Data'!I62)))</f>
        <v/>
      </c>
      <c r="CK68" s="290" t="str">
        <f ca="true">+IF(OFFSET('Sanitation Data'!$D$28,0,10*ROW('Sanitation Data'!D62))="","",OFFSET('Sanitation Data'!$D$28,0,10*ROW('Sanitation Data'!D62)))</f>
        <v/>
      </c>
      <c r="CL68" s="290" t="str">
        <f ca="true">+IF(OFFSET('Sanitation Data'!$D$29,0,10*ROW('Sanitation Data'!D62))="","",OFFSET('Sanitation Data'!$D$29,0,10*ROW('Sanitation Data'!D62)))</f>
        <v/>
      </c>
      <c r="CM68" s="290" t="str">
        <f ca="true">+IF(OFFSET('Sanitation Data'!$D$30,0,10*ROW('Sanitation Data'!D62))="","",OFFSET('Sanitation Data'!$D$30,0,10*ROW('Sanitation Data'!D62)))</f>
        <v/>
      </c>
      <c r="CN68" s="290" t="str">
        <f ca="true">+IF(OFFSET('Sanitation Data'!$D$31,0,10*ROW('Sanitation Data'!D62))="","",OFFSET('Sanitation Data'!$D$31,0,10*ROW('Sanitation Data'!D62)))</f>
        <v/>
      </c>
      <c r="CO68" s="290" t="str">
        <f ca="true">+IF(OFFSET('Sanitation Data'!$D$32,0,10*ROW('Sanitation Data'!D62))="","",OFFSET('Sanitation Data'!$D$32,0,10*ROW('Sanitation Data'!D62)))</f>
        <v/>
      </c>
      <c r="CP68" s="290" t="str">
        <f ca="true">+IF(OFFSET('Sanitation Data'!$E$28,0,10*ROW('Sanitation Data'!E62))="","",OFFSET('Sanitation Data'!$E$28,0,10*ROW('Sanitation Data'!E62)))</f>
        <v/>
      </c>
      <c r="CQ68" s="290" t="str">
        <f ca="true">+IF(OFFSET('Sanitation Data'!$E$29,0,10*ROW('Sanitation Data'!E62))="","",OFFSET('Sanitation Data'!$E$29,0,10*ROW('Sanitation Data'!E62)))</f>
        <v/>
      </c>
      <c r="CR68" s="290" t="str">
        <f ca="true">+IF(OFFSET('Sanitation Data'!$E$30,0,10*ROW('Sanitation Data'!E62))="","",OFFSET('Sanitation Data'!$E$30,0,10*ROW('Sanitation Data'!E62)))</f>
        <v/>
      </c>
      <c r="CS68" s="290" t="str">
        <f ca="true">+IF(OFFSET('Sanitation Data'!$E$31,0,10*ROW('Sanitation Data'!E62))="","",OFFSET('Sanitation Data'!$E$31,0,10*ROW('Sanitation Data'!E62)))</f>
        <v/>
      </c>
      <c r="CT68" s="290" t="str">
        <f ca="true">+IF(OFFSET('Sanitation Data'!$E$32,0,10*ROW('Sanitation Data'!E62))="","",OFFSET('Sanitation Data'!$E$32,0,10*ROW('Sanitation Data'!E62)))</f>
        <v/>
      </c>
      <c r="CU68" s="290" t="str">
        <f ca="true">+IF(OFFSET('Sanitation Data'!$F$28,0,10*ROW('Sanitation Data'!F62))="","",OFFSET('Sanitation Data'!$F$28,0,10*ROW('Sanitation Data'!F62)))</f>
        <v/>
      </c>
      <c r="CV68" s="290" t="str">
        <f ca="true">+IF(OFFSET('Sanitation Data'!$F$29,0,10*ROW('Sanitation Data'!F62))="","",OFFSET('Sanitation Data'!$F$29,0,10*ROW('Sanitation Data'!F62)))</f>
        <v/>
      </c>
      <c r="CW68" s="290" t="str">
        <f ca="true">+IF(OFFSET('Sanitation Data'!$F$30,0,10*ROW('Sanitation Data'!F62))="","",OFFSET('Sanitation Data'!$F$30,0,10*ROW('Sanitation Data'!F62)))</f>
        <v/>
      </c>
      <c r="CX68" s="290" t="str">
        <f ca="true">+IF(OFFSET('Sanitation Data'!$F$31,0,10*ROW('Sanitation Data'!F62))="","",OFFSET('Sanitation Data'!$F$31,0,10*ROW('Sanitation Data'!F62)))</f>
        <v/>
      </c>
      <c r="CY68" s="290" t="str">
        <f ca="true">+IF(OFFSET('Sanitation Data'!$F$32,0,10*ROW('Sanitation Data'!F62))="","",OFFSET('Sanitation Data'!$F$32,0,10*ROW('Sanitation Data'!F62)))</f>
        <v/>
      </c>
      <c r="CZ68" s="290" t="str">
        <f ca="true">+IF(OFFSET('Sanitation Data'!$G$28,0,10*ROW('Sanitation Data'!G62))="","",OFFSET('Sanitation Data'!$G$28,0,10*ROW('Sanitation Data'!G62)))</f>
        <v/>
      </c>
      <c r="DA68" s="290" t="str">
        <f ca="true">+IF(OFFSET('Sanitation Data'!$G$29,0,10*ROW('Sanitation Data'!G62))="","",OFFSET('Sanitation Data'!$G$29,0,10*ROW('Sanitation Data'!G62)))</f>
        <v/>
      </c>
      <c r="DB68" s="290" t="str">
        <f ca="true">+IF(OFFSET('Sanitation Data'!$G$30,0,10*ROW('Sanitation Data'!G62))="","",OFFSET('Sanitation Data'!$G$30,0,10*ROW('Sanitation Data'!G62)))</f>
        <v/>
      </c>
      <c r="DC68" s="290" t="str">
        <f ca="true">+IF(OFFSET('Sanitation Data'!$G$31,0,10*ROW('Sanitation Data'!G62))="","",OFFSET('Sanitation Data'!$G$31,0,10*ROW('Sanitation Data'!G62)))</f>
        <v/>
      </c>
      <c r="DD68" s="290" t="str">
        <f ca="true">+IF(OFFSET('Sanitation Data'!$G$32,0,10*ROW('Sanitation Data'!G62))="","",OFFSET('Sanitation Data'!$G$32,0,10*ROW('Sanitation Data'!G62)))</f>
        <v/>
      </c>
      <c r="DE68" s="290" t="str">
        <f ca="true">+IF(OFFSET('Sanitation Data'!$H$28,0,10*ROW('Sanitation Data'!H62))="","",OFFSET('Sanitation Data'!$H$28,0,10*ROW('Sanitation Data'!H62)))</f>
        <v/>
      </c>
      <c r="DF68" s="290" t="str">
        <f ca="true">+IF(OFFSET('Sanitation Data'!$H$29,0,10*ROW('Sanitation Data'!H62))="","",OFFSET('Sanitation Data'!$H$29,0,10*ROW('Sanitation Data'!H62)))</f>
        <v/>
      </c>
      <c r="DG68" s="290" t="str">
        <f ca="true">+IF(OFFSET('Sanitation Data'!$H$30,0,10*ROW('Sanitation Data'!H62))="","",OFFSET('Sanitation Data'!$H$30,0,10*ROW('Sanitation Data'!H62)))</f>
        <v/>
      </c>
      <c r="DH68" s="290" t="str">
        <f ca="true">+IF(OFFSET('Sanitation Data'!$H$31,0,10*ROW('Sanitation Data'!H62))="","",OFFSET('Sanitation Data'!$H$31,0,10*ROW('Sanitation Data'!H62)))</f>
        <v/>
      </c>
      <c r="DI68" s="290" t="str">
        <f ca="true">+IF(OFFSET('Sanitation Data'!$H$32,0,10*ROW('Sanitation Data'!H62))="","",OFFSET('Sanitation Data'!$H$32,0,10*ROW('Sanitation Data'!H62)))</f>
        <v/>
      </c>
      <c r="DJ68" s="290" t="str">
        <f ca="true">+IF(OFFSET('Sanitation Data'!$I$28,0,10*ROW('Sanitation Data'!I62))="","",OFFSET('Sanitation Data'!$I$28,0,10*ROW('Sanitation Data'!I62)))</f>
        <v/>
      </c>
      <c r="DK68" s="290" t="str">
        <f ca="true">+IF(OFFSET('Sanitation Data'!$I$29,0,10*ROW('Sanitation Data'!I62))="","",OFFSET('Sanitation Data'!$I$29,0,10*ROW('Sanitation Data'!I62)))</f>
        <v/>
      </c>
      <c r="DL68" s="290" t="str">
        <f ca="true">+IF(OFFSET('Sanitation Data'!$I$30,0,10*ROW('Sanitation Data'!I62))="","",OFFSET('Sanitation Data'!$I$30,0,10*ROW('Sanitation Data'!I62)))</f>
        <v/>
      </c>
      <c r="DM68" s="290" t="str">
        <f ca="true">+IF(OFFSET('Sanitation Data'!$I$31,0,10*ROW('Sanitation Data'!I62))="","",OFFSET('Sanitation Data'!$I$31,0,10*ROW('Sanitation Data'!I62)))</f>
        <v/>
      </c>
      <c r="DN68" s="290" t="str">
        <f ca="true">+IF(OFFSET('Sanitation Data'!$I$32,0,10*ROW('Sanitation Data'!I62))="","",OFFSET('Sanitation Data'!$I$32,0,10*ROW('Sanitation Data'!I62)))</f>
        <v/>
      </c>
      <c r="DO68" s="290" t="str">
        <f ca="true">+IF(OFFSET('Hygiene Data'!$D$11,0,10*ROW('Hygiene Data'!D62))="","",OFFSET('Hygiene Data'!$D$11,0,10*ROW('Hygiene Data'!D62)))</f>
        <v/>
      </c>
      <c r="DP68" s="290" t="str">
        <f ca="true">+IF(OFFSET('Hygiene Data'!$D$12,0,10*ROW('Hygiene Data'!D62))="","",OFFSET('Hygiene Data'!$D$12,0,10*ROW('Hygiene Data'!D62)))</f>
        <v/>
      </c>
      <c r="DQ68" s="290" t="str">
        <f ca="true">+IF(OFFSET('Hygiene Data'!$D$13,0,10*ROW('Hygiene Data'!D62))="","",OFFSET('Hygiene Data'!$D$13,0,10*ROW('Hygiene Data'!D62)))</f>
        <v/>
      </c>
      <c r="DR68" s="290" t="str">
        <f ca="true">+IF(OFFSET('Hygiene Data'!$E$11,0,10*ROW('Hygiene Data'!E62))="","",OFFSET('Hygiene Data'!$E$11,0,10*ROW('Hygiene Data'!E62)))</f>
        <v/>
      </c>
      <c r="DS68" s="290" t="str">
        <f ca="true">+IF(OFFSET('Hygiene Data'!$E$12,0,10*ROW('Hygiene Data'!E62))="","",OFFSET('Hygiene Data'!$E$12,0,10*ROW('Hygiene Data'!E62)))</f>
        <v/>
      </c>
      <c r="DT68" s="290" t="str">
        <f ca="true">+IF(OFFSET('Hygiene Data'!$E$13,0,10*ROW('Hygiene Data'!E62))="","",OFFSET('Hygiene Data'!$E$13,0,10*ROW('Hygiene Data'!E62)))</f>
        <v/>
      </c>
      <c r="DU68" s="290" t="str">
        <f ca="true">+IF(OFFSET('Hygiene Data'!$F$11,0,10*ROW('Hygiene Data'!F62))="","",OFFSET('Hygiene Data'!$F$11,0,10*ROW('Hygiene Data'!F62)))</f>
        <v/>
      </c>
      <c r="DV68" s="290" t="str">
        <f ca="true">+IF(OFFSET('Hygiene Data'!$F$12,0,10*ROW('Hygiene Data'!F62))="","",OFFSET('Hygiene Data'!$F$12,0,10*ROW('Hygiene Data'!F62)))</f>
        <v/>
      </c>
      <c r="DW68" s="290" t="str">
        <f ca="true">+IF(OFFSET('Hygiene Data'!$F$13,0,10*ROW('Hygiene Data'!F62))="","",OFFSET('Hygiene Data'!$F$13,0,10*ROW('Hygiene Data'!F62)))</f>
        <v/>
      </c>
      <c r="DX68" s="290" t="str">
        <f ca="true">+IF(OFFSET('Hygiene Data'!$G$11,0,10*ROW('Hygiene Data'!G62))="","",OFFSET('Hygiene Data'!$G$11,0,10*ROW('Hygiene Data'!G62)))</f>
        <v/>
      </c>
      <c r="DY68" s="290" t="str">
        <f ca="true">+IF(OFFSET('Hygiene Data'!$G$12,0,10*ROW('Hygiene Data'!G62))="","",OFFSET('Hygiene Data'!$G$12,0,10*ROW('Hygiene Data'!G62)))</f>
        <v/>
      </c>
      <c r="DZ68" s="290" t="str">
        <f ca="true">+IF(OFFSET('Hygiene Data'!$G$13,0,10*ROW('Hygiene Data'!G62))="","",OFFSET('Hygiene Data'!$G$13,0,10*ROW('Hygiene Data'!G62)))</f>
        <v/>
      </c>
      <c r="EA68" s="290" t="str">
        <f ca="true">+IF(OFFSET('Hygiene Data'!$H$11,0,10*ROW('Hygiene Data'!H62))="","",OFFSET('Hygiene Data'!$H$11,0,10*ROW('Hygiene Data'!H62)))</f>
        <v/>
      </c>
      <c r="EB68" s="290" t="str">
        <f ca="true">+IF(OFFSET('Hygiene Data'!$H$12,0,10*ROW('Hygiene Data'!H62))="","",OFFSET('Hygiene Data'!$H$12,0,10*ROW('Hygiene Data'!H62)))</f>
        <v/>
      </c>
      <c r="EC68" s="290" t="str">
        <f ca="true">+IF(OFFSET('Hygiene Data'!$H$13,0,10*ROW('Hygiene Data'!H62))="","",OFFSET('Hygiene Data'!$H$13,0,10*ROW('Hygiene Data'!H62)))</f>
        <v/>
      </c>
      <c r="ED68" s="290" t="str">
        <f ca="true">+IF(OFFSET('Hygiene Data'!$I$11,0,10*ROW('Hygiene Data'!I62))="","",OFFSET('Hygiene Data'!$I$11,0,10*ROW('Hygiene Data'!I62)))</f>
        <v/>
      </c>
      <c r="EE68" s="290" t="str">
        <f ca="true">+IF(OFFSET('Hygiene Data'!$I$12,0,10*ROW('Hygiene Data'!I62))="","",OFFSET('Hygiene Data'!$I$12,0,10*ROW('Hygiene Data'!I62)))</f>
        <v/>
      </c>
      <c r="EF68" s="290"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6"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0"/>
      <c r="BS69" s="290" t="str">
        <f ca="true">+IF(OFFSET('Water Data'!$D$27,0,10*ROW('Water Data'!D63))="","",OFFSET('Water Data'!$D$27,0,10*ROW('Water Data'!D63)))</f>
        <v/>
      </c>
      <c r="BT69" s="290" t="str">
        <f ca="true">+IF(OFFSET('Water Data'!$D$28,0,10*ROW('Water Data'!D63))="","",OFFSET('Water Data'!$D$28,0,10*ROW('Water Data'!D63)))</f>
        <v/>
      </c>
      <c r="BU69" s="290" t="str">
        <f ca="true">+IF(OFFSET('Water Data'!$D$29,0,10*ROW('Water Data'!D63))="","",OFFSET('Water Data'!$D$29,0,10*ROW('Water Data'!D63)))</f>
        <v/>
      </c>
      <c r="BV69" s="290" t="str">
        <f ca="true">+IF(OFFSET('Water Data'!$E$27,0,10*ROW('Water Data'!E63))="","",OFFSET('Water Data'!$E$27,0,10*ROW('Water Data'!E63)))</f>
        <v/>
      </c>
      <c r="BW69" s="290" t="str">
        <f ca="true">+IF(OFFSET('Water Data'!$E$28,0,10*ROW('Water Data'!E63))="","",OFFSET('Water Data'!$E$28,0,10*ROW('Water Data'!E63)))</f>
        <v/>
      </c>
      <c r="BX69" s="290" t="str">
        <f ca="true">+IF(OFFSET('Water Data'!$E$29,0,10*ROW('Water Data'!E63))="","",OFFSET('Water Data'!$E$29,0,10*ROW('Water Data'!E63)))</f>
        <v/>
      </c>
      <c r="BY69" s="290" t="str">
        <f ca="true">+IF(OFFSET('Water Data'!$F$27,0,10*ROW('Water Data'!F63))="","",OFFSET('Water Data'!$F$27,0,10*ROW('Water Data'!F63)))</f>
        <v/>
      </c>
      <c r="BZ69" s="290" t="str">
        <f ca="true">+IF(OFFSET('Water Data'!$F$28,0,10*ROW('Water Data'!F63))="","",OFFSET('Water Data'!$F$28,0,10*ROW('Water Data'!F63)))</f>
        <v/>
      </c>
      <c r="CA69" s="290" t="str">
        <f ca="true">+IF(OFFSET('Water Data'!$F$29,0,10*ROW('Water Data'!F63))="","",OFFSET('Water Data'!$F$29,0,10*ROW('Water Data'!F63)))</f>
        <v/>
      </c>
      <c r="CB69" s="290" t="str">
        <f ca="true">+IF(OFFSET('Water Data'!$G$27,0,10*ROW('Water Data'!G63))="","",OFFSET('Water Data'!$G$27,0,10*ROW('Water Data'!G63)))</f>
        <v/>
      </c>
      <c r="CC69" s="290" t="str">
        <f ca="true">+IF(OFFSET('Water Data'!$G$28,0,10*ROW('Water Data'!G63))="","",OFFSET('Water Data'!$G$28,0,10*ROW('Water Data'!G63)))</f>
        <v/>
      </c>
      <c r="CD69" s="290" t="str">
        <f ca="true">+IF(OFFSET('Water Data'!$G$29,0,10*ROW('Water Data'!G63))="","",OFFSET('Water Data'!$G$29,0,10*ROW('Water Data'!G63)))</f>
        <v/>
      </c>
      <c r="CE69" s="290" t="str">
        <f ca="true">+IF(OFFSET('Water Data'!$H$27,0,10*ROW('Water Data'!H63))="","",OFFSET('Water Data'!$H$27,0,10*ROW('Water Data'!H63)))</f>
        <v/>
      </c>
      <c r="CF69" s="290" t="str">
        <f ca="true">+IF(OFFSET('Water Data'!$H$28,0,10*ROW('Water Data'!H63))="","",OFFSET('Water Data'!$H$28,0,10*ROW('Water Data'!H63)))</f>
        <v/>
      </c>
      <c r="CG69" s="290" t="str">
        <f ca="true">+IF(OFFSET('Water Data'!$H$29,0,10*ROW('Water Data'!H63))="","",OFFSET('Water Data'!$H$29,0,10*ROW('Water Data'!H63)))</f>
        <v/>
      </c>
      <c r="CH69" s="290" t="str">
        <f ca="true">+IF(OFFSET('Water Data'!$I$27,0,10*ROW('Water Data'!I63))="","",OFFSET('Water Data'!$I$27,0,10*ROW('Water Data'!I63)))</f>
        <v/>
      </c>
      <c r="CI69" s="290" t="str">
        <f ca="true">+IF(OFFSET('Water Data'!$I$28,0,10*ROW('Water Data'!I63))="","",OFFSET('Water Data'!$I$28,0,10*ROW('Water Data'!I63)))</f>
        <v/>
      </c>
      <c r="CJ69" s="290" t="str">
        <f ca="true">+IF(OFFSET('Water Data'!$I$29,0,10*ROW('Water Data'!I63))="","",OFFSET('Water Data'!$I$29,0,10*ROW('Water Data'!I63)))</f>
        <v/>
      </c>
      <c r="CK69" s="290" t="str">
        <f ca="true">+IF(OFFSET('Sanitation Data'!$D$28,0,10*ROW('Sanitation Data'!D63))="","",OFFSET('Sanitation Data'!$D$28,0,10*ROW('Sanitation Data'!D63)))</f>
        <v/>
      </c>
      <c r="CL69" s="290" t="str">
        <f ca="true">+IF(OFFSET('Sanitation Data'!$D$29,0,10*ROW('Sanitation Data'!D63))="","",OFFSET('Sanitation Data'!$D$29,0,10*ROW('Sanitation Data'!D63)))</f>
        <v/>
      </c>
      <c r="CM69" s="290" t="str">
        <f ca="true">+IF(OFFSET('Sanitation Data'!$D$30,0,10*ROW('Sanitation Data'!D63))="","",OFFSET('Sanitation Data'!$D$30,0,10*ROW('Sanitation Data'!D63)))</f>
        <v/>
      </c>
      <c r="CN69" s="290" t="str">
        <f ca="true">+IF(OFFSET('Sanitation Data'!$D$31,0,10*ROW('Sanitation Data'!D63))="","",OFFSET('Sanitation Data'!$D$31,0,10*ROW('Sanitation Data'!D63)))</f>
        <v/>
      </c>
      <c r="CO69" s="290" t="str">
        <f ca="true">+IF(OFFSET('Sanitation Data'!$D$32,0,10*ROW('Sanitation Data'!D63))="","",OFFSET('Sanitation Data'!$D$32,0,10*ROW('Sanitation Data'!D63)))</f>
        <v/>
      </c>
      <c r="CP69" s="290" t="str">
        <f ca="true">+IF(OFFSET('Sanitation Data'!$E$28,0,10*ROW('Sanitation Data'!E63))="","",OFFSET('Sanitation Data'!$E$28,0,10*ROW('Sanitation Data'!E63)))</f>
        <v/>
      </c>
      <c r="CQ69" s="290" t="str">
        <f ca="true">+IF(OFFSET('Sanitation Data'!$E$29,0,10*ROW('Sanitation Data'!E63))="","",OFFSET('Sanitation Data'!$E$29,0,10*ROW('Sanitation Data'!E63)))</f>
        <v/>
      </c>
      <c r="CR69" s="290" t="str">
        <f ca="true">+IF(OFFSET('Sanitation Data'!$E$30,0,10*ROW('Sanitation Data'!E63))="","",OFFSET('Sanitation Data'!$E$30,0,10*ROW('Sanitation Data'!E63)))</f>
        <v/>
      </c>
      <c r="CS69" s="290" t="str">
        <f ca="true">+IF(OFFSET('Sanitation Data'!$E$31,0,10*ROW('Sanitation Data'!E63))="","",OFFSET('Sanitation Data'!$E$31,0,10*ROW('Sanitation Data'!E63)))</f>
        <v/>
      </c>
      <c r="CT69" s="290" t="str">
        <f ca="true">+IF(OFFSET('Sanitation Data'!$E$32,0,10*ROW('Sanitation Data'!E63))="","",OFFSET('Sanitation Data'!$E$32,0,10*ROW('Sanitation Data'!E63)))</f>
        <v/>
      </c>
      <c r="CU69" s="290" t="str">
        <f ca="true">+IF(OFFSET('Sanitation Data'!$F$28,0,10*ROW('Sanitation Data'!F63))="","",OFFSET('Sanitation Data'!$F$28,0,10*ROW('Sanitation Data'!F63)))</f>
        <v/>
      </c>
      <c r="CV69" s="290" t="str">
        <f ca="true">+IF(OFFSET('Sanitation Data'!$F$29,0,10*ROW('Sanitation Data'!F63))="","",OFFSET('Sanitation Data'!$F$29,0,10*ROW('Sanitation Data'!F63)))</f>
        <v/>
      </c>
      <c r="CW69" s="290" t="str">
        <f ca="true">+IF(OFFSET('Sanitation Data'!$F$30,0,10*ROW('Sanitation Data'!F63))="","",OFFSET('Sanitation Data'!$F$30,0,10*ROW('Sanitation Data'!F63)))</f>
        <v/>
      </c>
      <c r="CX69" s="290" t="str">
        <f ca="true">+IF(OFFSET('Sanitation Data'!$F$31,0,10*ROW('Sanitation Data'!F63))="","",OFFSET('Sanitation Data'!$F$31,0,10*ROW('Sanitation Data'!F63)))</f>
        <v/>
      </c>
      <c r="CY69" s="290" t="str">
        <f ca="true">+IF(OFFSET('Sanitation Data'!$F$32,0,10*ROW('Sanitation Data'!F63))="","",OFFSET('Sanitation Data'!$F$32,0,10*ROW('Sanitation Data'!F63)))</f>
        <v/>
      </c>
      <c r="CZ69" s="290" t="str">
        <f ca="true">+IF(OFFSET('Sanitation Data'!$G$28,0,10*ROW('Sanitation Data'!G63))="","",OFFSET('Sanitation Data'!$G$28,0,10*ROW('Sanitation Data'!G63)))</f>
        <v/>
      </c>
      <c r="DA69" s="290" t="str">
        <f ca="true">+IF(OFFSET('Sanitation Data'!$G$29,0,10*ROW('Sanitation Data'!G63))="","",OFFSET('Sanitation Data'!$G$29,0,10*ROW('Sanitation Data'!G63)))</f>
        <v/>
      </c>
      <c r="DB69" s="290" t="str">
        <f ca="true">+IF(OFFSET('Sanitation Data'!$G$30,0,10*ROW('Sanitation Data'!G63))="","",OFFSET('Sanitation Data'!$G$30,0,10*ROW('Sanitation Data'!G63)))</f>
        <v/>
      </c>
      <c r="DC69" s="290" t="str">
        <f ca="true">+IF(OFFSET('Sanitation Data'!$G$31,0,10*ROW('Sanitation Data'!G63))="","",OFFSET('Sanitation Data'!$G$31,0,10*ROW('Sanitation Data'!G63)))</f>
        <v/>
      </c>
      <c r="DD69" s="290" t="str">
        <f ca="true">+IF(OFFSET('Sanitation Data'!$G$32,0,10*ROW('Sanitation Data'!G63))="","",OFFSET('Sanitation Data'!$G$32,0,10*ROW('Sanitation Data'!G63)))</f>
        <v/>
      </c>
      <c r="DE69" s="290" t="str">
        <f ca="true">+IF(OFFSET('Sanitation Data'!$H$28,0,10*ROW('Sanitation Data'!H63))="","",OFFSET('Sanitation Data'!$H$28,0,10*ROW('Sanitation Data'!H63)))</f>
        <v/>
      </c>
      <c r="DF69" s="290" t="str">
        <f ca="true">+IF(OFFSET('Sanitation Data'!$H$29,0,10*ROW('Sanitation Data'!H63))="","",OFFSET('Sanitation Data'!$H$29,0,10*ROW('Sanitation Data'!H63)))</f>
        <v/>
      </c>
      <c r="DG69" s="290" t="str">
        <f ca="true">+IF(OFFSET('Sanitation Data'!$H$30,0,10*ROW('Sanitation Data'!H63))="","",OFFSET('Sanitation Data'!$H$30,0,10*ROW('Sanitation Data'!H63)))</f>
        <v/>
      </c>
      <c r="DH69" s="290" t="str">
        <f ca="true">+IF(OFFSET('Sanitation Data'!$H$31,0,10*ROW('Sanitation Data'!H63))="","",OFFSET('Sanitation Data'!$H$31,0,10*ROW('Sanitation Data'!H63)))</f>
        <v/>
      </c>
      <c r="DI69" s="290" t="str">
        <f ca="true">+IF(OFFSET('Sanitation Data'!$H$32,0,10*ROW('Sanitation Data'!H63))="","",OFFSET('Sanitation Data'!$H$32,0,10*ROW('Sanitation Data'!H63)))</f>
        <v/>
      </c>
      <c r="DJ69" s="290" t="str">
        <f ca="true">+IF(OFFSET('Sanitation Data'!$I$28,0,10*ROW('Sanitation Data'!I63))="","",OFFSET('Sanitation Data'!$I$28,0,10*ROW('Sanitation Data'!I63)))</f>
        <v/>
      </c>
      <c r="DK69" s="290" t="str">
        <f ca="true">+IF(OFFSET('Sanitation Data'!$I$29,0,10*ROW('Sanitation Data'!I63))="","",OFFSET('Sanitation Data'!$I$29,0,10*ROW('Sanitation Data'!I63)))</f>
        <v/>
      </c>
      <c r="DL69" s="290" t="str">
        <f ca="true">+IF(OFFSET('Sanitation Data'!$I$30,0,10*ROW('Sanitation Data'!I63))="","",OFFSET('Sanitation Data'!$I$30,0,10*ROW('Sanitation Data'!I63)))</f>
        <v/>
      </c>
      <c r="DM69" s="290" t="str">
        <f ca="true">+IF(OFFSET('Sanitation Data'!$I$31,0,10*ROW('Sanitation Data'!I63))="","",OFFSET('Sanitation Data'!$I$31,0,10*ROW('Sanitation Data'!I63)))</f>
        <v/>
      </c>
      <c r="DN69" s="290" t="str">
        <f ca="true">+IF(OFFSET('Sanitation Data'!$I$32,0,10*ROW('Sanitation Data'!I63))="","",OFFSET('Sanitation Data'!$I$32,0,10*ROW('Sanitation Data'!I63)))</f>
        <v/>
      </c>
      <c r="DO69" s="290" t="str">
        <f ca="true">+IF(OFFSET('Hygiene Data'!$D$11,0,10*ROW('Hygiene Data'!D63))="","",OFFSET('Hygiene Data'!$D$11,0,10*ROW('Hygiene Data'!D63)))</f>
        <v/>
      </c>
      <c r="DP69" s="290" t="str">
        <f ca="true">+IF(OFFSET('Hygiene Data'!$D$12,0,10*ROW('Hygiene Data'!D63))="","",OFFSET('Hygiene Data'!$D$12,0,10*ROW('Hygiene Data'!D63)))</f>
        <v/>
      </c>
      <c r="DQ69" s="290" t="str">
        <f ca="true">+IF(OFFSET('Hygiene Data'!$D$13,0,10*ROW('Hygiene Data'!D63))="","",OFFSET('Hygiene Data'!$D$13,0,10*ROW('Hygiene Data'!D63)))</f>
        <v/>
      </c>
      <c r="DR69" s="290" t="str">
        <f ca="true">+IF(OFFSET('Hygiene Data'!$E$11,0,10*ROW('Hygiene Data'!E63))="","",OFFSET('Hygiene Data'!$E$11,0,10*ROW('Hygiene Data'!E63)))</f>
        <v/>
      </c>
      <c r="DS69" s="290" t="str">
        <f ca="true">+IF(OFFSET('Hygiene Data'!$E$12,0,10*ROW('Hygiene Data'!E63))="","",OFFSET('Hygiene Data'!$E$12,0,10*ROW('Hygiene Data'!E63)))</f>
        <v/>
      </c>
      <c r="DT69" s="290" t="str">
        <f ca="true">+IF(OFFSET('Hygiene Data'!$E$13,0,10*ROW('Hygiene Data'!E63))="","",OFFSET('Hygiene Data'!$E$13,0,10*ROW('Hygiene Data'!E63)))</f>
        <v/>
      </c>
      <c r="DU69" s="290" t="str">
        <f ca="true">+IF(OFFSET('Hygiene Data'!$F$11,0,10*ROW('Hygiene Data'!F63))="","",OFFSET('Hygiene Data'!$F$11,0,10*ROW('Hygiene Data'!F63)))</f>
        <v/>
      </c>
      <c r="DV69" s="290" t="str">
        <f ca="true">+IF(OFFSET('Hygiene Data'!$F$12,0,10*ROW('Hygiene Data'!F63))="","",OFFSET('Hygiene Data'!$F$12,0,10*ROW('Hygiene Data'!F63)))</f>
        <v/>
      </c>
      <c r="DW69" s="290" t="str">
        <f ca="true">+IF(OFFSET('Hygiene Data'!$F$13,0,10*ROW('Hygiene Data'!F63))="","",OFFSET('Hygiene Data'!$F$13,0,10*ROW('Hygiene Data'!F63)))</f>
        <v/>
      </c>
      <c r="DX69" s="290" t="str">
        <f ca="true">+IF(OFFSET('Hygiene Data'!$G$11,0,10*ROW('Hygiene Data'!G63))="","",OFFSET('Hygiene Data'!$G$11,0,10*ROW('Hygiene Data'!G63)))</f>
        <v/>
      </c>
      <c r="DY69" s="290" t="str">
        <f ca="true">+IF(OFFSET('Hygiene Data'!$G$12,0,10*ROW('Hygiene Data'!G63))="","",OFFSET('Hygiene Data'!$G$12,0,10*ROW('Hygiene Data'!G63)))</f>
        <v/>
      </c>
      <c r="DZ69" s="290" t="str">
        <f ca="true">+IF(OFFSET('Hygiene Data'!$G$13,0,10*ROW('Hygiene Data'!G63))="","",OFFSET('Hygiene Data'!$G$13,0,10*ROW('Hygiene Data'!G63)))</f>
        <v/>
      </c>
      <c r="EA69" s="290" t="str">
        <f ca="true">+IF(OFFSET('Hygiene Data'!$H$11,0,10*ROW('Hygiene Data'!H63))="","",OFFSET('Hygiene Data'!$H$11,0,10*ROW('Hygiene Data'!H63)))</f>
        <v/>
      </c>
      <c r="EB69" s="290" t="str">
        <f ca="true">+IF(OFFSET('Hygiene Data'!$H$12,0,10*ROW('Hygiene Data'!H63))="","",OFFSET('Hygiene Data'!$H$12,0,10*ROW('Hygiene Data'!H63)))</f>
        <v/>
      </c>
      <c r="EC69" s="290" t="str">
        <f ca="true">+IF(OFFSET('Hygiene Data'!$H$13,0,10*ROW('Hygiene Data'!H63))="","",OFFSET('Hygiene Data'!$H$13,0,10*ROW('Hygiene Data'!H63)))</f>
        <v/>
      </c>
      <c r="ED69" s="290" t="str">
        <f ca="true">+IF(OFFSET('Hygiene Data'!$I$11,0,10*ROW('Hygiene Data'!I63))="","",OFFSET('Hygiene Data'!$I$11,0,10*ROW('Hygiene Data'!I63)))</f>
        <v/>
      </c>
      <c r="EE69" s="290" t="str">
        <f ca="true">+IF(OFFSET('Hygiene Data'!$I$12,0,10*ROW('Hygiene Data'!I63))="","",OFFSET('Hygiene Data'!$I$12,0,10*ROW('Hygiene Data'!I63)))</f>
        <v/>
      </c>
      <c r="EF69" s="290"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6"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0"/>
      <c r="BS70" s="290" t="str">
        <f ca="true">+IF(OFFSET('Water Data'!$D$27,0,10*ROW('Water Data'!D64))="","",OFFSET('Water Data'!$D$27,0,10*ROW('Water Data'!D64)))</f>
        <v/>
      </c>
      <c r="BT70" s="290" t="str">
        <f ca="true">+IF(OFFSET('Water Data'!$D$28,0,10*ROW('Water Data'!D64))="","",OFFSET('Water Data'!$D$28,0,10*ROW('Water Data'!D64)))</f>
        <v/>
      </c>
      <c r="BU70" s="290" t="str">
        <f ca="true">+IF(OFFSET('Water Data'!$D$29,0,10*ROW('Water Data'!D64))="","",OFFSET('Water Data'!$D$29,0,10*ROW('Water Data'!D64)))</f>
        <v/>
      </c>
      <c r="BV70" s="290" t="str">
        <f ca="true">+IF(OFFSET('Water Data'!$E$27,0,10*ROW('Water Data'!E64))="","",OFFSET('Water Data'!$E$27,0,10*ROW('Water Data'!E64)))</f>
        <v/>
      </c>
      <c r="BW70" s="290" t="str">
        <f ca="true">+IF(OFFSET('Water Data'!$E$28,0,10*ROW('Water Data'!E64))="","",OFFSET('Water Data'!$E$28,0,10*ROW('Water Data'!E64)))</f>
        <v/>
      </c>
      <c r="BX70" s="290" t="str">
        <f ca="true">+IF(OFFSET('Water Data'!$E$29,0,10*ROW('Water Data'!E64))="","",OFFSET('Water Data'!$E$29,0,10*ROW('Water Data'!E64)))</f>
        <v/>
      </c>
      <c r="BY70" s="290" t="str">
        <f ca="true">+IF(OFFSET('Water Data'!$F$27,0,10*ROW('Water Data'!F64))="","",OFFSET('Water Data'!$F$27,0,10*ROW('Water Data'!F64)))</f>
        <v/>
      </c>
      <c r="BZ70" s="290" t="str">
        <f ca="true">+IF(OFFSET('Water Data'!$F$28,0,10*ROW('Water Data'!F64))="","",OFFSET('Water Data'!$F$28,0,10*ROW('Water Data'!F64)))</f>
        <v/>
      </c>
      <c r="CA70" s="290" t="str">
        <f ca="true">+IF(OFFSET('Water Data'!$F$29,0,10*ROW('Water Data'!F64))="","",OFFSET('Water Data'!$F$29,0,10*ROW('Water Data'!F64)))</f>
        <v/>
      </c>
      <c r="CB70" s="290" t="str">
        <f ca="true">+IF(OFFSET('Water Data'!$G$27,0,10*ROW('Water Data'!G64))="","",OFFSET('Water Data'!$G$27,0,10*ROW('Water Data'!G64)))</f>
        <v/>
      </c>
      <c r="CC70" s="290" t="str">
        <f ca="true">+IF(OFFSET('Water Data'!$G$28,0,10*ROW('Water Data'!G64))="","",OFFSET('Water Data'!$G$28,0,10*ROW('Water Data'!G64)))</f>
        <v/>
      </c>
      <c r="CD70" s="290" t="str">
        <f ca="true">+IF(OFFSET('Water Data'!$G$29,0,10*ROW('Water Data'!G64))="","",OFFSET('Water Data'!$G$29,0,10*ROW('Water Data'!G64)))</f>
        <v/>
      </c>
      <c r="CE70" s="290" t="str">
        <f ca="true">+IF(OFFSET('Water Data'!$H$27,0,10*ROW('Water Data'!H64))="","",OFFSET('Water Data'!$H$27,0,10*ROW('Water Data'!H64)))</f>
        <v/>
      </c>
      <c r="CF70" s="290" t="str">
        <f ca="true">+IF(OFFSET('Water Data'!$H$28,0,10*ROW('Water Data'!H64))="","",OFFSET('Water Data'!$H$28,0,10*ROW('Water Data'!H64)))</f>
        <v/>
      </c>
      <c r="CG70" s="290" t="str">
        <f ca="true">+IF(OFFSET('Water Data'!$H$29,0,10*ROW('Water Data'!H64))="","",OFFSET('Water Data'!$H$29,0,10*ROW('Water Data'!H64)))</f>
        <v/>
      </c>
      <c r="CH70" s="290" t="str">
        <f ca="true">+IF(OFFSET('Water Data'!$I$27,0,10*ROW('Water Data'!I64))="","",OFFSET('Water Data'!$I$27,0,10*ROW('Water Data'!I64)))</f>
        <v/>
      </c>
      <c r="CI70" s="290" t="str">
        <f ca="true">+IF(OFFSET('Water Data'!$I$28,0,10*ROW('Water Data'!I64))="","",OFFSET('Water Data'!$I$28,0,10*ROW('Water Data'!I64)))</f>
        <v/>
      </c>
      <c r="CJ70" s="290" t="str">
        <f ca="true">+IF(OFFSET('Water Data'!$I$29,0,10*ROW('Water Data'!I64))="","",OFFSET('Water Data'!$I$29,0,10*ROW('Water Data'!I64)))</f>
        <v/>
      </c>
      <c r="CK70" s="290" t="str">
        <f ca="true">+IF(OFFSET('Sanitation Data'!$D$28,0,10*ROW('Sanitation Data'!D64))="","",OFFSET('Sanitation Data'!$D$28,0,10*ROW('Sanitation Data'!D64)))</f>
        <v/>
      </c>
      <c r="CL70" s="290" t="str">
        <f ca="true">+IF(OFFSET('Sanitation Data'!$D$29,0,10*ROW('Sanitation Data'!D64))="","",OFFSET('Sanitation Data'!$D$29,0,10*ROW('Sanitation Data'!D64)))</f>
        <v/>
      </c>
      <c r="CM70" s="290" t="str">
        <f ca="true">+IF(OFFSET('Sanitation Data'!$D$30,0,10*ROW('Sanitation Data'!D64))="","",OFFSET('Sanitation Data'!$D$30,0,10*ROW('Sanitation Data'!D64)))</f>
        <v/>
      </c>
      <c r="CN70" s="290" t="str">
        <f ca="true">+IF(OFFSET('Sanitation Data'!$D$31,0,10*ROW('Sanitation Data'!D64))="","",OFFSET('Sanitation Data'!$D$31,0,10*ROW('Sanitation Data'!D64)))</f>
        <v/>
      </c>
      <c r="CO70" s="290" t="str">
        <f ca="true">+IF(OFFSET('Sanitation Data'!$D$32,0,10*ROW('Sanitation Data'!D64))="","",OFFSET('Sanitation Data'!$D$32,0,10*ROW('Sanitation Data'!D64)))</f>
        <v/>
      </c>
      <c r="CP70" s="290" t="str">
        <f ca="true">+IF(OFFSET('Sanitation Data'!$E$28,0,10*ROW('Sanitation Data'!E64))="","",OFFSET('Sanitation Data'!$E$28,0,10*ROW('Sanitation Data'!E64)))</f>
        <v/>
      </c>
      <c r="CQ70" s="290" t="str">
        <f ca="true">+IF(OFFSET('Sanitation Data'!$E$29,0,10*ROW('Sanitation Data'!E64))="","",OFFSET('Sanitation Data'!$E$29,0,10*ROW('Sanitation Data'!E64)))</f>
        <v/>
      </c>
      <c r="CR70" s="290" t="str">
        <f ca="true">+IF(OFFSET('Sanitation Data'!$E$30,0,10*ROW('Sanitation Data'!E64))="","",OFFSET('Sanitation Data'!$E$30,0,10*ROW('Sanitation Data'!E64)))</f>
        <v/>
      </c>
      <c r="CS70" s="290" t="str">
        <f ca="true">+IF(OFFSET('Sanitation Data'!$E$31,0,10*ROW('Sanitation Data'!E64))="","",OFFSET('Sanitation Data'!$E$31,0,10*ROW('Sanitation Data'!E64)))</f>
        <v/>
      </c>
      <c r="CT70" s="290" t="str">
        <f ca="true">+IF(OFFSET('Sanitation Data'!$E$32,0,10*ROW('Sanitation Data'!E64))="","",OFFSET('Sanitation Data'!$E$32,0,10*ROW('Sanitation Data'!E64)))</f>
        <v/>
      </c>
      <c r="CU70" s="290" t="str">
        <f ca="true">+IF(OFFSET('Sanitation Data'!$F$28,0,10*ROW('Sanitation Data'!F64))="","",OFFSET('Sanitation Data'!$F$28,0,10*ROW('Sanitation Data'!F64)))</f>
        <v/>
      </c>
      <c r="CV70" s="290" t="str">
        <f ca="true">+IF(OFFSET('Sanitation Data'!$F$29,0,10*ROW('Sanitation Data'!F64))="","",OFFSET('Sanitation Data'!$F$29,0,10*ROW('Sanitation Data'!F64)))</f>
        <v/>
      </c>
      <c r="CW70" s="290" t="str">
        <f ca="true">+IF(OFFSET('Sanitation Data'!$F$30,0,10*ROW('Sanitation Data'!F64))="","",OFFSET('Sanitation Data'!$F$30,0,10*ROW('Sanitation Data'!F64)))</f>
        <v/>
      </c>
      <c r="CX70" s="290" t="str">
        <f ca="true">+IF(OFFSET('Sanitation Data'!$F$31,0,10*ROW('Sanitation Data'!F64))="","",OFFSET('Sanitation Data'!$F$31,0,10*ROW('Sanitation Data'!F64)))</f>
        <v/>
      </c>
      <c r="CY70" s="290" t="str">
        <f ca="true">+IF(OFFSET('Sanitation Data'!$F$32,0,10*ROW('Sanitation Data'!F64))="","",OFFSET('Sanitation Data'!$F$32,0,10*ROW('Sanitation Data'!F64)))</f>
        <v/>
      </c>
      <c r="CZ70" s="290" t="str">
        <f ca="true">+IF(OFFSET('Sanitation Data'!$G$28,0,10*ROW('Sanitation Data'!G64))="","",OFFSET('Sanitation Data'!$G$28,0,10*ROW('Sanitation Data'!G64)))</f>
        <v/>
      </c>
      <c r="DA70" s="290" t="str">
        <f ca="true">+IF(OFFSET('Sanitation Data'!$G$29,0,10*ROW('Sanitation Data'!G64))="","",OFFSET('Sanitation Data'!$G$29,0,10*ROW('Sanitation Data'!G64)))</f>
        <v/>
      </c>
      <c r="DB70" s="290" t="str">
        <f ca="true">+IF(OFFSET('Sanitation Data'!$G$30,0,10*ROW('Sanitation Data'!G64))="","",OFFSET('Sanitation Data'!$G$30,0,10*ROW('Sanitation Data'!G64)))</f>
        <v/>
      </c>
      <c r="DC70" s="290" t="str">
        <f ca="true">+IF(OFFSET('Sanitation Data'!$G$31,0,10*ROW('Sanitation Data'!G64))="","",OFFSET('Sanitation Data'!$G$31,0,10*ROW('Sanitation Data'!G64)))</f>
        <v/>
      </c>
      <c r="DD70" s="290" t="str">
        <f ca="true">+IF(OFFSET('Sanitation Data'!$G$32,0,10*ROW('Sanitation Data'!G64))="","",OFFSET('Sanitation Data'!$G$32,0,10*ROW('Sanitation Data'!G64)))</f>
        <v/>
      </c>
      <c r="DE70" s="290" t="str">
        <f ca="true">+IF(OFFSET('Sanitation Data'!$H$28,0,10*ROW('Sanitation Data'!H64))="","",OFFSET('Sanitation Data'!$H$28,0,10*ROW('Sanitation Data'!H64)))</f>
        <v/>
      </c>
      <c r="DF70" s="290" t="str">
        <f ca="true">+IF(OFFSET('Sanitation Data'!$H$29,0,10*ROW('Sanitation Data'!H64))="","",OFFSET('Sanitation Data'!$H$29,0,10*ROW('Sanitation Data'!H64)))</f>
        <v/>
      </c>
      <c r="DG70" s="290" t="str">
        <f ca="true">+IF(OFFSET('Sanitation Data'!$H$30,0,10*ROW('Sanitation Data'!H64))="","",OFFSET('Sanitation Data'!$H$30,0,10*ROW('Sanitation Data'!H64)))</f>
        <v/>
      </c>
      <c r="DH70" s="290" t="str">
        <f ca="true">+IF(OFFSET('Sanitation Data'!$H$31,0,10*ROW('Sanitation Data'!H64))="","",OFFSET('Sanitation Data'!$H$31,0,10*ROW('Sanitation Data'!H64)))</f>
        <v/>
      </c>
      <c r="DI70" s="290" t="str">
        <f ca="true">+IF(OFFSET('Sanitation Data'!$H$32,0,10*ROW('Sanitation Data'!H64))="","",OFFSET('Sanitation Data'!$H$32,0,10*ROW('Sanitation Data'!H64)))</f>
        <v/>
      </c>
      <c r="DJ70" s="290" t="str">
        <f ca="true">+IF(OFFSET('Sanitation Data'!$I$28,0,10*ROW('Sanitation Data'!I64))="","",OFFSET('Sanitation Data'!$I$28,0,10*ROW('Sanitation Data'!I64)))</f>
        <v/>
      </c>
      <c r="DK70" s="290" t="str">
        <f ca="true">+IF(OFFSET('Sanitation Data'!$I$29,0,10*ROW('Sanitation Data'!I64))="","",OFFSET('Sanitation Data'!$I$29,0,10*ROW('Sanitation Data'!I64)))</f>
        <v/>
      </c>
      <c r="DL70" s="290" t="str">
        <f ca="true">+IF(OFFSET('Sanitation Data'!$I$30,0,10*ROW('Sanitation Data'!I64))="","",OFFSET('Sanitation Data'!$I$30,0,10*ROW('Sanitation Data'!I64)))</f>
        <v/>
      </c>
      <c r="DM70" s="290" t="str">
        <f ca="true">+IF(OFFSET('Sanitation Data'!$I$31,0,10*ROW('Sanitation Data'!I64))="","",OFFSET('Sanitation Data'!$I$31,0,10*ROW('Sanitation Data'!I64)))</f>
        <v/>
      </c>
      <c r="DN70" s="290" t="str">
        <f ca="true">+IF(OFFSET('Sanitation Data'!$I$32,0,10*ROW('Sanitation Data'!I64))="","",OFFSET('Sanitation Data'!$I$32,0,10*ROW('Sanitation Data'!I64)))</f>
        <v/>
      </c>
      <c r="DO70" s="290" t="str">
        <f ca="true">+IF(OFFSET('Hygiene Data'!$D$11,0,10*ROW('Hygiene Data'!D64))="","",OFFSET('Hygiene Data'!$D$11,0,10*ROW('Hygiene Data'!D64)))</f>
        <v/>
      </c>
      <c r="DP70" s="290" t="str">
        <f ca="true">+IF(OFFSET('Hygiene Data'!$D$12,0,10*ROW('Hygiene Data'!D64))="","",OFFSET('Hygiene Data'!$D$12,0,10*ROW('Hygiene Data'!D64)))</f>
        <v/>
      </c>
      <c r="DQ70" s="290" t="str">
        <f ca="true">+IF(OFFSET('Hygiene Data'!$D$13,0,10*ROW('Hygiene Data'!D64))="","",OFFSET('Hygiene Data'!$D$13,0,10*ROW('Hygiene Data'!D64)))</f>
        <v/>
      </c>
      <c r="DR70" s="290" t="str">
        <f ca="true">+IF(OFFSET('Hygiene Data'!$E$11,0,10*ROW('Hygiene Data'!E64))="","",OFFSET('Hygiene Data'!$E$11,0,10*ROW('Hygiene Data'!E64)))</f>
        <v/>
      </c>
      <c r="DS70" s="290" t="str">
        <f ca="true">+IF(OFFSET('Hygiene Data'!$E$12,0,10*ROW('Hygiene Data'!E64))="","",OFFSET('Hygiene Data'!$E$12,0,10*ROW('Hygiene Data'!E64)))</f>
        <v/>
      </c>
      <c r="DT70" s="290" t="str">
        <f ca="true">+IF(OFFSET('Hygiene Data'!$E$13,0,10*ROW('Hygiene Data'!E64))="","",OFFSET('Hygiene Data'!$E$13,0,10*ROW('Hygiene Data'!E64)))</f>
        <v/>
      </c>
      <c r="DU70" s="290" t="str">
        <f ca="true">+IF(OFFSET('Hygiene Data'!$F$11,0,10*ROW('Hygiene Data'!F64))="","",OFFSET('Hygiene Data'!$F$11,0,10*ROW('Hygiene Data'!F64)))</f>
        <v/>
      </c>
      <c r="DV70" s="290" t="str">
        <f ca="true">+IF(OFFSET('Hygiene Data'!$F$12,0,10*ROW('Hygiene Data'!F64))="","",OFFSET('Hygiene Data'!$F$12,0,10*ROW('Hygiene Data'!F64)))</f>
        <v/>
      </c>
      <c r="DW70" s="290" t="str">
        <f ca="true">+IF(OFFSET('Hygiene Data'!$F$13,0,10*ROW('Hygiene Data'!F64))="","",OFFSET('Hygiene Data'!$F$13,0,10*ROW('Hygiene Data'!F64)))</f>
        <v/>
      </c>
      <c r="DX70" s="290" t="str">
        <f ca="true">+IF(OFFSET('Hygiene Data'!$G$11,0,10*ROW('Hygiene Data'!G64))="","",OFFSET('Hygiene Data'!$G$11,0,10*ROW('Hygiene Data'!G64)))</f>
        <v/>
      </c>
      <c r="DY70" s="290" t="str">
        <f ca="true">+IF(OFFSET('Hygiene Data'!$G$12,0,10*ROW('Hygiene Data'!G64))="","",OFFSET('Hygiene Data'!$G$12,0,10*ROW('Hygiene Data'!G64)))</f>
        <v/>
      </c>
      <c r="DZ70" s="290" t="str">
        <f ca="true">+IF(OFFSET('Hygiene Data'!$G$13,0,10*ROW('Hygiene Data'!G64))="","",OFFSET('Hygiene Data'!$G$13,0,10*ROW('Hygiene Data'!G64)))</f>
        <v/>
      </c>
      <c r="EA70" s="290" t="str">
        <f ca="true">+IF(OFFSET('Hygiene Data'!$H$11,0,10*ROW('Hygiene Data'!H64))="","",OFFSET('Hygiene Data'!$H$11,0,10*ROW('Hygiene Data'!H64)))</f>
        <v/>
      </c>
      <c r="EB70" s="290" t="str">
        <f ca="true">+IF(OFFSET('Hygiene Data'!$H$12,0,10*ROW('Hygiene Data'!H64))="","",OFFSET('Hygiene Data'!$H$12,0,10*ROW('Hygiene Data'!H64)))</f>
        <v/>
      </c>
      <c r="EC70" s="290" t="str">
        <f ca="true">+IF(OFFSET('Hygiene Data'!$H$13,0,10*ROW('Hygiene Data'!H64))="","",OFFSET('Hygiene Data'!$H$13,0,10*ROW('Hygiene Data'!H64)))</f>
        <v/>
      </c>
      <c r="ED70" s="290" t="str">
        <f ca="true">+IF(OFFSET('Hygiene Data'!$I$11,0,10*ROW('Hygiene Data'!I64))="","",OFFSET('Hygiene Data'!$I$11,0,10*ROW('Hygiene Data'!I64)))</f>
        <v/>
      </c>
      <c r="EE70" s="290" t="str">
        <f ca="true">+IF(OFFSET('Hygiene Data'!$I$12,0,10*ROW('Hygiene Data'!I64))="","",OFFSET('Hygiene Data'!$I$12,0,10*ROW('Hygiene Data'!I64)))</f>
        <v/>
      </c>
      <c r="EF70" s="290"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6"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0"/>
      <c r="BS71" s="290" t="str">
        <f ca="true">+IF(OFFSET('Water Data'!$D$27,0,10*ROW('Water Data'!D65))="","",OFFSET('Water Data'!$D$27,0,10*ROW('Water Data'!D65)))</f>
        <v/>
      </c>
      <c r="BT71" s="290" t="str">
        <f ca="true">+IF(OFFSET('Water Data'!$D$28,0,10*ROW('Water Data'!D65))="","",OFFSET('Water Data'!$D$28,0,10*ROW('Water Data'!D65)))</f>
        <v/>
      </c>
      <c r="BU71" s="290" t="str">
        <f ca="true">+IF(OFFSET('Water Data'!$D$29,0,10*ROW('Water Data'!D65))="","",OFFSET('Water Data'!$D$29,0,10*ROW('Water Data'!D65)))</f>
        <v/>
      </c>
      <c r="BV71" s="290" t="str">
        <f ca="true">+IF(OFFSET('Water Data'!$E$27,0,10*ROW('Water Data'!E65))="","",OFFSET('Water Data'!$E$27,0,10*ROW('Water Data'!E65)))</f>
        <v/>
      </c>
      <c r="BW71" s="290" t="str">
        <f ca="true">+IF(OFFSET('Water Data'!$E$28,0,10*ROW('Water Data'!E65))="","",OFFSET('Water Data'!$E$28,0,10*ROW('Water Data'!E65)))</f>
        <v/>
      </c>
      <c r="BX71" s="290" t="str">
        <f ca="true">+IF(OFFSET('Water Data'!$E$29,0,10*ROW('Water Data'!E65))="","",OFFSET('Water Data'!$E$29,0,10*ROW('Water Data'!E65)))</f>
        <v/>
      </c>
      <c r="BY71" s="290" t="str">
        <f ca="true">+IF(OFFSET('Water Data'!$F$27,0,10*ROW('Water Data'!F65))="","",OFFSET('Water Data'!$F$27,0,10*ROW('Water Data'!F65)))</f>
        <v/>
      </c>
      <c r="BZ71" s="290" t="str">
        <f ca="true">+IF(OFFSET('Water Data'!$F$28,0,10*ROW('Water Data'!F65))="","",OFFSET('Water Data'!$F$28,0,10*ROW('Water Data'!F65)))</f>
        <v/>
      </c>
      <c r="CA71" s="290" t="str">
        <f ca="true">+IF(OFFSET('Water Data'!$F$29,0,10*ROW('Water Data'!F65))="","",OFFSET('Water Data'!$F$29,0,10*ROW('Water Data'!F65)))</f>
        <v/>
      </c>
      <c r="CB71" s="290" t="str">
        <f ca="true">+IF(OFFSET('Water Data'!$G$27,0,10*ROW('Water Data'!G65))="","",OFFSET('Water Data'!$G$27,0,10*ROW('Water Data'!G65)))</f>
        <v/>
      </c>
      <c r="CC71" s="290" t="str">
        <f ca="true">+IF(OFFSET('Water Data'!$G$28,0,10*ROW('Water Data'!G65))="","",OFFSET('Water Data'!$G$28,0,10*ROW('Water Data'!G65)))</f>
        <v/>
      </c>
      <c r="CD71" s="290" t="str">
        <f ca="true">+IF(OFFSET('Water Data'!$G$29,0,10*ROW('Water Data'!G65))="","",OFFSET('Water Data'!$G$29,0,10*ROW('Water Data'!G65)))</f>
        <v/>
      </c>
      <c r="CE71" s="290" t="str">
        <f ca="true">+IF(OFFSET('Water Data'!$H$27,0,10*ROW('Water Data'!H65))="","",OFFSET('Water Data'!$H$27,0,10*ROW('Water Data'!H65)))</f>
        <v/>
      </c>
      <c r="CF71" s="290" t="str">
        <f ca="true">+IF(OFFSET('Water Data'!$H$28,0,10*ROW('Water Data'!H65))="","",OFFSET('Water Data'!$H$28,0,10*ROW('Water Data'!H65)))</f>
        <v/>
      </c>
      <c r="CG71" s="290" t="str">
        <f ca="true">+IF(OFFSET('Water Data'!$H$29,0,10*ROW('Water Data'!H65))="","",OFFSET('Water Data'!$H$29,0,10*ROW('Water Data'!H65)))</f>
        <v/>
      </c>
      <c r="CH71" s="290" t="str">
        <f ca="true">+IF(OFFSET('Water Data'!$I$27,0,10*ROW('Water Data'!I65))="","",OFFSET('Water Data'!$I$27,0,10*ROW('Water Data'!I65)))</f>
        <v/>
      </c>
      <c r="CI71" s="290" t="str">
        <f ca="true">+IF(OFFSET('Water Data'!$I$28,0,10*ROW('Water Data'!I65))="","",OFFSET('Water Data'!$I$28,0,10*ROW('Water Data'!I65)))</f>
        <v/>
      </c>
      <c r="CJ71" s="290" t="str">
        <f ca="true">+IF(OFFSET('Water Data'!$I$29,0,10*ROW('Water Data'!I65))="","",OFFSET('Water Data'!$I$29,0,10*ROW('Water Data'!I65)))</f>
        <v/>
      </c>
      <c r="CK71" s="290" t="str">
        <f ca="true">+IF(OFFSET('Sanitation Data'!$D$28,0,10*ROW('Sanitation Data'!D65))="","",OFFSET('Sanitation Data'!$D$28,0,10*ROW('Sanitation Data'!D65)))</f>
        <v/>
      </c>
      <c r="CL71" s="290" t="str">
        <f ca="true">+IF(OFFSET('Sanitation Data'!$D$29,0,10*ROW('Sanitation Data'!D65))="","",OFFSET('Sanitation Data'!$D$29,0,10*ROW('Sanitation Data'!D65)))</f>
        <v/>
      </c>
      <c r="CM71" s="290" t="str">
        <f ca="true">+IF(OFFSET('Sanitation Data'!$D$30,0,10*ROW('Sanitation Data'!D65))="","",OFFSET('Sanitation Data'!$D$30,0,10*ROW('Sanitation Data'!D65)))</f>
        <v/>
      </c>
      <c r="CN71" s="290" t="str">
        <f ca="true">+IF(OFFSET('Sanitation Data'!$D$31,0,10*ROW('Sanitation Data'!D65))="","",OFFSET('Sanitation Data'!$D$31,0,10*ROW('Sanitation Data'!D65)))</f>
        <v/>
      </c>
      <c r="CO71" s="290" t="str">
        <f ca="true">+IF(OFFSET('Sanitation Data'!$D$32,0,10*ROW('Sanitation Data'!D65))="","",OFFSET('Sanitation Data'!$D$32,0,10*ROW('Sanitation Data'!D65)))</f>
        <v/>
      </c>
      <c r="CP71" s="290" t="str">
        <f ca="true">+IF(OFFSET('Sanitation Data'!$E$28,0,10*ROW('Sanitation Data'!E65))="","",OFFSET('Sanitation Data'!$E$28,0,10*ROW('Sanitation Data'!E65)))</f>
        <v/>
      </c>
      <c r="CQ71" s="290" t="str">
        <f ca="true">+IF(OFFSET('Sanitation Data'!$E$29,0,10*ROW('Sanitation Data'!E65))="","",OFFSET('Sanitation Data'!$E$29,0,10*ROW('Sanitation Data'!E65)))</f>
        <v/>
      </c>
      <c r="CR71" s="290" t="str">
        <f ca="true">+IF(OFFSET('Sanitation Data'!$E$30,0,10*ROW('Sanitation Data'!E65))="","",OFFSET('Sanitation Data'!$E$30,0,10*ROW('Sanitation Data'!E65)))</f>
        <v/>
      </c>
      <c r="CS71" s="290" t="str">
        <f ca="true">+IF(OFFSET('Sanitation Data'!$E$31,0,10*ROW('Sanitation Data'!E65))="","",OFFSET('Sanitation Data'!$E$31,0,10*ROW('Sanitation Data'!E65)))</f>
        <v/>
      </c>
      <c r="CT71" s="290" t="str">
        <f ca="true">+IF(OFFSET('Sanitation Data'!$E$32,0,10*ROW('Sanitation Data'!E65))="","",OFFSET('Sanitation Data'!$E$32,0,10*ROW('Sanitation Data'!E65)))</f>
        <v/>
      </c>
      <c r="CU71" s="290" t="str">
        <f ca="true">+IF(OFFSET('Sanitation Data'!$F$28,0,10*ROW('Sanitation Data'!F65))="","",OFFSET('Sanitation Data'!$F$28,0,10*ROW('Sanitation Data'!F65)))</f>
        <v/>
      </c>
      <c r="CV71" s="290" t="str">
        <f ca="true">+IF(OFFSET('Sanitation Data'!$F$29,0,10*ROW('Sanitation Data'!F65))="","",OFFSET('Sanitation Data'!$F$29,0,10*ROW('Sanitation Data'!F65)))</f>
        <v/>
      </c>
      <c r="CW71" s="290" t="str">
        <f ca="true">+IF(OFFSET('Sanitation Data'!$F$30,0,10*ROW('Sanitation Data'!F65))="","",OFFSET('Sanitation Data'!$F$30,0,10*ROW('Sanitation Data'!F65)))</f>
        <v/>
      </c>
      <c r="CX71" s="290" t="str">
        <f ca="true">+IF(OFFSET('Sanitation Data'!$F$31,0,10*ROW('Sanitation Data'!F65))="","",OFFSET('Sanitation Data'!$F$31,0,10*ROW('Sanitation Data'!F65)))</f>
        <v/>
      </c>
      <c r="CY71" s="290" t="str">
        <f ca="true">+IF(OFFSET('Sanitation Data'!$F$32,0,10*ROW('Sanitation Data'!F65))="","",OFFSET('Sanitation Data'!$F$32,0,10*ROW('Sanitation Data'!F65)))</f>
        <v/>
      </c>
      <c r="CZ71" s="290" t="str">
        <f ca="true">+IF(OFFSET('Sanitation Data'!$G$28,0,10*ROW('Sanitation Data'!G65))="","",OFFSET('Sanitation Data'!$G$28,0,10*ROW('Sanitation Data'!G65)))</f>
        <v/>
      </c>
      <c r="DA71" s="290" t="str">
        <f ca="true">+IF(OFFSET('Sanitation Data'!$G$29,0,10*ROW('Sanitation Data'!G65))="","",OFFSET('Sanitation Data'!$G$29,0,10*ROW('Sanitation Data'!G65)))</f>
        <v/>
      </c>
      <c r="DB71" s="290" t="str">
        <f ca="true">+IF(OFFSET('Sanitation Data'!$G$30,0,10*ROW('Sanitation Data'!G65))="","",OFFSET('Sanitation Data'!$G$30,0,10*ROW('Sanitation Data'!G65)))</f>
        <v/>
      </c>
      <c r="DC71" s="290" t="str">
        <f ca="true">+IF(OFFSET('Sanitation Data'!$G$31,0,10*ROW('Sanitation Data'!G65))="","",OFFSET('Sanitation Data'!$G$31,0,10*ROW('Sanitation Data'!G65)))</f>
        <v/>
      </c>
      <c r="DD71" s="290" t="str">
        <f ca="true">+IF(OFFSET('Sanitation Data'!$G$32,0,10*ROW('Sanitation Data'!G65))="","",OFFSET('Sanitation Data'!$G$32,0,10*ROW('Sanitation Data'!G65)))</f>
        <v/>
      </c>
      <c r="DE71" s="290" t="str">
        <f ca="true">+IF(OFFSET('Sanitation Data'!$H$28,0,10*ROW('Sanitation Data'!H65))="","",OFFSET('Sanitation Data'!$H$28,0,10*ROW('Sanitation Data'!H65)))</f>
        <v/>
      </c>
      <c r="DF71" s="290" t="str">
        <f ca="true">+IF(OFFSET('Sanitation Data'!$H$29,0,10*ROW('Sanitation Data'!H65))="","",OFFSET('Sanitation Data'!$H$29,0,10*ROW('Sanitation Data'!H65)))</f>
        <v/>
      </c>
      <c r="DG71" s="290" t="str">
        <f ca="true">+IF(OFFSET('Sanitation Data'!$H$30,0,10*ROW('Sanitation Data'!H65))="","",OFFSET('Sanitation Data'!$H$30,0,10*ROW('Sanitation Data'!H65)))</f>
        <v/>
      </c>
      <c r="DH71" s="290" t="str">
        <f ca="true">+IF(OFFSET('Sanitation Data'!$H$31,0,10*ROW('Sanitation Data'!H65))="","",OFFSET('Sanitation Data'!$H$31,0,10*ROW('Sanitation Data'!H65)))</f>
        <v/>
      </c>
      <c r="DI71" s="290" t="str">
        <f ca="true">+IF(OFFSET('Sanitation Data'!$H$32,0,10*ROW('Sanitation Data'!H65))="","",OFFSET('Sanitation Data'!$H$32,0,10*ROW('Sanitation Data'!H65)))</f>
        <v/>
      </c>
      <c r="DJ71" s="290" t="str">
        <f ca="true">+IF(OFFSET('Sanitation Data'!$I$28,0,10*ROW('Sanitation Data'!I65))="","",OFFSET('Sanitation Data'!$I$28,0,10*ROW('Sanitation Data'!I65)))</f>
        <v/>
      </c>
      <c r="DK71" s="290" t="str">
        <f ca="true">+IF(OFFSET('Sanitation Data'!$I$29,0,10*ROW('Sanitation Data'!I65))="","",OFFSET('Sanitation Data'!$I$29,0,10*ROW('Sanitation Data'!I65)))</f>
        <v/>
      </c>
      <c r="DL71" s="290" t="str">
        <f ca="true">+IF(OFFSET('Sanitation Data'!$I$30,0,10*ROW('Sanitation Data'!I65))="","",OFFSET('Sanitation Data'!$I$30,0,10*ROW('Sanitation Data'!I65)))</f>
        <v/>
      </c>
      <c r="DM71" s="290" t="str">
        <f ca="true">+IF(OFFSET('Sanitation Data'!$I$31,0,10*ROW('Sanitation Data'!I65))="","",OFFSET('Sanitation Data'!$I$31,0,10*ROW('Sanitation Data'!I65)))</f>
        <v/>
      </c>
      <c r="DN71" s="290" t="str">
        <f ca="true">+IF(OFFSET('Sanitation Data'!$I$32,0,10*ROW('Sanitation Data'!I65))="","",OFFSET('Sanitation Data'!$I$32,0,10*ROW('Sanitation Data'!I65)))</f>
        <v/>
      </c>
      <c r="DO71" s="290" t="str">
        <f ca="true">+IF(OFFSET('Hygiene Data'!$D$11,0,10*ROW('Hygiene Data'!D65))="","",OFFSET('Hygiene Data'!$D$11,0,10*ROW('Hygiene Data'!D65)))</f>
        <v/>
      </c>
      <c r="DP71" s="290" t="str">
        <f ca="true">+IF(OFFSET('Hygiene Data'!$D$12,0,10*ROW('Hygiene Data'!D65))="","",OFFSET('Hygiene Data'!$D$12,0,10*ROW('Hygiene Data'!D65)))</f>
        <v/>
      </c>
      <c r="DQ71" s="290" t="str">
        <f ca="true">+IF(OFFSET('Hygiene Data'!$D$13,0,10*ROW('Hygiene Data'!D65))="","",OFFSET('Hygiene Data'!$D$13,0,10*ROW('Hygiene Data'!D65)))</f>
        <v/>
      </c>
      <c r="DR71" s="290" t="str">
        <f ca="true">+IF(OFFSET('Hygiene Data'!$E$11,0,10*ROW('Hygiene Data'!E65))="","",OFFSET('Hygiene Data'!$E$11,0,10*ROW('Hygiene Data'!E65)))</f>
        <v/>
      </c>
      <c r="DS71" s="290" t="str">
        <f ca="true">+IF(OFFSET('Hygiene Data'!$E$12,0,10*ROW('Hygiene Data'!E65))="","",OFFSET('Hygiene Data'!$E$12,0,10*ROW('Hygiene Data'!E65)))</f>
        <v/>
      </c>
      <c r="DT71" s="290" t="str">
        <f ca="true">+IF(OFFSET('Hygiene Data'!$E$13,0,10*ROW('Hygiene Data'!E65))="","",OFFSET('Hygiene Data'!$E$13,0,10*ROW('Hygiene Data'!E65)))</f>
        <v/>
      </c>
      <c r="DU71" s="290" t="str">
        <f ca="true">+IF(OFFSET('Hygiene Data'!$F$11,0,10*ROW('Hygiene Data'!F65))="","",OFFSET('Hygiene Data'!$F$11,0,10*ROW('Hygiene Data'!F65)))</f>
        <v/>
      </c>
      <c r="DV71" s="290" t="str">
        <f ca="true">+IF(OFFSET('Hygiene Data'!$F$12,0,10*ROW('Hygiene Data'!F65))="","",OFFSET('Hygiene Data'!$F$12,0,10*ROW('Hygiene Data'!F65)))</f>
        <v/>
      </c>
      <c r="DW71" s="290" t="str">
        <f ca="true">+IF(OFFSET('Hygiene Data'!$F$13,0,10*ROW('Hygiene Data'!F65))="","",OFFSET('Hygiene Data'!$F$13,0,10*ROW('Hygiene Data'!F65)))</f>
        <v/>
      </c>
      <c r="DX71" s="290" t="str">
        <f ca="true">+IF(OFFSET('Hygiene Data'!$G$11,0,10*ROW('Hygiene Data'!G65))="","",OFFSET('Hygiene Data'!$G$11,0,10*ROW('Hygiene Data'!G65)))</f>
        <v/>
      </c>
      <c r="DY71" s="290" t="str">
        <f ca="true">+IF(OFFSET('Hygiene Data'!$G$12,0,10*ROW('Hygiene Data'!G65))="","",OFFSET('Hygiene Data'!$G$12,0,10*ROW('Hygiene Data'!G65)))</f>
        <v/>
      </c>
      <c r="DZ71" s="290" t="str">
        <f ca="true">+IF(OFFSET('Hygiene Data'!$G$13,0,10*ROW('Hygiene Data'!G65))="","",OFFSET('Hygiene Data'!$G$13,0,10*ROW('Hygiene Data'!G65)))</f>
        <v/>
      </c>
      <c r="EA71" s="290" t="str">
        <f ca="true">+IF(OFFSET('Hygiene Data'!$H$11,0,10*ROW('Hygiene Data'!H65))="","",OFFSET('Hygiene Data'!$H$11,0,10*ROW('Hygiene Data'!H65)))</f>
        <v/>
      </c>
      <c r="EB71" s="290" t="str">
        <f ca="true">+IF(OFFSET('Hygiene Data'!$H$12,0,10*ROW('Hygiene Data'!H65))="","",OFFSET('Hygiene Data'!$H$12,0,10*ROW('Hygiene Data'!H65)))</f>
        <v/>
      </c>
      <c r="EC71" s="290" t="str">
        <f ca="true">+IF(OFFSET('Hygiene Data'!$H$13,0,10*ROW('Hygiene Data'!H65))="","",OFFSET('Hygiene Data'!$H$13,0,10*ROW('Hygiene Data'!H65)))</f>
        <v/>
      </c>
      <c r="ED71" s="290" t="str">
        <f ca="true">+IF(OFFSET('Hygiene Data'!$I$11,0,10*ROW('Hygiene Data'!I65))="","",OFFSET('Hygiene Data'!$I$11,0,10*ROW('Hygiene Data'!I65)))</f>
        <v/>
      </c>
      <c r="EE71" s="290" t="str">
        <f ca="true">+IF(OFFSET('Hygiene Data'!$I$12,0,10*ROW('Hygiene Data'!I65))="","",OFFSET('Hygiene Data'!$I$12,0,10*ROW('Hygiene Data'!I65)))</f>
        <v/>
      </c>
      <c r="EF71" s="290"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6"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0"/>
      <c r="BS72" s="290" t="str">
        <f ca="true">+IF(OFFSET('Water Data'!$D$27,0,10*ROW('Water Data'!D66))="","",OFFSET('Water Data'!$D$27,0,10*ROW('Water Data'!D66)))</f>
        <v/>
      </c>
      <c r="BT72" s="290" t="str">
        <f ca="true">+IF(OFFSET('Water Data'!$D$28,0,10*ROW('Water Data'!D66))="","",OFFSET('Water Data'!$D$28,0,10*ROW('Water Data'!D66)))</f>
        <v/>
      </c>
      <c r="BU72" s="290" t="str">
        <f ca="true">+IF(OFFSET('Water Data'!$D$29,0,10*ROW('Water Data'!D66))="","",OFFSET('Water Data'!$D$29,0,10*ROW('Water Data'!D66)))</f>
        <v/>
      </c>
      <c r="BV72" s="290" t="str">
        <f ca="true">+IF(OFFSET('Water Data'!$E$27,0,10*ROW('Water Data'!E66))="","",OFFSET('Water Data'!$E$27,0,10*ROW('Water Data'!E66)))</f>
        <v/>
      </c>
      <c r="BW72" s="290" t="str">
        <f ca="true">+IF(OFFSET('Water Data'!$E$28,0,10*ROW('Water Data'!E66))="","",OFFSET('Water Data'!$E$28,0,10*ROW('Water Data'!E66)))</f>
        <v/>
      </c>
      <c r="BX72" s="290" t="str">
        <f ca="true">+IF(OFFSET('Water Data'!$E$29,0,10*ROW('Water Data'!E66))="","",OFFSET('Water Data'!$E$29,0,10*ROW('Water Data'!E66)))</f>
        <v/>
      </c>
      <c r="BY72" s="290" t="str">
        <f ca="true">+IF(OFFSET('Water Data'!$F$27,0,10*ROW('Water Data'!F66))="","",OFFSET('Water Data'!$F$27,0,10*ROW('Water Data'!F66)))</f>
        <v/>
      </c>
      <c r="BZ72" s="290" t="str">
        <f ca="true">+IF(OFFSET('Water Data'!$F$28,0,10*ROW('Water Data'!F66))="","",OFFSET('Water Data'!$F$28,0,10*ROW('Water Data'!F66)))</f>
        <v/>
      </c>
      <c r="CA72" s="290" t="str">
        <f ca="true">+IF(OFFSET('Water Data'!$F$29,0,10*ROW('Water Data'!F66))="","",OFFSET('Water Data'!$F$29,0,10*ROW('Water Data'!F66)))</f>
        <v/>
      </c>
      <c r="CB72" s="290" t="str">
        <f ca="true">+IF(OFFSET('Water Data'!$G$27,0,10*ROW('Water Data'!G66))="","",OFFSET('Water Data'!$G$27,0,10*ROW('Water Data'!G66)))</f>
        <v/>
      </c>
      <c r="CC72" s="290" t="str">
        <f ca="true">+IF(OFFSET('Water Data'!$G$28,0,10*ROW('Water Data'!G66))="","",OFFSET('Water Data'!$G$28,0,10*ROW('Water Data'!G66)))</f>
        <v/>
      </c>
      <c r="CD72" s="290" t="str">
        <f ca="true">+IF(OFFSET('Water Data'!$G$29,0,10*ROW('Water Data'!G66))="","",OFFSET('Water Data'!$G$29,0,10*ROW('Water Data'!G66)))</f>
        <v/>
      </c>
      <c r="CE72" s="290" t="str">
        <f ca="true">+IF(OFFSET('Water Data'!$H$27,0,10*ROW('Water Data'!H66))="","",OFFSET('Water Data'!$H$27,0,10*ROW('Water Data'!H66)))</f>
        <v/>
      </c>
      <c r="CF72" s="290" t="str">
        <f ca="true">+IF(OFFSET('Water Data'!$H$28,0,10*ROW('Water Data'!H66))="","",OFFSET('Water Data'!$H$28,0,10*ROW('Water Data'!H66)))</f>
        <v/>
      </c>
      <c r="CG72" s="290" t="str">
        <f ca="true">+IF(OFFSET('Water Data'!$H$29,0,10*ROW('Water Data'!H66))="","",OFFSET('Water Data'!$H$29,0,10*ROW('Water Data'!H66)))</f>
        <v/>
      </c>
      <c r="CH72" s="290" t="str">
        <f ca="true">+IF(OFFSET('Water Data'!$I$27,0,10*ROW('Water Data'!I66))="","",OFFSET('Water Data'!$I$27,0,10*ROW('Water Data'!I66)))</f>
        <v/>
      </c>
      <c r="CI72" s="290" t="str">
        <f ca="true">+IF(OFFSET('Water Data'!$I$28,0,10*ROW('Water Data'!I66))="","",OFFSET('Water Data'!$I$28,0,10*ROW('Water Data'!I66)))</f>
        <v/>
      </c>
      <c r="CJ72" s="290" t="str">
        <f ca="true">+IF(OFFSET('Water Data'!$I$29,0,10*ROW('Water Data'!I66))="","",OFFSET('Water Data'!$I$29,0,10*ROW('Water Data'!I66)))</f>
        <v/>
      </c>
      <c r="CK72" s="290" t="str">
        <f ca="true">+IF(OFFSET('Sanitation Data'!$D$28,0,10*ROW('Sanitation Data'!D66))="","",OFFSET('Sanitation Data'!$D$28,0,10*ROW('Sanitation Data'!D66)))</f>
        <v/>
      </c>
      <c r="CL72" s="290" t="str">
        <f ca="true">+IF(OFFSET('Sanitation Data'!$D$29,0,10*ROW('Sanitation Data'!D66))="","",OFFSET('Sanitation Data'!$D$29,0,10*ROW('Sanitation Data'!D66)))</f>
        <v/>
      </c>
      <c r="CM72" s="290" t="str">
        <f ca="true">+IF(OFFSET('Sanitation Data'!$D$30,0,10*ROW('Sanitation Data'!D66))="","",OFFSET('Sanitation Data'!$D$30,0,10*ROW('Sanitation Data'!D66)))</f>
        <v/>
      </c>
      <c r="CN72" s="290" t="str">
        <f ca="true">+IF(OFFSET('Sanitation Data'!$D$31,0,10*ROW('Sanitation Data'!D66))="","",OFFSET('Sanitation Data'!$D$31,0,10*ROW('Sanitation Data'!D66)))</f>
        <v/>
      </c>
      <c r="CO72" s="290" t="str">
        <f ca="true">+IF(OFFSET('Sanitation Data'!$D$32,0,10*ROW('Sanitation Data'!D66))="","",OFFSET('Sanitation Data'!$D$32,0,10*ROW('Sanitation Data'!D66)))</f>
        <v/>
      </c>
      <c r="CP72" s="290" t="str">
        <f ca="true">+IF(OFFSET('Sanitation Data'!$E$28,0,10*ROW('Sanitation Data'!E66))="","",OFFSET('Sanitation Data'!$E$28,0,10*ROW('Sanitation Data'!E66)))</f>
        <v/>
      </c>
      <c r="CQ72" s="290" t="str">
        <f ca="true">+IF(OFFSET('Sanitation Data'!$E$29,0,10*ROW('Sanitation Data'!E66))="","",OFFSET('Sanitation Data'!$E$29,0,10*ROW('Sanitation Data'!E66)))</f>
        <v/>
      </c>
      <c r="CR72" s="290" t="str">
        <f ca="true">+IF(OFFSET('Sanitation Data'!$E$30,0,10*ROW('Sanitation Data'!E66))="","",OFFSET('Sanitation Data'!$E$30,0,10*ROW('Sanitation Data'!E66)))</f>
        <v/>
      </c>
      <c r="CS72" s="290" t="str">
        <f ca="true">+IF(OFFSET('Sanitation Data'!$E$31,0,10*ROW('Sanitation Data'!E66))="","",OFFSET('Sanitation Data'!$E$31,0,10*ROW('Sanitation Data'!E66)))</f>
        <v/>
      </c>
      <c r="CT72" s="290" t="str">
        <f ca="true">+IF(OFFSET('Sanitation Data'!$E$32,0,10*ROW('Sanitation Data'!E66))="","",OFFSET('Sanitation Data'!$E$32,0,10*ROW('Sanitation Data'!E66)))</f>
        <v/>
      </c>
      <c r="CU72" s="290" t="str">
        <f ca="true">+IF(OFFSET('Sanitation Data'!$F$28,0,10*ROW('Sanitation Data'!F66))="","",OFFSET('Sanitation Data'!$F$28,0,10*ROW('Sanitation Data'!F66)))</f>
        <v/>
      </c>
      <c r="CV72" s="290" t="str">
        <f ca="true">+IF(OFFSET('Sanitation Data'!$F$29,0,10*ROW('Sanitation Data'!F66))="","",OFFSET('Sanitation Data'!$F$29,0,10*ROW('Sanitation Data'!F66)))</f>
        <v/>
      </c>
      <c r="CW72" s="290" t="str">
        <f ca="true">+IF(OFFSET('Sanitation Data'!$F$30,0,10*ROW('Sanitation Data'!F66))="","",OFFSET('Sanitation Data'!$F$30,0,10*ROW('Sanitation Data'!F66)))</f>
        <v/>
      </c>
      <c r="CX72" s="290" t="str">
        <f ca="true">+IF(OFFSET('Sanitation Data'!$F$31,0,10*ROW('Sanitation Data'!F66))="","",OFFSET('Sanitation Data'!$F$31,0,10*ROW('Sanitation Data'!F66)))</f>
        <v/>
      </c>
      <c r="CY72" s="290" t="str">
        <f ca="true">+IF(OFFSET('Sanitation Data'!$F$32,0,10*ROW('Sanitation Data'!F66))="","",OFFSET('Sanitation Data'!$F$32,0,10*ROW('Sanitation Data'!F66)))</f>
        <v/>
      </c>
      <c r="CZ72" s="290" t="str">
        <f ca="true">+IF(OFFSET('Sanitation Data'!$G$28,0,10*ROW('Sanitation Data'!G66))="","",OFFSET('Sanitation Data'!$G$28,0,10*ROW('Sanitation Data'!G66)))</f>
        <v/>
      </c>
      <c r="DA72" s="290" t="str">
        <f ca="true">+IF(OFFSET('Sanitation Data'!$G$29,0,10*ROW('Sanitation Data'!G66))="","",OFFSET('Sanitation Data'!$G$29,0,10*ROW('Sanitation Data'!G66)))</f>
        <v/>
      </c>
      <c r="DB72" s="290" t="str">
        <f ca="true">+IF(OFFSET('Sanitation Data'!$G$30,0,10*ROW('Sanitation Data'!G66))="","",OFFSET('Sanitation Data'!$G$30,0,10*ROW('Sanitation Data'!G66)))</f>
        <v/>
      </c>
      <c r="DC72" s="290" t="str">
        <f ca="true">+IF(OFFSET('Sanitation Data'!$G$31,0,10*ROW('Sanitation Data'!G66))="","",OFFSET('Sanitation Data'!$G$31,0,10*ROW('Sanitation Data'!G66)))</f>
        <v/>
      </c>
      <c r="DD72" s="290" t="str">
        <f ca="true">+IF(OFFSET('Sanitation Data'!$G$32,0,10*ROW('Sanitation Data'!G66))="","",OFFSET('Sanitation Data'!$G$32,0,10*ROW('Sanitation Data'!G66)))</f>
        <v/>
      </c>
      <c r="DE72" s="290" t="str">
        <f ca="true">+IF(OFFSET('Sanitation Data'!$H$28,0,10*ROW('Sanitation Data'!H66))="","",OFFSET('Sanitation Data'!$H$28,0,10*ROW('Sanitation Data'!H66)))</f>
        <v/>
      </c>
      <c r="DF72" s="290" t="str">
        <f ca="true">+IF(OFFSET('Sanitation Data'!$H$29,0,10*ROW('Sanitation Data'!H66))="","",OFFSET('Sanitation Data'!$H$29,0,10*ROW('Sanitation Data'!H66)))</f>
        <v/>
      </c>
      <c r="DG72" s="290" t="str">
        <f ca="true">+IF(OFFSET('Sanitation Data'!$H$30,0,10*ROW('Sanitation Data'!H66))="","",OFFSET('Sanitation Data'!$H$30,0,10*ROW('Sanitation Data'!H66)))</f>
        <v/>
      </c>
      <c r="DH72" s="290" t="str">
        <f ca="true">+IF(OFFSET('Sanitation Data'!$H$31,0,10*ROW('Sanitation Data'!H66))="","",OFFSET('Sanitation Data'!$H$31,0,10*ROW('Sanitation Data'!H66)))</f>
        <v/>
      </c>
      <c r="DI72" s="290" t="str">
        <f ca="true">+IF(OFFSET('Sanitation Data'!$H$32,0,10*ROW('Sanitation Data'!H66))="","",OFFSET('Sanitation Data'!$H$32,0,10*ROW('Sanitation Data'!H66)))</f>
        <v/>
      </c>
      <c r="DJ72" s="290" t="str">
        <f ca="true">+IF(OFFSET('Sanitation Data'!$I$28,0,10*ROW('Sanitation Data'!I66))="","",OFFSET('Sanitation Data'!$I$28,0,10*ROW('Sanitation Data'!I66)))</f>
        <v/>
      </c>
      <c r="DK72" s="290" t="str">
        <f ca="true">+IF(OFFSET('Sanitation Data'!$I$29,0,10*ROW('Sanitation Data'!I66))="","",OFFSET('Sanitation Data'!$I$29,0,10*ROW('Sanitation Data'!I66)))</f>
        <v/>
      </c>
      <c r="DL72" s="290" t="str">
        <f ca="true">+IF(OFFSET('Sanitation Data'!$I$30,0,10*ROW('Sanitation Data'!I66))="","",OFFSET('Sanitation Data'!$I$30,0,10*ROW('Sanitation Data'!I66)))</f>
        <v/>
      </c>
      <c r="DM72" s="290" t="str">
        <f ca="true">+IF(OFFSET('Sanitation Data'!$I$31,0,10*ROW('Sanitation Data'!I66))="","",OFFSET('Sanitation Data'!$I$31,0,10*ROW('Sanitation Data'!I66)))</f>
        <v/>
      </c>
      <c r="DN72" s="290" t="str">
        <f ca="true">+IF(OFFSET('Sanitation Data'!$I$32,0,10*ROW('Sanitation Data'!I66))="","",OFFSET('Sanitation Data'!$I$32,0,10*ROW('Sanitation Data'!I66)))</f>
        <v/>
      </c>
      <c r="DO72" s="290" t="str">
        <f ca="true">+IF(OFFSET('Hygiene Data'!$D$11,0,10*ROW('Hygiene Data'!D66))="","",OFFSET('Hygiene Data'!$D$11,0,10*ROW('Hygiene Data'!D66)))</f>
        <v/>
      </c>
      <c r="DP72" s="290" t="str">
        <f ca="true">+IF(OFFSET('Hygiene Data'!$D$12,0,10*ROW('Hygiene Data'!D66))="","",OFFSET('Hygiene Data'!$D$12,0,10*ROW('Hygiene Data'!D66)))</f>
        <v/>
      </c>
      <c r="DQ72" s="290" t="str">
        <f ca="true">+IF(OFFSET('Hygiene Data'!$D$13,0,10*ROW('Hygiene Data'!D66))="","",OFFSET('Hygiene Data'!$D$13,0,10*ROW('Hygiene Data'!D66)))</f>
        <v/>
      </c>
      <c r="DR72" s="290" t="str">
        <f ca="true">+IF(OFFSET('Hygiene Data'!$E$11,0,10*ROW('Hygiene Data'!E66))="","",OFFSET('Hygiene Data'!$E$11,0,10*ROW('Hygiene Data'!E66)))</f>
        <v/>
      </c>
      <c r="DS72" s="290" t="str">
        <f ca="true">+IF(OFFSET('Hygiene Data'!$E$12,0,10*ROW('Hygiene Data'!E66))="","",OFFSET('Hygiene Data'!$E$12,0,10*ROW('Hygiene Data'!E66)))</f>
        <v/>
      </c>
      <c r="DT72" s="290" t="str">
        <f ca="true">+IF(OFFSET('Hygiene Data'!$E$13,0,10*ROW('Hygiene Data'!E66))="","",OFFSET('Hygiene Data'!$E$13,0,10*ROW('Hygiene Data'!E66)))</f>
        <v/>
      </c>
      <c r="DU72" s="290" t="str">
        <f ca="true">+IF(OFFSET('Hygiene Data'!$F$11,0,10*ROW('Hygiene Data'!F66))="","",OFFSET('Hygiene Data'!$F$11,0,10*ROW('Hygiene Data'!F66)))</f>
        <v/>
      </c>
      <c r="DV72" s="290" t="str">
        <f ca="true">+IF(OFFSET('Hygiene Data'!$F$12,0,10*ROW('Hygiene Data'!F66))="","",OFFSET('Hygiene Data'!$F$12,0,10*ROW('Hygiene Data'!F66)))</f>
        <v/>
      </c>
      <c r="DW72" s="290" t="str">
        <f ca="true">+IF(OFFSET('Hygiene Data'!$F$13,0,10*ROW('Hygiene Data'!F66))="","",OFFSET('Hygiene Data'!$F$13,0,10*ROW('Hygiene Data'!F66)))</f>
        <v/>
      </c>
      <c r="DX72" s="290" t="str">
        <f ca="true">+IF(OFFSET('Hygiene Data'!$G$11,0,10*ROW('Hygiene Data'!G66))="","",OFFSET('Hygiene Data'!$G$11,0,10*ROW('Hygiene Data'!G66)))</f>
        <v/>
      </c>
      <c r="DY72" s="290" t="str">
        <f ca="true">+IF(OFFSET('Hygiene Data'!$G$12,0,10*ROW('Hygiene Data'!G66))="","",OFFSET('Hygiene Data'!$G$12,0,10*ROW('Hygiene Data'!G66)))</f>
        <v/>
      </c>
      <c r="DZ72" s="290" t="str">
        <f ca="true">+IF(OFFSET('Hygiene Data'!$G$13,0,10*ROW('Hygiene Data'!G66))="","",OFFSET('Hygiene Data'!$G$13,0,10*ROW('Hygiene Data'!G66)))</f>
        <v/>
      </c>
      <c r="EA72" s="290" t="str">
        <f ca="true">+IF(OFFSET('Hygiene Data'!$H$11,0,10*ROW('Hygiene Data'!H66))="","",OFFSET('Hygiene Data'!$H$11,0,10*ROW('Hygiene Data'!H66)))</f>
        <v/>
      </c>
      <c r="EB72" s="290" t="str">
        <f ca="true">+IF(OFFSET('Hygiene Data'!$H$12,0,10*ROW('Hygiene Data'!H66))="","",OFFSET('Hygiene Data'!$H$12,0,10*ROW('Hygiene Data'!H66)))</f>
        <v/>
      </c>
      <c r="EC72" s="290" t="str">
        <f ca="true">+IF(OFFSET('Hygiene Data'!$H$13,0,10*ROW('Hygiene Data'!H66))="","",OFFSET('Hygiene Data'!$H$13,0,10*ROW('Hygiene Data'!H66)))</f>
        <v/>
      </c>
      <c r="ED72" s="290" t="str">
        <f ca="true">+IF(OFFSET('Hygiene Data'!$I$11,0,10*ROW('Hygiene Data'!I66))="","",OFFSET('Hygiene Data'!$I$11,0,10*ROW('Hygiene Data'!I66)))</f>
        <v/>
      </c>
      <c r="EE72" s="290" t="str">
        <f ca="true">+IF(OFFSET('Hygiene Data'!$I$12,0,10*ROW('Hygiene Data'!I66))="","",OFFSET('Hygiene Data'!$I$12,0,10*ROW('Hygiene Data'!I66)))</f>
        <v/>
      </c>
      <c r="EF72" s="290"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6"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0"/>
      <c r="BS73" s="290" t="str">
        <f ca="true">+IF(OFFSET('Water Data'!$D$27,0,10*ROW('Water Data'!D67))="","",OFFSET('Water Data'!$D$27,0,10*ROW('Water Data'!D67)))</f>
        <v/>
      </c>
      <c r="BT73" s="290" t="str">
        <f ca="true">+IF(OFFSET('Water Data'!$D$28,0,10*ROW('Water Data'!D67))="","",OFFSET('Water Data'!$D$28,0,10*ROW('Water Data'!D67)))</f>
        <v/>
      </c>
      <c r="BU73" s="290" t="str">
        <f ca="true">+IF(OFFSET('Water Data'!$D$29,0,10*ROW('Water Data'!D67))="","",OFFSET('Water Data'!$D$29,0,10*ROW('Water Data'!D67)))</f>
        <v/>
      </c>
      <c r="BV73" s="290" t="str">
        <f ca="true">+IF(OFFSET('Water Data'!$E$27,0,10*ROW('Water Data'!E67))="","",OFFSET('Water Data'!$E$27,0,10*ROW('Water Data'!E67)))</f>
        <v/>
      </c>
      <c r="BW73" s="290" t="str">
        <f ca="true">+IF(OFFSET('Water Data'!$E$28,0,10*ROW('Water Data'!E67))="","",OFFSET('Water Data'!$E$28,0,10*ROW('Water Data'!E67)))</f>
        <v/>
      </c>
      <c r="BX73" s="290" t="str">
        <f ca="true">+IF(OFFSET('Water Data'!$E$29,0,10*ROW('Water Data'!E67))="","",OFFSET('Water Data'!$E$29,0,10*ROW('Water Data'!E67)))</f>
        <v/>
      </c>
      <c r="BY73" s="290" t="str">
        <f ca="true">+IF(OFFSET('Water Data'!$F$27,0,10*ROW('Water Data'!F67))="","",OFFSET('Water Data'!$F$27,0,10*ROW('Water Data'!F67)))</f>
        <v/>
      </c>
      <c r="BZ73" s="290" t="str">
        <f ca="true">+IF(OFFSET('Water Data'!$F$28,0,10*ROW('Water Data'!F67))="","",OFFSET('Water Data'!$F$28,0,10*ROW('Water Data'!F67)))</f>
        <v/>
      </c>
      <c r="CA73" s="290" t="str">
        <f ca="true">+IF(OFFSET('Water Data'!$F$29,0,10*ROW('Water Data'!F67))="","",OFFSET('Water Data'!$F$29,0,10*ROW('Water Data'!F67)))</f>
        <v/>
      </c>
      <c r="CB73" s="290" t="str">
        <f ca="true">+IF(OFFSET('Water Data'!$G$27,0,10*ROW('Water Data'!G67))="","",OFFSET('Water Data'!$G$27,0,10*ROW('Water Data'!G67)))</f>
        <v/>
      </c>
      <c r="CC73" s="290" t="str">
        <f ca="true">+IF(OFFSET('Water Data'!$G$28,0,10*ROW('Water Data'!G67))="","",OFFSET('Water Data'!$G$28,0,10*ROW('Water Data'!G67)))</f>
        <v/>
      </c>
      <c r="CD73" s="290" t="str">
        <f ca="true">+IF(OFFSET('Water Data'!$G$29,0,10*ROW('Water Data'!G67))="","",OFFSET('Water Data'!$G$29,0,10*ROW('Water Data'!G67)))</f>
        <v/>
      </c>
      <c r="CE73" s="290" t="str">
        <f ca="true">+IF(OFFSET('Water Data'!$H$27,0,10*ROW('Water Data'!H67))="","",OFFSET('Water Data'!$H$27,0,10*ROW('Water Data'!H67)))</f>
        <v/>
      </c>
      <c r="CF73" s="290" t="str">
        <f ca="true">+IF(OFFSET('Water Data'!$H$28,0,10*ROW('Water Data'!H67))="","",OFFSET('Water Data'!$H$28,0,10*ROW('Water Data'!H67)))</f>
        <v/>
      </c>
      <c r="CG73" s="290" t="str">
        <f ca="true">+IF(OFFSET('Water Data'!$H$29,0,10*ROW('Water Data'!H67))="","",OFFSET('Water Data'!$H$29,0,10*ROW('Water Data'!H67)))</f>
        <v/>
      </c>
      <c r="CH73" s="290" t="str">
        <f ca="true">+IF(OFFSET('Water Data'!$I$27,0,10*ROW('Water Data'!I67))="","",OFFSET('Water Data'!$I$27,0,10*ROW('Water Data'!I67)))</f>
        <v/>
      </c>
      <c r="CI73" s="290" t="str">
        <f ca="true">+IF(OFFSET('Water Data'!$I$28,0,10*ROW('Water Data'!I67))="","",OFFSET('Water Data'!$I$28,0,10*ROW('Water Data'!I67)))</f>
        <v/>
      </c>
      <c r="CJ73" s="290" t="str">
        <f ca="true">+IF(OFFSET('Water Data'!$I$29,0,10*ROW('Water Data'!I67))="","",OFFSET('Water Data'!$I$29,0,10*ROW('Water Data'!I67)))</f>
        <v/>
      </c>
      <c r="CK73" s="290" t="str">
        <f ca="true">+IF(OFFSET('Sanitation Data'!$D$28,0,10*ROW('Sanitation Data'!D67))="","",OFFSET('Sanitation Data'!$D$28,0,10*ROW('Sanitation Data'!D67)))</f>
        <v/>
      </c>
      <c r="CL73" s="290" t="str">
        <f ca="true">+IF(OFFSET('Sanitation Data'!$D$29,0,10*ROW('Sanitation Data'!D67))="","",OFFSET('Sanitation Data'!$D$29,0,10*ROW('Sanitation Data'!D67)))</f>
        <v/>
      </c>
      <c r="CM73" s="290" t="str">
        <f ca="true">+IF(OFFSET('Sanitation Data'!$D$30,0,10*ROW('Sanitation Data'!D67))="","",OFFSET('Sanitation Data'!$D$30,0,10*ROW('Sanitation Data'!D67)))</f>
        <v/>
      </c>
      <c r="CN73" s="290" t="str">
        <f ca="true">+IF(OFFSET('Sanitation Data'!$D$31,0,10*ROW('Sanitation Data'!D67))="","",OFFSET('Sanitation Data'!$D$31,0,10*ROW('Sanitation Data'!D67)))</f>
        <v/>
      </c>
      <c r="CO73" s="290" t="str">
        <f ca="true">+IF(OFFSET('Sanitation Data'!$D$32,0,10*ROW('Sanitation Data'!D67))="","",OFFSET('Sanitation Data'!$D$32,0,10*ROW('Sanitation Data'!D67)))</f>
        <v/>
      </c>
      <c r="CP73" s="290" t="str">
        <f ca="true">+IF(OFFSET('Sanitation Data'!$E$28,0,10*ROW('Sanitation Data'!E67))="","",OFFSET('Sanitation Data'!$E$28,0,10*ROW('Sanitation Data'!E67)))</f>
        <v/>
      </c>
      <c r="CQ73" s="290" t="str">
        <f ca="true">+IF(OFFSET('Sanitation Data'!$E$29,0,10*ROW('Sanitation Data'!E67))="","",OFFSET('Sanitation Data'!$E$29,0,10*ROW('Sanitation Data'!E67)))</f>
        <v/>
      </c>
      <c r="CR73" s="290" t="str">
        <f ca="true">+IF(OFFSET('Sanitation Data'!$E$30,0,10*ROW('Sanitation Data'!E67))="","",OFFSET('Sanitation Data'!$E$30,0,10*ROW('Sanitation Data'!E67)))</f>
        <v/>
      </c>
      <c r="CS73" s="290" t="str">
        <f ca="true">+IF(OFFSET('Sanitation Data'!$E$31,0,10*ROW('Sanitation Data'!E67))="","",OFFSET('Sanitation Data'!$E$31,0,10*ROW('Sanitation Data'!E67)))</f>
        <v/>
      </c>
      <c r="CT73" s="290" t="str">
        <f ca="true">+IF(OFFSET('Sanitation Data'!$E$32,0,10*ROW('Sanitation Data'!E67))="","",OFFSET('Sanitation Data'!$E$32,0,10*ROW('Sanitation Data'!E67)))</f>
        <v/>
      </c>
      <c r="CU73" s="290" t="str">
        <f ca="true">+IF(OFFSET('Sanitation Data'!$F$28,0,10*ROW('Sanitation Data'!F67))="","",OFFSET('Sanitation Data'!$F$28,0,10*ROW('Sanitation Data'!F67)))</f>
        <v/>
      </c>
      <c r="CV73" s="290" t="str">
        <f ca="true">+IF(OFFSET('Sanitation Data'!$F$29,0,10*ROW('Sanitation Data'!F67))="","",OFFSET('Sanitation Data'!$F$29,0,10*ROW('Sanitation Data'!F67)))</f>
        <v/>
      </c>
      <c r="CW73" s="290" t="str">
        <f ca="true">+IF(OFFSET('Sanitation Data'!$F$30,0,10*ROW('Sanitation Data'!F67))="","",OFFSET('Sanitation Data'!$F$30,0,10*ROW('Sanitation Data'!F67)))</f>
        <v/>
      </c>
      <c r="CX73" s="290" t="str">
        <f ca="true">+IF(OFFSET('Sanitation Data'!$F$31,0,10*ROW('Sanitation Data'!F67))="","",OFFSET('Sanitation Data'!$F$31,0,10*ROW('Sanitation Data'!F67)))</f>
        <v/>
      </c>
      <c r="CY73" s="290" t="str">
        <f ca="true">+IF(OFFSET('Sanitation Data'!$F$32,0,10*ROW('Sanitation Data'!F67))="","",OFFSET('Sanitation Data'!$F$32,0,10*ROW('Sanitation Data'!F67)))</f>
        <v/>
      </c>
      <c r="CZ73" s="290" t="str">
        <f ca="true">+IF(OFFSET('Sanitation Data'!$G$28,0,10*ROW('Sanitation Data'!G67))="","",OFFSET('Sanitation Data'!$G$28,0,10*ROW('Sanitation Data'!G67)))</f>
        <v/>
      </c>
      <c r="DA73" s="290" t="str">
        <f ca="true">+IF(OFFSET('Sanitation Data'!$G$29,0,10*ROW('Sanitation Data'!G67))="","",OFFSET('Sanitation Data'!$G$29,0,10*ROW('Sanitation Data'!G67)))</f>
        <v/>
      </c>
      <c r="DB73" s="290" t="str">
        <f ca="true">+IF(OFFSET('Sanitation Data'!$G$30,0,10*ROW('Sanitation Data'!G67))="","",OFFSET('Sanitation Data'!$G$30,0,10*ROW('Sanitation Data'!G67)))</f>
        <v/>
      </c>
      <c r="DC73" s="290" t="str">
        <f ca="true">+IF(OFFSET('Sanitation Data'!$G$31,0,10*ROW('Sanitation Data'!G67))="","",OFFSET('Sanitation Data'!$G$31,0,10*ROW('Sanitation Data'!G67)))</f>
        <v/>
      </c>
      <c r="DD73" s="290" t="str">
        <f ca="true">+IF(OFFSET('Sanitation Data'!$G$32,0,10*ROW('Sanitation Data'!G67))="","",OFFSET('Sanitation Data'!$G$32,0,10*ROW('Sanitation Data'!G67)))</f>
        <v/>
      </c>
      <c r="DE73" s="290" t="str">
        <f ca="true">+IF(OFFSET('Sanitation Data'!$H$28,0,10*ROW('Sanitation Data'!H67))="","",OFFSET('Sanitation Data'!$H$28,0,10*ROW('Sanitation Data'!H67)))</f>
        <v/>
      </c>
      <c r="DF73" s="290" t="str">
        <f ca="true">+IF(OFFSET('Sanitation Data'!$H$29,0,10*ROW('Sanitation Data'!H67))="","",OFFSET('Sanitation Data'!$H$29,0,10*ROW('Sanitation Data'!H67)))</f>
        <v/>
      </c>
      <c r="DG73" s="290" t="str">
        <f ca="true">+IF(OFFSET('Sanitation Data'!$H$30,0,10*ROW('Sanitation Data'!H67))="","",OFFSET('Sanitation Data'!$H$30,0,10*ROW('Sanitation Data'!H67)))</f>
        <v/>
      </c>
      <c r="DH73" s="290" t="str">
        <f ca="true">+IF(OFFSET('Sanitation Data'!$H$31,0,10*ROW('Sanitation Data'!H67))="","",OFFSET('Sanitation Data'!$H$31,0,10*ROW('Sanitation Data'!H67)))</f>
        <v/>
      </c>
      <c r="DI73" s="290" t="str">
        <f ca="true">+IF(OFFSET('Sanitation Data'!$H$32,0,10*ROW('Sanitation Data'!H67))="","",OFFSET('Sanitation Data'!$H$32,0,10*ROW('Sanitation Data'!H67)))</f>
        <v/>
      </c>
      <c r="DJ73" s="290" t="str">
        <f ca="true">+IF(OFFSET('Sanitation Data'!$I$28,0,10*ROW('Sanitation Data'!I67))="","",OFFSET('Sanitation Data'!$I$28,0,10*ROW('Sanitation Data'!I67)))</f>
        <v/>
      </c>
      <c r="DK73" s="290" t="str">
        <f ca="true">+IF(OFFSET('Sanitation Data'!$I$29,0,10*ROW('Sanitation Data'!I67))="","",OFFSET('Sanitation Data'!$I$29,0,10*ROW('Sanitation Data'!I67)))</f>
        <v/>
      </c>
      <c r="DL73" s="290" t="str">
        <f ca="true">+IF(OFFSET('Sanitation Data'!$I$30,0,10*ROW('Sanitation Data'!I67))="","",OFFSET('Sanitation Data'!$I$30,0,10*ROW('Sanitation Data'!I67)))</f>
        <v/>
      </c>
      <c r="DM73" s="290" t="str">
        <f ca="true">+IF(OFFSET('Sanitation Data'!$I$31,0,10*ROW('Sanitation Data'!I67))="","",OFFSET('Sanitation Data'!$I$31,0,10*ROW('Sanitation Data'!I67)))</f>
        <v/>
      </c>
      <c r="DN73" s="290" t="str">
        <f ca="true">+IF(OFFSET('Sanitation Data'!$I$32,0,10*ROW('Sanitation Data'!I67))="","",OFFSET('Sanitation Data'!$I$32,0,10*ROW('Sanitation Data'!I67)))</f>
        <v/>
      </c>
      <c r="DO73" s="290" t="str">
        <f ca="true">+IF(OFFSET('Hygiene Data'!$D$11,0,10*ROW('Hygiene Data'!D67))="","",OFFSET('Hygiene Data'!$D$11,0,10*ROW('Hygiene Data'!D67)))</f>
        <v/>
      </c>
      <c r="DP73" s="290" t="str">
        <f ca="true">+IF(OFFSET('Hygiene Data'!$D$12,0,10*ROW('Hygiene Data'!D67))="","",OFFSET('Hygiene Data'!$D$12,0,10*ROW('Hygiene Data'!D67)))</f>
        <v/>
      </c>
      <c r="DQ73" s="290" t="str">
        <f ca="true">+IF(OFFSET('Hygiene Data'!$D$13,0,10*ROW('Hygiene Data'!D67))="","",OFFSET('Hygiene Data'!$D$13,0,10*ROW('Hygiene Data'!D67)))</f>
        <v/>
      </c>
      <c r="DR73" s="290" t="str">
        <f ca="true">+IF(OFFSET('Hygiene Data'!$E$11,0,10*ROW('Hygiene Data'!E67))="","",OFFSET('Hygiene Data'!$E$11,0,10*ROW('Hygiene Data'!E67)))</f>
        <v/>
      </c>
      <c r="DS73" s="290" t="str">
        <f ca="true">+IF(OFFSET('Hygiene Data'!$E$12,0,10*ROW('Hygiene Data'!E67))="","",OFFSET('Hygiene Data'!$E$12,0,10*ROW('Hygiene Data'!E67)))</f>
        <v/>
      </c>
      <c r="DT73" s="290" t="str">
        <f ca="true">+IF(OFFSET('Hygiene Data'!$E$13,0,10*ROW('Hygiene Data'!E67))="","",OFFSET('Hygiene Data'!$E$13,0,10*ROW('Hygiene Data'!E67)))</f>
        <v/>
      </c>
      <c r="DU73" s="290" t="str">
        <f ca="true">+IF(OFFSET('Hygiene Data'!$F$11,0,10*ROW('Hygiene Data'!F67))="","",OFFSET('Hygiene Data'!$F$11,0,10*ROW('Hygiene Data'!F67)))</f>
        <v/>
      </c>
      <c r="DV73" s="290" t="str">
        <f ca="true">+IF(OFFSET('Hygiene Data'!$F$12,0,10*ROW('Hygiene Data'!F67))="","",OFFSET('Hygiene Data'!$F$12,0,10*ROW('Hygiene Data'!F67)))</f>
        <v/>
      </c>
      <c r="DW73" s="290" t="str">
        <f ca="true">+IF(OFFSET('Hygiene Data'!$F$13,0,10*ROW('Hygiene Data'!F67))="","",OFFSET('Hygiene Data'!$F$13,0,10*ROW('Hygiene Data'!F67)))</f>
        <v/>
      </c>
      <c r="DX73" s="290" t="str">
        <f ca="true">+IF(OFFSET('Hygiene Data'!$G$11,0,10*ROW('Hygiene Data'!G67))="","",OFFSET('Hygiene Data'!$G$11,0,10*ROW('Hygiene Data'!G67)))</f>
        <v/>
      </c>
      <c r="DY73" s="290" t="str">
        <f ca="true">+IF(OFFSET('Hygiene Data'!$G$12,0,10*ROW('Hygiene Data'!G67))="","",OFFSET('Hygiene Data'!$G$12,0,10*ROW('Hygiene Data'!G67)))</f>
        <v/>
      </c>
      <c r="DZ73" s="290" t="str">
        <f ca="true">+IF(OFFSET('Hygiene Data'!$G$13,0,10*ROW('Hygiene Data'!G67))="","",OFFSET('Hygiene Data'!$G$13,0,10*ROW('Hygiene Data'!G67)))</f>
        <v/>
      </c>
      <c r="EA73" s="290" t="str">
        <f ca="true">+IF(OFFSET('Hygiene Data'!$H$11,0,10*ROW('Hygiene Data'!H67))="","",OFFSET('Hygiene Data'!$H$11,0,10*ROW('Hygiene Data'!H67)))</f>
        <v/>
      </c>
      <c r="EB73" s="290" t="str">
        <f ca="true">+IF(OFFSET('Hygiene Data'!$H$12,0,10*ROW('Hygiene Data'!H67))="","",OFFSET('Hygiene Data'!$H$12,0,10*ROW('Hygiene Data'!H67)))</f>
        <v/>
      </c>
      <c r="EC73" s="290" t="str">
        <f ca="true">+IF(OFFSET('Hygiene Data'!$H$13,0,10*ROW('Hygiene Data'!H67))="","",OFFSET('Hygiene Data'!$H$13,0,10*ROW('Hygiene Data'!H67)))</f>
        <v/>
      </c>
      <c r="ED73" s="290" t="str">
        <f ca="true">+IF(OFFSET('Hygiene Data'!$I$11,0,10*ROW('Hygiene Data'!I67))="","",OFFSET('Hygiene Data'!$I$11,0,10*ROW('Hygiene Data'!I67)))</f>
        <v/>
      </c>
      <c r="EE73" s="290" t="str">
        <f ca="true">+IF(OFFSET('Hygiene Data'!$I$12,0,10*ROW('Hygiene Data'!I67))="","",OFFSET('Hygiene Data'!$I$12,0,10*ROW('Hygiene Data'!I67)))</f>
        <v/>
      </c>
      <c r="EF73" s="290"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6"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0"/>
      <c r="BS74" s="290" t="str">
        <f ca="true">+IF(OFFSET('Water Data'!$D$27,0,10*ROW('Water Data'!D68))="","",OFFSET('Water Data'!$D$27,0,10*ROW('Water Data'!D68)))</f>
        <v/>
      </c>
      <c r="BT74" s="290" t="str">
        <f ca="true">+IF(OFFSET('Water Data'!$D$28,0,10*ROW('Water Data'!D68))="","",OFFSET('Water Data'!$D$28,0,10*ROW('Water Data'!D68)))</f>
        <v/>
      </c>
      <c r="BU74" s="290" t="str">
        <f ca="true">+IF(OFFSET('Water Data'!$D$29,0,10*ROW('Water Data'!D68))="","",OFFSET('Water Data'!$D$29,0,10*ROW('Water Data'!D68)))</f>
        <v/>
      </c>
      <c r="BV74" s="290" t="str">
        <f ca="true">+IF(OFFSET('Water Data'!$E$27,0,10*ROW('Water Data'!E68))="","",OFFSET('Water Data'!$E$27,0,10*ROW('Water Data'!E68)))</f>
        <v/>
      </c>
      <c r="BW74" s="290" t="str">
        <f ca="true">+IF(OFFSET('Water Data'!$E$28,0,10*ROW('Water Data'!E68))="","",OFFSET('Water Data'!$E$28,0,10*ROW('Water Data'!E68)))</f>
        <v/>
      </c>
      <c r="BX74" s="290" t="str">
        <f ca="true">+IF(OFFSET('Water Data'!$E$29,0,10*ROW('Water Data'!E68))="","",OFFSET('Water Data'!$E$29,0,10*ROW('Water Data'!E68)))</f>
        <v/>
      </c>
      <c r="BY74" s="290" t="str">
        <f ca="true">+IF(OFFSET('Water Data'!$F$27,0,10*ROW('Water Data'!F68))="","",OFFSET('Water Data'!$F$27,0,10*ROW('Water Data'!F68)))</f>
        <v/>
      </c>
      <c r="BZ74" s="290" t="str">
        <f ca="true">+IF(OFFSET('Water Data'!$F$28,0,10*ROW('Water Data'!F68))="","",OFFSET('Water Data'!$F$28,0,10*ROW('Water Data'!F68)))</f>
        <v/>
      </c>
      <c r="CA74" s="290" t="str">
        <f ca="true">+IF(OFFSET('Water Data'!$F$29,0,10*ROW('Water Data'!F68))="","",OFFSET('Water Data'!$F$29,0,10*ROW('Water Data'!F68)))</f>
        <v/>
      </c>
      <c r="CB74" s="290" t="str">
        <f ca="true">+IF(OFFSET('Water Data'!$G$27,0,10*ROW('Water Data'!G68))="","",OFFSET('Water Data'!$G$27,0,10*ROW('Water Data'!G68)))</f>
        <v/>
      </c>
      <c r="CC74" s="290" t="str">
        <f ca="true">+IF(OFFSET('Water Data'!$G$28,0,10*ROW('Water Data'!G68))="","",OFFSET('Water Data'!$G$28,0,10*ROW('Water Data'!G68)))</f>
        <v/>
      </c>
      <c r="CD74" s="290" t="str">
        <f ca="true">+IF(OFFSET('Water Data'!$G$29,0,10*ROW('Water Data'!G68))="","",OFFSET('Water Data'!$G$29,0,10*ROW('Water Data'!G68)))</f>
        <v/>
      </c>
      <c r="CE74" s="290" t="str">
        <f ca="true">+IF(OFFSET('Water Data'!$H$27,0,10*ROW('Water Data'!H68))="","",OFFSET('Water Data'!$H$27,0,10*ROW('Water Data'!H68)))</f>
        <v/>
      </c>
      <c r="CF74" s="290" t="str">
        <f ca="true">+IF(OFFSET('Water Data'!$H$28,0,10*ROW('Water Data'!H68))="","",OFFSET('Water Data'!$H$28,0,10*ROW('Water Data'!H68)))</f>
        <v/>
      </c>
      <c r="CG74" s="290" t="str">
        <f ca="true">+IF(OFFSET('Water Data'!$H$29,0,10*ROW('Water Data'!H68))="","",OFFSET('Water Data'!$H$29,0,10*ROW('Water Data'!H68)))</f>
        <v/>
      </c>
      <c r="CH74" s="290" t="str">
        <f ca="true">+IF(OFFSET('Water Data'!$I$27,0,10*ROW('Water Data'!I68))="","",OFFSET('Water Data'!$I$27,0,10*ROW('Water Data'!I68)))</f>
        <v/>
      </c>
      <c r="CI74" s="290" t="str">
        <f ca="true">+IF(OFFSET('Water Data'!$I$28,0,10*ROW('Water Data'!I68))="","",OFFSET('Water Data'!$I$28,0,10*ROW('Water Data'!I68)))</f>
        <v/>
      </c>
      <c r="CJ74" s="290" t="str">
        <f ca="true">+IF(OFFSET('Water Data'!$I$29,0,10*ROW('Water Data'!I68))="","",OFFSET('Water Data'!$I$29,0,10*ROW('Water Data'!I68)))</f>
        <v/>
      </c>
      <c r="CK74" s="290" t="str">
        <f ca="true">+IF(OFFSET('Sanitation Data'!$D$28,0,10*ROW('Sanitation Data'!D68))="","",OFFSET('Sanitation Data'!$D$28,0,10*ROW('Sanitation Data'!D68)))</f>
        <v/>
      </c>
      <c r="CL74" s="290" t="str">
        <f ca="true">+IF(OFFSET('Sanitation Data'!$D$29,0,10*ROW('Sanitation Data'!D68))="","",OFFSET('Sanitation Data'!$D$29,0,10*ROW('Sanitation Data'!D68)))</f>
        <v/>
      </c>
      <c r="CM74" s="290" t="str">
        <f ca="true">+IF(OFFSET('Sanitation Data'!$D$30,0,10*ROW('Sanitation Data'!D68))="","",OFFSET('Sanitation Data'!$D$30,0,10*ROW('Sanitation Data'!D68)))</f>
        <v/>
      </c>
      <c r="CN74" s="290" t="str">
        <f ca="true">+IF(OFFSET('Sanitation Data'!$D$31,0,10*ROW('Sanitation Data'!D68))="","",OFFSET('Sanitation Data'!$D$31,0,10*ROW('Sanitation Data'!D68)))</f>
        <v/>
      </c>
      <c r="CO74" s="290" t="str">
        <f ca="true">+IF(OFFSET('Sanitation Data'!$D$32,0,10*ROW('Sanitation Data'!D68))="","",OFFSET('Sanitation Data'!$D$32,0,10*ROW('Sanitation Data'!D68)))</f>
        <v/>
      </c>
      <c r="CP74" s="290" t="str">
        <f ca="true">+IF(OFFSET('Sanitation Data'!$E$28,0,10*ROW('Sanitation Data'!E68))="","",OFFSET('Sanitation Data'!$E$28,0,10*ROW('Sanitation Data'!E68)))</f>
        <v/>
      </c>
      <c r="CQ74" s="290" t="str">
        <f ca="true">+IF(OFFSET('Sanitation Data'!$E$29,0,10*ROW('Sanitation Data'!E68))="","",OFFSET('Sanitation Data'!$E$29,0,10*ROW('Sanitation Data'!E68)))</f>
        <v/>
      </c>
      <c r="CR74" s="290" t="str">
        <f ca="true">+IF(OFFSET('Sanitation Data'!$E$30,0,10*ROW('Sanitation Data'!E68))="","",OFFSET('Sanitation Data'!$E$30,0,10*ROW('Sanitation Data'!E68)))</f>
        <v/>
      </c>
      <c r="CS74" s="290" t="str">
        <f ca="true">+IF(OFFSET('Sanitation Data'!$E$31,0,10*ROW('Sanitation Data'!E68))="","",OFFSET('Sanitation Data'!$E$31,0,10*ROW('Sanitation Data'!E68)))</f>
        <v/>
      </c>
      <c r="CT74" s="290" t="str">
        <f ca="true">+IF(OFFSET('Sanitation Data'!$E$32,0,10*ROW('Sanitation Data'!E68))="","",OFFSET('Sanitation Data'!$E$32,0,10*ROW('Sanitation Data'!E68)))</f>
        <v/>
      </c>
      <c r="CU74" s="290" t="str">
        <f ca="true">+IF(OFFSET('Sanitation Data'!$F$28,0,10*ROW('Sanitation Data'!F68))="","",OFFSET('Sanitation Data'!$F$28,0,10*ROW('Sanitation Data'!F68)))</f>
        <v/>
      </c>
      <c r="CV74" s="290" t="str">
        <f ca="true">+IF(OFFSET('Sanitation Data'!$F$29,0,10*ROW('Sanitation Data'!F68))="","",OFFSET('Sanitation Data'!$F$29,0,10*ROW('Sanitation Data'!F68)))</f>
        <v/>
      </c>
      <c r="CW74" s="290" t="str">
        <f ca="true">+IF(OFFSET('Sanitation Data'!$F$30,0,10*ROW('Sanitation Data'!F68))="","",OFFSET('Sanitation Data'!$F$30,0,10*ROW('Sanitation Data'!F68)))</f>
        <v/>
      </c>
      <c r="CX74" s="290" t="str">
        <f ca="true">+IF(OFFSET('Sanitation Data'!$F$31,0,10*ROW('Sanitation Data'!F68))="","",OFFSET('Sanitation Data'!$F$31,0,10*ROW('Sanitation Data'!F68)))</f>
        <v/>
      </c>
      <c r="CY74" s="290" t="str">
        <f ca="true">+IF(OFFSET('Sanitation Data'!$F$32,0,10*ROW('Sanitation Data'!F68))="","",OFFSET('Sanitation Data'!$F$32,0,10*ROW('Sanitation Data'!F68)))</f>
        <v/>
      </c>
      <c r="CZ74" s="290" t="str">
        <f ca="true">+IF(OFFSET('Sanitation Data'!$G$28,0,10*ROW('Sanitation Data'!G68))="","",OFFSET('Sanitation Data'!$G$28,0,10*ROW('Sanitation Data'!G68)))</f>
        <v/>
      </c>
      <c r="DA74" s="290" t="str">
        <f ca="true">+IF(OFFSET('Sanitation Data'!$G$29,0,10*ROW('Sanitation Data'!G68))="","",OFFSET('Sanitation Data'!$G$29,0,10*ROW('Sanitation Data'!G68)))</f>
        <v/>
      </c>
      <c r="DB74" s="290" t="str">
        <f ca="true">+IF(OFFSET('Sanitation Data'!$G$30,0,10*ROW('Sanitation Data'!G68))="","",OFFSET('Sanitation Data'!$G$30,0,10*ROW('Sanitation Data'!G68)))</f>
        <v/>
      </c>
      <c r="DC74" s="290" t="str">
        <f ca="true">+IF(OFFSET('Sanitation Data'!$G$31,0,10*ROW('Sanitation Data'!G68))="","",OFFSET('Sanitation Data'!$G$31,0,10*ROW('Sanitation Data'!G68)))</f>
        <v/>
      </c>
      <c r="DD74" s="290" t="str">
        <f ca="true">+IF(OFFSET('Sanitation Data'!$G$32,0,10*ROW('Sanitation Data'!G68))="","",OFFSET('Sanitation Data'!$G$32,0,10*ROW('Sanitation Data'!G68)))</f>
        <v/>
      </c>
      <c r="DE74" s="290" t="str">
        <f ca="true">+IF(OFFSET('Sanitation Data'!$H$28,0,10*ROW('Sanitation Data'!H68))="","",OFFSET('Sanitation Data'!$H$28,0,10*ROW('Sanitation Data'!H68)))</f>
        <v/>
      </c>
      <c r="DF74" s="290" t="str">
        <f ca="true">+IF(OFFSET('Sanitation Data'!$H$29,0,10*ROW('Sanitation Data'!H68))="","",OFFSET('Sanitation Data'!$H$29,0,10*ROW('Sanitation Data'!H68)))</f>
        <v/>
      </c>
      <c r="DG74" s="290" t="str">
        <f ca="true">+IF(OFFSET('Sanitation Data'!$H$30,0,10*ROW('Sanitation Data'!H68))="","",OFFSET('Sanitation Data'!$H$30,0,10*ROW('Sanitation Data'!H68)))</f>
        <v/>
      </c>
      <c r="DH74" s="290" t="str">
        <f ca="true">+IF(OFFSET('Sanitation Data'!$H$31,0,10*ROW('Sanitation Data'!H68))="","",OFFSET('Sanitation Data'!$H$31,0,10*ROW('Sanitation Data'!H68)))</f>
        <v/>
      </c>
      <c r="DI74" s="290" t="str">
        <f ca="true">+IF(OFFSET('Sanitation Data'!$H$32,0,10*ROW('Sanitation Data'!H68))="","",OFFSET('Sanitation Data'!$H$32,0,10*ROW('Sanitation Data'!H68)))</f>
        <v/>
      </c>
      <c r="DJ74" s="290" t="str">
        <f ca="true">+IF(OFFSET('Sanitation Data'!$I$28,0,10*ROW('Sanitation Data'!I68))="","",OFFSET('Sanitation Data'!$I$28,0,10*ROW('Sanitation Data'!I68)))</f>
        <v/>
      </c>
      <c r="DK74" s="290" t="str">
        <f ca="true">+IF(OFFSET('Sanitation Data'!$I$29,0,10*ROW('Sanitation Data'!I68))="","",OFFSET('Sanitation Data'!$I$29,0,10*ROW('Sanitation Data'!I68)))</f>
        <v/>
      </c>
      <c r="DL74" s="290" t="str">
        <f ca="true">+IF(OFFSET('Sanitation Data'!$I$30,0,10*ROW('Sanitation Data'!I68))="","",OFFSET('Sanitation Data'!$I$30,0,10*ROW('Sanitation Data'!I68)))</f>
        <v/>
      </c>
      <c r="DM74" s="290" t="str">
        <f ca="true">+IF(OFFSET('Sanitation Data'!$I$31,0,10*ROW('Sanitation Data'!I68))="","",OFFSET('Sanitation Data'!$I$31,0,10*ROW('Sanitation Data'!I68)))</f>
        <v/>
      </c>
      <c r="DN74" s="290" t="str">
        <f ca="true">+IF(OFFSET('Sanitation Data'!$I$32,0,10*ROW('Sanitation Data'!I68))="","",OFFSET('Sanitation Data'!$I$32,0,10*ROW('Sanitation Data'!I68)))</f>
        <v/>
      </c>
      <c r="DO74" s="290" t="str">
        <f ca="true">+IF(OFFSET('Hygiene Data'!$D$11,0,10*ROW('Hygiene Data'!D68))="","",OFFSET('Hygiene Data'!$D$11,0,10*ROW('Hygiene Data'!D68)))</f>
        <v/>
      </c>
      <c r="DP74" s="290" t="str">
        <f ca="true">+IF(OFFSET('Hygiene Data'!$D$12,0,10*ROW('Hygiene Data'!D68))="","",OFFSET('Hygiene Data'!$D$12,0,10*ROW('Hygiene Data'!D68)))</f>
        <v/>
      </c>
      <c r="DQ74" s="290" t="str">
        <f ca="true">+IF(OFFSET('Hygiene Data'!$D$13,0,10*ROW('Hygiene Data'!D68))="","",OFFSET('Hygiene Data'!$D$13,0,10*ROW('Hygiene Data'!D68)))</f>
        <v/>
      </c>
      <c r="DR74" s="290" t="str">
        <f ca="true">+IF(OFFSET('Hygiene Data'!$E$11,0,10*ROW('Hygiene Data'!E68))="","",OFFSET('Hygiene Data'!$E$11,0,10*ROW('Hygiene Data'!E68)))</f>
        <v/>
      </c>
      <c r="DS74" s="290" t="str">
        <f ca="true">+IF(OFFSET('Hygiene Data'!$E$12,0,10*ROW('Hygiene Data'!E68))="","",OFFSET('Hygiene Data'!$E$12,0,10*ROW('Hygiene Data'!E68)))</f>
        <v/>
      </c>
      <c r="DT74" s="290" t="str">
        <f ca="true">+IF(OFFSET('Hygiene Data'!$E$13,0,10*ROW('Hygiene Data'!E68))="","",OFFSET('Hygiene Data'!$E$13,0,10*ROW('Hygiene Data'!E68)))</f>
        <v/>
      </c>
      <c r="DU74" s="290" t="str">
        <f ca="true">+IF(OFFSET('Hygiene Data'!$F$11,0,10*ROW('Hygiene Data'!F68))="","",OFFSET('Hygiene Data'!$F$11,0,10*ROW('Hygiene Data'!F68)))</f>
        <v/>
      </c>
      <c r="DV74" s="290" t="str">
        <f ca="true">+IF(OFFSET('Hygiene Data'!$F$12,0,10*ROW('Hygiene Data'!F68))="","",OFFSET('Hygiene Data'!$F$12,0,10*ROW('Hygiene Data'!F68)))</f>
        <v/>
      </c>
      <c r="DW74" s="290" t="str">
        <f ca="true">+IF(OFFSET('Hygiene Data'!$F$13,0,10*ROW('Hygiene Data'!F68))="","",OFFSET('Hygiene Data'!$F$13,0,10*ROW('Hygiene Data'!F68)))</f>
        <v/>
      </c>
      <c r="DX74" s="290" t="str">
        <f ca="true">+IF(OFFSET('Hygiene Data'!$G$11,0,10*ROW('Hygiene Data'!G68))="","",OFFSET('Hygiene Data'!$G$11,0,10*ROW('Hygiene Data'!G68)))</f>
        <v/>
      </c>
      <c r="DY74" s="290" t="str">
        <f ca="true">+IF(OFFSET('Hygiene Data'!$G$12,0,10*ROW('Hygiene Data'!G68))="","",OFFSET('Hygiene Data'!$G$12,0,10*ROW('Hygiene Data'!G68)))</f>
        <v/>
      </c>
      <c r="DZ74" s="290" t="str">
        <f ca="true">+IF(OFFSET('Hygiene Data'!$G$13,0,10*ROW('Hygiene Data'!G68))="","",OFFSET('Hygiene Data'!$G$13,0,10*ROW('Hygiene Data'!G68)))</f>
        <v/>
      </c>
      <c r="EA74" s="290" t="str">
        <f ca="true">+IF(OFFSET('Hygiene Data'!$H$11,0,10*ROW('Hygiene Data'!H68))="","",OFFSET('Hygiene Data'!$H$11,0,10*ROW('Hygiene Data'!H68)))</f>
        <v/>
      </c>
      <c r="EB74" s="290" t="str">
        <f ca="true">+IF(OFFSET('Hygiene Data'!$H$12,0,10*ROW('Hygiene Data'!H68))="","",OFFSET('Hygiene Data'!$H$12,0,10*ROW('Hygiene Data'!H68)))</f>
        <v/>
      </c>
      <c r="EC74" s="290" t="str">
        <f ca="true">+IF(OFFSET('Hygiene Data'!$H$13,0,10*ROW('Hygiene Data'!H68))="","",OFFSET('Hygiene Data'!$H$13,0,10*ROW('Hygiene Data'!H68)))</f>
        <v/>
      </c>
      <c r="ED74" s="290" t="str">
        <f ca="true">+IF(OFFSET('Hygiene Data'!$I$11,0,10*ROW('Hygiene Data'!I68))="","",OFFSET('Hygiene Data'!$I$11,0,10*ROW('Hygiene Data'!I68)))</f>
        <v/>
      </c>
      <c r="EE74" s="290" t="str">
        <f ca="true">+IF(OFFSET('Hygiene Data'!$I$12,0,10*ROW('Hygiene Data'!I68))="","",OFFSET('Hygiene Data'!$I$12,0,10*ROW('Hygiene Data'!I68)))</f>
        <v/>
      </c>
      <c r="EF74" s="290"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6"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0"/>
      <c r="BS75" s="290" t="str">
        <f ca="true">+IF(OFFSET('Water Data'!$D$27,0,10*ROW('Water Data'!D69))="","",OFFSET('Water Data'!$D$27,0,10*ROW('Water Data'!D69)))</f>
        <v/>
      </c>
      <c r="BT75" s="290" t="str">
        <f ca="true">+IF(OFFSET('Water Data'!$D$28,0,10*ROW('Water Data'!D69))="","",OFFSET('Water Data'!$D$28,0,10*ROW('Water Data'!D69)))</f>
        <v/>
      </c>
      <c r="BU75" s="290" t="str">
        <f ca="true">+IF(OFFSET('Water Data'!$D$29,0,10*ROW('Water Data'!D69))="","",OFFSET('Water Data'!$D$29,0,10*ROW('Water Data'!D69)))</f>
        <v/>
      </c>
      <c r="BV75" s="290" t="str">
        <f ca="true">+IF(OFFSET('Water Data'!$E$27,0,10*ROW('Water Data'!E69))="","",OFFSET('Water Data'!$E$27,0,10*ROW('Water Data'!E69)))</f>
        <v/>
      </c>
      <c r="BW75" s="290" t="str">
        <f ca="true">+IF(OFFSET('Water Data'!$E$28,0,10*ROW('Water Data'!E69))="","",OFFSET('Water Data'!$E$28,0,10*ROW('Water Data'!E69)))</f>
        <v/>
      </c>
      <c r="BX75" s="290" t="str">
        <f ca="true">+IF(OFFSET('Water Data'!$E$29,0,10*ROW('Water Data'!E69))="","",OFFSET('Water Data'!$E$29,0,10*ROW('Water Data'!E69)))</f>
        <v/>
      </c>
      <c r="BY75" s="290" t="str">
        <f ca="true">+IF(OFFSET('Water Data'!$F$27,0,10*ROW('Water Data'!F69))="","",OFFSET('Water Data'!$F$27,0,10*ROW('Water Data'!F69)))</f>
        <v/>
      </c>
      <c r="BZ75" s="290" t="str">
        <f ca="true">+IF(OFFSET('Water Data'!$F$28,0,10*ROW('Water Data'!F69))="","",OFFSET('Water Data'!$F$28,0,10*ROW('Water Data'!F69)))</f>
        <v/>
      </c>
      <c r="CA75" s="290" t="str">
        <f ca="true">+IF(OFFSET('Water Data'!$F$29,0,10*ROW('Water Data'!F69))="","",OFFSET('Water Data'!$F$29,0,10*ROW('Water Data'!F69)))</f>
        <v/>
      </c>
      <c r="CB75" s="290" t="str">
        <f ca="true">+IF(OFFSET('Water Data'!$G$27,0,10*ROW('Water Data'!G69))="","",OFFSET('Water Data'!$G$27,0,10*ROW('Water Data'!G69)))</f>
        <v/>
      </c>
      <c r="CC75" s="290" t="str">
        <f ca="true">+IF(OFFSET('Water Data'!$G$28,0,10*ROW('Water Data'!G69))="","",OFFSET('Water Data'!$G$28,0,10*ROW('Water Data'!G69)))</f>
        <v/>
      </c>
      <c r="CD75" s="290" t="str">
        <f ca="true">+IF(OFFSET('Water Data'!$G$29,0,10*ROW('Water Data'!G69))="","",OFFSET('Water Data'!$G$29,0,10*ROW('Water Data'!G69)))</f>
        <v/>
      </c>
      <c r="CE75" s="290" t="str">
        <f ca="true">+IF(OFFSET('Water Data'!$H$27,0,10*ROW('Water Data'!H69))="","",OFFSET('Water Data'!$H$27,0,10*ROW('Water Data'!H69)))</f>
        <v/>
      </c>
      <c r="CF75" s="290" t="str">
        <f ca="true">+IF(OFFSET('Water Data'!$H$28,0,10*ROW('Water Data'!H69))="","",OFFSET('Water Data'!$H$28,0,10*ROW('Water Data'!H69)))</f>
        <v/>
      </c>
      <c r="CG75" s="290" t="str">
        <f ca="true">+IF(OFFSET('Water Data'!$H$29,0,10*ROW('Water Data'!H69))="","",OFFSET('Water Data'!$H$29,0,10*ROW('Water Data'!H69)))</f>
        <v/>
      </c>
      <c r="CH75" s="290" t="str">
        <f ca="true">+IF(OFFSET('Water Data'!$I$27,0,10*ROW('Water Data'!I69))="","",OFFSET('Water Data'!$I$27,0,10*ROW('Water Data'!I69)))</f>
        <v/>
      </c>
      <c r="CI75" s="290" t="str">
        <f ca="true">+IF(OFFSET('Water Data'!$I$28,0,10*ROW('Water Data'!I69))="","",OFFSET('Water Data'!$I$28,0,10*ROW('Water Data'!I69)))</f>
        <v/>
      </c>
      <c r="CJ75" s="290" t="str">
        <f ca="true">+IF(OFFSET('Water Data'!$I$29,0,10*ROW('Water Data'!I69))="","",OFFSET('Water Data'!$I$29,0,10*ROW('Water Data'!I69)))</f>
        <v/>
      </c>
      <c r="CK75" s="290" t="str">
        <f ca="true">+IF(OFFSET('Sanitation Data'!$D$28,0,10*ROW('Sanitation Data'!D69))="","",OFFSET('Sanitation Data'!$D$28,0,10*ROW('Sanitation Data'!D69)))</f>
        <v/>
      </c>
      <c r="CL75" s="290" t="str">
        <f ca="true">+IF(OFFSET('Sanitation Data'!$D$29,0,10*ROW('Sanitation Data'!D69))="","",OFFSET('Sanitation Data'!$D$29,0,10*ROW('Sanitation Data'!D69)))</f>
        <v/>
      </c>
      <c r="CM75" s="290" t="str">
        <f ca="true">+IF(OFFSET('Sanitation Data'!$D$30,0,10*ROW('Sanitation Data'!D69))="","",OFFSET('Sanitation Data'!$D$30,0,10*ROW('Sanitation Data'!D69)))</f>
        <v/>
      </c>
      <c r="CN75" s="290" t="str">
        <f ca="true">+IF(OFFSET('Sanitation Data'!$D$31,0,10*ROW('Sanitation Data'!D69))="","",OFFSET('Sanitation Data'!$D$31,0,10*ROW('Sanitation Data'!D69)))</f>
        <v/>
      </c>
      <c r="CO75" s="290" t="str">
        <f ca="true">+IF(OFFSET('Sanitation Data'!$D$32,0,10*ROW('Sanitation Data'!D69))="","",OFFSET('Sanitation Data'!$D$32,0,10*ROW('Sanitation Data'!D69)))</f>
        <v/>
      </c>
      <c r="CP75" s="290" t="str">
        <f ca="true">+IF(OFFSET('Sanitation Data'!$E$28,0,10*ROW('Sanitation Data'!E69))="","",OFFSET('Sanitation Data'!$E$28,0,10*ROW('Sanitation Data'!E69)))</f>
        <v/>
      </c>
      <c r="CQ75" s="290" t="str">
        <f ca="true">+IF(OFFSET('Sanitation Data'!$E$29,0,10*ROW('Sanitation Data'!E69))="","",OFFSET('Sanitation Data'!$E$29,0,10*ROW('Sanitation Data'!E69)))</f>
        <v/>
      </c>
      <c r="CR75" s="290" t="str">
        <f ca="true">+IF(OFFSET('Sanitation Data'!$E$30,0,10*ROW('Sanitation Data'!E69))="","",OFFSET('Sanitation Data'!$E$30,0,10*ROW('Sanitation Data'!E69)))</f>
        <v/>
      </c>
      <c r="CS75" s="290" t="str">
        <f ca="true">+IF(OFFSET('Sanitation Data'!$E$31,0,10*ROW('Sanitation Data'!E69))="","",OFFSET('Sanitation Data'!$E$31,0,10*ROW('Sanitation Data'!E69)))</f>
        <v/>
      </c>
      <c r="CT75" s="290" t="str">
        <f ca="true">+IF(OFFSET('Sanitation Data'!$E$32,0,10*ROW('Sanitation Data'!E69))="","",OFFSET('Sanitation Data'!$E$32,0,10*ROW('Sanitation Data'!E69)))</f>
        <v/>
      </c>
      <c r="CU75" s="290" t="str">
        <f ca="true">+IF(OFFSET('Sanitation Data'!$F$28,0,10*ROW('Sanitation Data'!F69))="","",OFFSET('Sanitation Data'!$F$28,0,10*ROW('Sanitation Data'!F69)))</f>
        <v/>
      </c>
      <c r="CV75" s="290" t="str">
        <f ca="true">+IF(OFFSET('Sanitation Data'!$F$29,0,10*ROW('Sanitation Data'!F69))="","",OFFSET('Sanitation Data'!$F$29,0,10*ROW('Sanitation Data'!F69)))</f>
        <v/>
      </c>
      <c r="CW75" s="290" t="str">
        <f ca="true">+IF(OFFSET('Sanitation Data'!$F$30,0,10*ROW('Sanitation Data'!F69))="","",OFFSET('Sanitation Data'!$F$30,0,10*ROW('Sanitation Data'!F69)))</f>
        <v/>
      </c>
      <c r="CX75" s="290" t="str">
        <f ca="true">+IF(OFFSET('Sanitation Data'!$F$31,0,10*ROW('Sanitation Data'!F69))="","",OFFSET('Sanitation Data'!$F$31,0,10*ROW('Sanitation Data'!F69)))</f>
        <v/>
      </c>
      <c r="CY75" s="290" t="str">
        <f ca="true">+IF(OFFSET('Sanitation Data'!$F$32,0,10*ROW('Sanitation Data'!F69))="","",OFFSET('Sanitation Data'!$F$32,0,10*ROW('Sanitation Data'!F69)))</f>
        <v/>
      </c>
      <c r="CZ75" s="290" t="str">
        <f ca="true">+IF(OFFSET('Sanitation Data'!$G$28,0,10*ROW('Sanitation Data'!G69))="","",OFFSET('Sanitation Data'!$G$28,0,10*ROW('Sanitation Data'!G69)))</f>
        <v/>
      </c>
      <c r="DA75" s="290" t="str">
        <f ca="true">+IF(OFFSET('Sanitation Data'!$G$29,0,10*ROW('Sanitation Data'!G69))="","",OFFSET('Sanitation Data'!$G$29,0,10*ROW('Sanitation Data'!G69)))</f>
        <v/>
      </c>
      <c r="DB75" s="290" t="str">
        <f ca="true">+IF(OFFSET('Sanitation Data'!$G$30,0,10*ROW('Sanitation Data'!G69))="","",OFFSET('Sanitation Data'!$G$30,0,10*ROW('Sanitation Data'!G69)))</f>
        <v/>
      </c>
      <c r="DC75" s="290" t="str">
        <f ca="true">+IF(OFFSET('Sanitation Data'!$G$31,0,10*ROW('Sanitation Data'!G69))="","",OFFSET('Sanitation Data'!$G$31,0,10*ROW('Sanitation Data'!G69)))</f>
        <v/>
      </c>
      <c r="DD75" s="290" t="str">
        <f ca="true">+IF(OFFSET('Sanitation Data'!$G$32,0,10*ROW('Sanitation Data'!G69))="","",OFFSET('Sanitation Data'!$G$32,0,10*ROW('Sanitation Data'!G69)))</f>
        <v/>
      </c>
      <c r="DE75" s="290" t="str">
        <f ca="true">+IF(OFFSET('Sanitation Data'!$H$28,0,10*ROW('Sanitation Data'!H69))="","",OFFSET('Sanitation Data'!$H$28,0,10*ROW('Sanitation Data'!H69)))</f>
        <v/>
      </c>
      <c r="DF75" s="290" t="str">
        <f ca="true">+IF(OFFSET('Sanitation Data'!$H$29,0,10*ROW('Sanitation Data'!H69))="","",OFFSET('Sanitation Data'!$H$29,0,10*ROW('Sanitation Data'!H69)))</f>
        <v/>
      </c>
      <c r="DG75" s="290" t="str">
        <f ca="true">+IF(OFFSET('Sanitation Data'!$H$30,0,10*ROW('Sanitation Data'!H69))="","",OFFSET('Sanitation Data'!$H$30,0,10*ROW('Sanitation Data'!H69)))</f>
        <v/>
      </c>
      <c r="DH75" s="290" t="str">
        <f ca="true">+IF(OFFSET('Sanitation Data'!$H$31,0,10*ROW('Sanitation Data'!H69))="","",OFFSET('Sanitation Data'!$H$31,0,10*ROW('Sanitation Data'!H69)))</f>
        <v/>
      </c>
      <c r="DI75" s="290" t="str">
        <f ca="true">+IF(OFFSET('Sanitation Data'!$H$32,0,10*ROW('Sanitation Data'!H69))="","",OFFSET('Sanitation Data'!$H$32,0,10*ROW('Sanitation Data'!H69)))</f>
        <v/>
      </c>
      <c r="DJ75" s="290" t="str">
        <f ca="true">+IF(OFFSET('Sanitation Data'!$I$28,0,10*ROW('Sanitation Data'!I69))="","",OFFSET('Sanitation Data'!$I$28,0,10*ROW('Sanitation Data'!I69)))</f>
        <v/>
      </c>
      <c r="DK75" s="290" t="str">
        <f ca="true">+IF(OFFSET('Sanitation Data'!$I$29,0,10*ROW('Sanitation Data'!I69))="","",OFFSET('Sanitation Data'!$I$29,0,10*ROW('Sanitation Data'!I69)))</f>
        <v/>
      </c>
      <c r="DL75" s="290" t="str">
        <f ca="true">+IF(OFFSET('Sanitation Data'!$I$30,0,10*ROW('Sanitation Data'!I69))="","",OFFSET('Sanitation Data'!$I$30,0,10*ROW('Sanitation Data'!I69)))</f>
        <v/>
      </c>
      <c r="DM75" s="290" t="str">
        <f ca="true">+IF(OFFSET('Sanitation Data'!$I$31,0,10*ROW('Sanitation Data'!I69))="","",OFFSET('Sanitation Data'!$I$31,0,10*ROW('Sanitation Data'!I69)))</f>
        <v/>
      </c>
      <c r="DN75" s="290" t="str">
        <f ca="true">+IF(OFFSET('Sanitation Data'!$I$32,0,10*ROW('Sanitation Data'!I69))="","",OFFSET('Sanitation Data'!$I$32,0,10*ROW('Sanitation Data'!I69)))</f>
        <v/>
      </c>
      <c r="DO75" s="290" t="str">
        <f ca="true">+IF(OFFSET('Hygiene Data'!$D$11,0,10*ROW('Hygiene Data'!D69))="","",OFFSET('Hygiene Data'!$D$11,0,10*ROW('Hygiene Data'!D69)))</f>
        <v/>
      </c>
      <c r="DP75" s="290" t="str">
        <f ca="true">+IF(OFFSET('Hygiene Data'!$D$12,0,10*ROW('Hygiene Data'!D69))="","",OFFSET('Hygiene Data'!$D$12,0,10*ROW('Hygiene Data'!D69)))</f>
        <v/>
      </c>
      <c r="DQ75" s="290" t="str">
        <f ca="true">+IF(OFFSET('Hygiene Data'!$D$13,0,10*ROW('Hygiene Data'!D69))="","",OFFSET('Hygiene Data'!$D$13,0,10*ROW('Hygiene Data'!D69)))</f>
        <v/>
      </c>
      <c r="DR75" s="290" t="str">
        <f ca="true">+IF(OFFSET('Hygiene Data'!$E$11,0,10*ROW('Hygiene Data'!E69))="","",OFFSET('Hygiene Data'!$E$11,0,10*ROW('Hygiene Data'!E69)))</f>
        <v/>
      </c>
      <c r="DS75" s="290" t="str">
        <f ca="true">+IF(OFFSET('Hygiene Data'!$E$12,0,10*ROW('Hygiene Data'!E69))="","",OFFSET('Hygiene Data'!$E$12,0,10*ROW('Hygiene Data'!E69)))</f>
        <v/>
      </c>
      <c r="DT75" s="290" t="str">
        <f ca="true">+IF(OFFSET('Hygiene Data'!$E$13,0,10*ROW('Hygiene Data'!E69))="","",OFFSET('Hygiene Data'!$E$13,0,10*ROW('Hygiene Data'!E69)))</f>
        <v/>
      </c>
      <c r="DU75" s="290" t="str">
        <f ca="true">+IF(OFFSET('Hygiene Data'!$F$11,0,10*ROW('Hygiene Data'!F69))="","",OFFSET('Hygiene Data'!$F$11,0,10*ROW('Hygiene Data'!F69)))</f>
        <v/>
      </c>
      <c r="DV75" s="290" t="str">
        <f ca="true">+IF(OFFSET('Hygiene Data'!$F$12,0,10*ROW('Hygiene Data'!F69))="","",OFFSET('Hygiene Data'!$F$12,0,10*ROW('Hygiene Data'!F69)))</f>
        <v/>
      </c>
      <c r="DW75" s="290" t="str">
        <f ca="true">+IF(OFFSET('Hygiene Data'!$F$13,0,10*ROW('Hygiene Data'!F69))="","",OFFSET('Hygiene Data'!$F$13,0,10*ROW('Hygiene Data'!F69)))</f>
        <v/>
      </c>
      <c r="DX75" s="290" t="str">
        <f ca="true">+IF(OFFSET('Hygiene Data'!$G$11,0,10*ROW('Hygiene Data'!G69))="","",OFFSET('Hygiene Data'!$G$11,0,10*ROW('Hygiene Data'!G69)))</f>
        <v/>
      </c>
      <c r="DY75" s="290" t="str">
        <f ca="true">+IF(OFFSET('Hygiene Data'!$G$12,0,10*ROW('Hygiene Data'!G69))="","",OFFSET('Hygiene Data'!$G$12,0,10*ROW('Hygiene Data'!G69)))</f>
        <v/>
      </c>
      <c r="DZ75" s="290" t="str">
        <f ca="true">+IF(OFFSET('Hygiene Data'!$G$13,0,10*ROW('Hygiene Data'!G69))="","",OFFSET('Hygiene Data'!$G$13,0,10*ROW('Hygiene Data'!G69)))</f>
        <v/>
      </c>
      <c r="EA75" s="290" t="str">
        <f ca="true">+IF(OFFSET('Hygiene Data'!$H$11,0,10*ROW('Hygiene Data'!H69))="","",OFFSET('Hygiene Data'!$H$11,0,10*ROW('Hygiene Data'!H69)))</f>
        <v/>
      </c>
      <c r="EB75" s="290" t="str">
        <f ca="true">+IF(OFFSET('Hygiene Data'!$H$12,0,10*ROW('Hygiene Data'!H69))="","",OFFSET('Hygiene Data'!$H$12,0,10*ROW('Hygiene Data'!H69)))</f>
        <v/>
      </c>
      <c r="EC75" s="290" t="str">
        <f ca="true">+IF(OFFSET('Hygiene Data'!$H$13,0,10*ROW('Hygiene Data'!H69))="","",OFFSET('Hygiene Data'!$H$13,0,10*ROW('Hygiene Data'!H69)))</f>
        <v/>
      </c>
      <c r="ED75" s="290" t="str">
        <f ca="true">+IF(OFFSET('Hygiene Data'!$I$11,0,10*ROW('Hygiene Data'!I69))="","",OFFSET('Hygiene Data'!$I$11,0,10*ROW('Hygiene Data'!I69)))</f>
        <v/>
      </c>
      <c r="EE75" s="290" t="str">
        <f ca="true">+IF(OFFSET('Hygiene Data'!$I$12,0,10*ROW('Hygiene Data'!I69))="","",OFFSET('Hygiene Data'!$I$12,0,10*ROW('Hygiene Data'!I69)))</f>
        <v/>
      </c>
      <c r="EF75" s="290"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6"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0"/>
      <c r="BS76" s="290" t="str">
        <f ca="true">+IF(OFFSET('Water Data'!$D$27,0,10*ROW('Water Data'!D70))="","",OFFSET('Water Data'!$D$27,0,10*ROW('Water Data'!D70)))</f>
        <v/>
      </c>
      <c r="BT76" s="290" t="str">
        <f ca="true">+IF(OFFSET('Water Data'!$D$28,0,10*ROW('Water Data'!D70))="","",OFFSET('Water Data'!$D$28,0,10*ROW('Water Data'!D70)))</f>
        <v/>
      </c>
      <c r="BU76" s="290" t="str">
        <f ca="true">+IF(OFFSET('Water Data'!$D$29,0,10*ROW('Water Data'!D70))="","",OFFSET('Water Data'!$D$29,0,10*ROW('Water Data'!D70)))</f>
        <v/>
      </c>
      <c r="BV76" s="290" t="str">
        <f ca="true">+IF(OFFSET('Water Data'!$E$27,0,10*ROW('Water Data'!E70))="","",OFFSET('Water Data'!$E$27,0,10*ROW('Water Data'!E70)))</f>
        <v/>
      </c>
      <c r="BW76" s="290" t="str">
        <f ca="true">+IF(OFFSET('Water Data'!$E$28,0,10*ROW('Water Data'!E70))="","",OFFSET('Water Data'!$E$28,0,10*ROW('Water Data'!E70)))</f>
        <v/>
      </c>
      <c r="BX76" s="290" t="str">
        <f ca="true">+IF(OFFSET('Water Data'!$E$29,0,10*ROW('Water Data'!E70))="","",OFFSET('Water Data'!$E$29,0,10*ROW('Water Data'!E70)))</f>
        <v/>
      </c>
      <c r="BY76" s="290" t="str">
        <f ca="true">+IF(OFFSET('Water Data'!$F$27,0,10*ROW('Water Data'!F70))="","",OFFSET('Water Data'!$F$27,0,10*ROW('Water Data'!F70)))</f>
        <v/>
      </c>
      <c r="BZ76" s="290" t="str">
        <f ca="true">+IF(OFFSET('Water Data'!$F$28,0,10*ROW('Water Data'!F70))="","",OFFSET('Water Data'!$F$28,0,10*ROW('Water Data'!F70)))</f>
        <v/>
      </c>
      <c r="CA76" s="290" t="str">
        <f ca="true">+IF(OFFSET('Water Data'!$F$29,0,10*ROW('Water Data'!F70))="","",OFFSET('Water Data'!$F$29,0,10*ROW('Water Data'!F70)))</f>
        <v/>
      </c>
      <c r="CB76" s="290" t="str">
        <f ca="true">+IF(OFFSET('Water Data'!$G$27,0,10*ROW('Water Data'!G70))="","",OFFSET('Water Data'!$G$27,0,10*ROW('Water Data'!G70)))</f>
        <v/>
      </c>
      <c r="CC76" s="290" t="str">
        <f ca="true">+IF(OFFSET('Water Data'!$G$28,0,10*ROW('Water Data'!G70))="","",OFFSET('Water Data'!$G$28,0,10*ROW('Water Data'!G70)))</f>
        <v/>
      </c>
      <c r="CD76" s="290" t="str">
        <f ca="true">+IF(OFFSET('Water Data'!$G$29,0,10*ROW('Water Data'!G70))="","",OFFSET('Water Data'!$G$29,0,10*ROW('Water Data'!G70)))</f>
        <v/>
      </c>
      <c r="CE76" s="290" t="str">
        <f ca="true">+IF(OFFSET('Water Data'!$H$27,0,10*ROW('Water Data'!H70))="","",OFFSET('Water Data'!$H$27,0,10*ROW('Water Data'!H70)))</f>
        <v/>
      </c>
      <c r="CF76" s="290" t="str">
        <f ca="true">+IF(OFFSET('Water Data'!$H$28,0,10*ROW('Water Data'!H70))="","",OFFSET('Water Data'!$H$28,0,10*ROW('Water Data'!H70)))</f>
        <v/>
      </c>
      <c r="CG76" s="290" t="str">
        <f ca="true">+IF(OFFSET('Water Data'!$H$29,0,10*ROW('Water Data'!H70))="","",OFFSET('Water Data'!$H$29,0,10*ROW('Water Data'!H70)))</f>
        <v/>
      </c>
      <c r="CH76" s="290" t="str">
        <f ca="true">+IF(OFFSET('Water Data'!$I$27,0,10*ROW('Water Data'!I70))="","",OFFSET('Water Data'!$I$27,0,10*ROW('Water Data'!I70)))</f>
        <v/>
      </c>
      <c r="CI76" s="290" t="str">
        <f ca="true">+IF(OFFSET('Water Data'!$I$28,0,10*ROW('Water Data'!I70))="","",OFFSET('Water Data'!$I$28,0,10*ROW('Water Data'!I70)))</f>
        <v/>
      </c>
      <c r="CJ76" s="290" t="str">
        <f ca="true">+IF(OFFSET('Water Data'!$I$29,0,10*ROW('Water Data'!I70))="","",OFFSET('Water Data'!$I$29,0,10*ROW('Water Data'!I70)))</f>
        <v/>
      </c>
      <c r="CK76" s="290" t="str">
        <f ca="true">+IF(OFFSET('Sanitation Data'!$D$28,0,10*ROW('Sanitation Data'!D70))="","",OFFSET('Sanitation Data'!$D$28,0,10*ROW('Sanitation Data'!D70)))</f>
        <v/>
      </c>
      <c r="CL76" s="290" t="str">
        <f ca="true">+IF(OFFSET('Sanitation Data'!$D$29,0,10*ROW('Sanitation Data'!D70))="","",OFFSET('Sanitation Data'!$D$29,0,10*ROW('Sanitation Data'!D70)))</f>
        <v/>
      </c>
      <c r="CM76" s="290" t="str">
        <f ca="true">+IF(OFFSET('Sanitation Data'!$D$30,0,10*ROW('Sanitation Data'!D70))="","",OFFSET('Sanitation Data'!$D$30,0,10*ROW('Sanitation Data'!D70)))</f>
        <v/>
      </c>
      <c r="CN76" s="290" t="str">
        <f ca="true">+IF(OFFSET('Sanitation Data'!$D$31,0,10*ROW('Sanitation Data'!D70))="","",OFFSET('Sanitation Data'!$D$31,0,10*ROW('Sanitation Data'!D70)))</f>
        <v/>
      </c>
      <c r="CO76" s="290" t="str">
        <f ca="true">+IF(OFFSET('Sanitation Data'!$D$32,0,10*ROW('Sanitation Data'!D70))="","",OFFSET('Sanitation Data'!$D$32,0,10*ROW('Sanitation Data'!D70)))</f>
        <v/>
      </c>
      <c r="CP76" s="290" t="str">
        <f ca="true">+IF(OFFSET('Sanitation Data'!$E$28,0,10*ROW('Sanitation Data'!E70))="","",OFFSET('Sanitation Data'!$E$28,0,10*ROW('Sanitation Data'!E70)))</f>
        <v/>
      </c>
      <c r="CQ76" s="290" t="str">
        <f ca="true">+IF(OFFSET('Sanitation Data'!$E$29,0,10*ROW('Sanitation Data'!E70))="","",OFFSET('Sanitation Data'!$E$29,0,10*ROW('Sanitation Data'!E70)))</f>
        <v/>
      </c>
      <c r="CR76" s="290" t="str">
        <f ca="true">+IF(OFFSET('Sanitation Data'!$E$30,0,10*ROW('Sanitation Data'!E70))="","",OFFSET('Sanitation Data'!$E$30,0,10*ROW('Sanitation Data'!E70)))</f>
        <v/>
      </c>
      <c r="CS76" s="290" t="str">
        <f ca="true">+IF(OFFSET('Sanitation Data'!$E$31,0,10*ROW('Sanitation Data'!E70))="","",OFFSET('Sanitation Data'!$E$31,0,10*ROW('Sanitation Data'!E70)))</f>
        <v/>
      </c>
      <c r="CT76" s="290" t="str">
        <f ca="true">+IF(OFFSET('Sanitation Data'!$E$32,0,10*ROW('Sanitation Data'!E70))="","",OFFSET('Sanitation Data'!$E$32,0,10*ROW('Sanitation Data'!E70)))</f>
        <v/>
      </c>
      <c r="CU76" s="290" t="str">
        <f ca="true">+IF(OFFSET('Sanitation Data'!$F$28,0,10*ROW('Sanitation Data'!F70))="","",OFFSET('Sanitation Data'!$F$28,0,10*ROW('Sanitation Data'!F70)))</f>
        <v/>
      </c>
      <c r="CV76" s="290" t="str">
        <f ca="true">+IF(OFFSET('Sanitation Data'!$F$29,0,10*ROW('Sanitation Data'!F70))="","",OFFSET('Sanitation Data'!$F$29,0,10*ROW('Sanitation Data'!F70)))</f>
        <v/>
      </c>
      <c r="CW76" s="290" t="str">
        <f ca="true">+IF(OFFSET('Sanitation Data'!$F$30,0,10*ROW('Sanitation Data'!F70))="","",OFFSET('Sanitation Data'!$F$30,0,10*ROW('Sanitation Data'!F70)))</f>
        <v/>
      </c>
      <c r="CX76" s="290" t="str">
        <f ca="true">+IF(OFFSET('Sanitation Data'!$F$31,0,10*ROW('Sanitation Data'!F70))="","",OFFSET('Sanitation Data'!$F$31,0,10*ROW('Sanitation Data'!F70)))</f>
        <v/>
      </c>
      <c r="CY76" s="290" t="str">
        <f ca="true">+IF(OFFSET('Sanitation Data'!$F$32,0,10*ROW('Sanitation Data'!F70))="","",OFFSET('Sanitation Data'!$F$32,0,10*ROW('Sanitation Data'!F70)))</f>
        <v/>
      </c>
      <c r="CZ76" s="290" t="str">
        <f ca="true">+IF(OFFSET('Sanitation Data'!$G$28,0,10*ROW('Sanitation Data'!G70))="","",OFFSET('Sanitation Data'!$G$28,0,10*ROW('Sanitation Data'!G70)))</f>
        <v/>
      </c>
      <c r="DA76" s="290" t="str">
        <f ca="true">+IF(OFFSET('Sanitation Data'!$G$29,0,10*ROW('Sanitation Data'!G70))="","",OFFSET('Sanitation Data'!$G$29,0,10*ROW('Sanitation Data'!G70)))</f>
        <v/>
      </c>
      <c r="DB76" s="290" t="str">
        <f ca="true">+IF(OFFSET('Sanitation Data'!$G$30,0,10*ROW('Sanitation Data'!G70))="","",OFFSET('Sanitation Data'!$G$30,0,10*ROW('Sanitation Data'!G70)))</f>
        <v/>
      </c>
      <c r="DC76" s="290" t="str">
        <f ca="true">+IF(OFFSET('Sanitation Data'!$G$31,0,10*ROW('Sanitation Data'!G70))="","",OFFSET('Sanitation Data'!$G$31,0,10*ROW('Sanitation Data'!G70)))</f>
        <v/>
      </c>
      <c r="DD76" s="290" t="str">
        <f ca="true">+IF(OFFSET('Sanitation Data'!$G$32,0,10*ROW('Sanitation Data'!G70))="","",OFFSET('Sanitation Data'!$G$32,0,10*ROW('Sanitation Data'!G70)))</f>
        <v/>
      </c>
      <c r="DE76" s="290" t="str">
        <f ca="true">+IF(OFFSET('Sanitation Data'!$H$28,0,10*ROW('Sanitation Data'!H70))="","",OFFSET('Sanitation Data'!$H$28,0,10*ROW('Sanitation Data'!H70)))</f>
        <v/>
      </c>
      <c r="DF76" s="290" t="str">
        <f ca="true">+IF(OFFSET('Sanitation Data'!$H$29,0,10*ROW('Sanitation Data'!H70))="","",OFFSET('Sanitation Data'!$H$29,0,10*ROW('Sanitation Data'!H70)))</f>
        <v/>
      </c>
      <c r="DG76" s="290" t="str">
        <f ca="true">+IF(OFFSET('Sanitation Data'!$H$30,0,10*ROW('Sanitation Data'!H70))="","",OFFSET('Sanitation Data'!$H$30,0,10*ROW('Sanitation Data'!H70)))</f>
        <v/>
      </c>
      <c r="DH76" s="290" t="str">
        <f ca="true">+IF(OFFSET('Sanitation Data'!$H$31,0,10*ROW('Sanitation Data'!H70))="","",OFFSET('Sanitation Data'!$H$31,0,10*ROW('Sanitation Data'!H70)))</f>
        <v/>
      </c>
      <c r="DI76" s="290" t="str">
        <f ca="true">+IF(OFFSET('Sanitation Data'!$H$32,0,10*ROW('Sanitation Data'!H70))="","",OFFSET('Sanitation Data'!$H$32,0,10*ROW('Sanitation Data'!H70)))</f>
        <v/>
      </c>
      <c r="DJ76" s="290" t="str">
        <f ca="true">+IF(OFFSET('Sanitation Data'!$I$28,0,10*ROW('Sanitation Data'!I70))="","",OFFSET('Sanitation Data'!$I$28,0,10*ROW('Sanitation Data'!I70)))</f>
        <v/>
      </c>
      <c r="DK76" s="290" t="str">
        <f ca="true">+IF(OFFSET('Sanitation Data'!$I$29,0,10*ROW('Sanitation Data'!I70))="","",OFFSET('Sanitation Data'!$I$29,0,10*ROW('Sanitation Data'!I70)))</f>
        <v/>
      </c>
      <c r="DL76" s="290" t="str">
        <f ca="true">+IF(OFFSET('Sanitation Data'!$I$30,0,10*ROW('Sanitation Data'!I70))="","",OFFSET('Sanitation Data'!$I$30,0,10*ROW('Sanitation Data'!I70)))</f>
        <v/>
      </c>
      <c r="DM76" s="290" t="str">
        <f ca="true">+IF(OFFSET('Sanitation Data'!$I$31,0,10*ROW('Sanitation Data'!I70))="","",OFFSET('Sanitation Data'!$I$31,0,10*ROW('Sanitation Data'!I70)))</f>
        <v/>
      </c>
      <c r="DN76" s="290" t="str">
        <f ca="true">+IF(OFFSET('Sanitation Data'!$I$32,0,10*ROW('Sanitation Data'!I70))="","",OFFSET('Sanitation Data'!$I$32,0,10*ROW('Sanitation Data'!I70)))</f>
        <v/>
      </c>
      <c r="DO76" s="290" t="str">
        <f ca="true">+IF(OFFSET('Hygiene Data'!$D$11,0,10*ROW('Hygiene Data'!D70))="","",OFFSET('Hygiene Data'!$D$11,0,10*ROW('Hygiene Data'!D70)))</f>
        <v/>
      </c>
      <c r="DP76" s="290" t="str">
        <f ca="true">+IF(OFFSET('Hygiene Data'!$D$12,0,10*ROW('Hygiene Data'!D70))="","",OFFSET('Hygiene Data'!$D$12,0,10*ROW('Hygiene Data'!D70)))</f>
        <v/>
      </c>
      <c r="DQ76" s="290" t="str">
        <f ca="true">+IF(OFFSET('Hygiene Data'!$D$13,0,10*ROW('Hygiene Data'!D70))="","",OFFSET('Hygiene Data'!$D$13,0,10*ROW('Hygiene Data'!D70)))</f>
        <v/>
      </c>
      <c r="DR76" s="290" t="str">
        <f ca="true">+IF(OFFSET('Hygiene Data'!$E$11,0,10*ROW('Hygiene Data'!E70))="","",OFFSET('Hygiene Data'!$E$11,0,10*ROW('Hygiene Data'!E70)))</f>
        <v/>
      </c>
      <c r="DS76" s="290" t="str">
        <f ca="true">+IF(OFFSET('Hygiene Data'!$E$12,0,10*ROW('Hygiene Data'!E70))="","",OFFSET('Hygiene Data'!$E$12,0,10*ROW('Hygiene Data'!E70)))</f>
        <v/>
      </c>
      <c r="DT76" s="290" t="str">
        <f ca="true">+IF(OFFSET('Hygiene Data'!$E$13,0,10*ROW('Hygiene Data'!E70))="","",OFFSET('Hygiene Data'!$E$13,0,10*ROW('Hygiene Data'!E70)))</f>
        <v/>
      </c>
      <c r="DU76" s="290" t="str">
        <f ca="true">+IF(OFFSET('Hygiene Data'!$F$11,0,10*ROW('Hygiene Data'!F70))="","",OFFSET('Hygiene Data'!$F$11,0,10*ROW('Hygiene Data'!F70)))</f>
        <v/>
      </c>
      <c r="DV76" s="290" t="str">
        <f ca="true">+IF(OFFSET('Hygiene Data'!$F$12,0,10*ROW('Hygiene Data'!F70))="","",OFFSET('Hygiene Data'!$F$12,0,10*ROW('Hygiene Data'!F70)))</f>
        <v/>
      </c>
      <c r="DW76" s="290" t="str">
        <f ca="true">+IF(OFFSET('Hygiene Data'!$F$13,0,10*ROW('Hygiene Data'!F70))="","",OFFSET('Hygiene Data'!$F$13,0,10*ROW('Hygiene Data'!F70)))</f>
        <v/>
      </c>
      <c r="DX76" s="290" t="str">
        <f ca="true">+IF(OFFSET('Hygiene Data'!$G$11,0,10*ROW('Hygiene Data'!G70))="","",OFFSET('Hygiene Data'!$G$11,0,10*ROW('Hygiene Data'!G70)))</f>
        <v/>
      </c>
      <c r="DY76" s="290" t="str">
        <f ca="true">+IF(OFFSET('Hygiene Data'!$G$12,0,10*ROW('Hygiene Data'!G70))="","",OFFSET('Hygiene Data'!$G$12,0,10*ROW('Hygiene Data'!G70)))</f>
        <v/>
      </c>
      <c r="DZ76" s="290" t="str">
        <f ca="true">+IF(OFFSET('Hygiene Data'!$G$13,0,10*ROW('Hygiene Data'!G70))="","",OFFSET('Hygiene Data'!$G$13,0,10*ROW('Hygiene Data'!G70)))</f>
        <v/>
      </c>
      <c r="EA76" s="290" t="str">
        <f ca="true">+IF(OFFSET('Hygiene Data'!$H$11,0,10*ROW('Hygiene Data'!H70))="","",OFFSET('Hygiene Data'!$H$11,0,10*ROW('Hygiene Data'!H70)))</f>
        <v/>
      </c>
      <c r="EB76" s="290" t="str">
        <f ca="true">+IF(OFFSET('Hygiene Data'!$H$12,0,10*ROW('Hygiene Data'!H70))="","",OFFSET('Hygiene Data'!$H$12,0,10*ROW('Hygiene Data'!H70)))</f>
        <v/>
      </c>
      <c r="EC76" s="290" t="str">
        <f ca="true">+IF(OFFSET('Hygiene Data'!$H$13,0,10*ROW('Hygiene Data'!H70))="","",OFFSET('Hygiene Data'!$H$13,0,10*ROW('Hygiene Data'!H70)))</f>
        <v/>
      </c>
      <c r="ED76" s="290" t="str">
        <f ca="true">+IF(OFFSET('Hygiene Data'!$I$11,0,10*ROW('Hygiene Data'!I70))="","",OFFSET('Hygiene Data'!$I$11,0,10*ROW('Hygiene Data'!I70)))</f>
        <v/>
      </c>
      <c r="EE76" s="290" t="str">
        <f ca="true">+IF(OFFSET('Hygiene Data'!$I$12,0,10*ROW('Hygiene Data'!I70))="","",OFFSET('Hygiene Data'!$I$12,0,10*ROW('Hygiene Data'!I70)))</f>
        <v/>
      </c>
      <c r="EF76" s="290"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6"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0"/>
      <c r="BS77" s="290" t="str">
        <f ca="true">+IF(OFFSET('Water Data'!$D$27,0,10*ROW('Water Data'!D71))="","",OFFSET('Water Data'!$D$27,0,10*ROW('Water Data'!D71)))</f>
        <v/>
      </c>
      <c r="BT77" s="290" t="str">
        <f ca="true">+IF(OFFSET('Water Data'!$D$28,0,10*ROW('Water Data'!D71))="","",OFFSET('Water Data'!$D$28,0,10*ROW('Water Data'!D71)))</f>
        <v/>
      </c>
      <c r="BU77" s="290" t="str">
        <f ca="true">+IF(OFFSET('Water Data'!$D$29,0,10*ROW('Water Data'!D71))="","",OFFSET('Water Data'!$D$29,0,10*ROW('Water Data'!D71)))</f>
        <v/>
      </c>
      <c r="BV77" s="290" t="str">
        <f ca="true">+IF(OFFSET('Water Data'!$E$27,0,10*ROW('Water Data'!E71))="","",OFFSET('Water Data'!$E$27,0,10*ROW('Water Data'!E71)))</f>
        <v/>
      </c>
      <c r="BW77" s="290" t="str">
        <f ca="true">+IF(OFFSET('Water Data'!$E$28,0,10*ROW('Water Data'!E71))="","",OFFSET('Water Data'!$E$28,0,10*ROW('Water Data'!E71)))</f>
        <v/>
      </c>
      <c r="BX77" s="290" t="str">
        <f ca="true">+IF(OFFSET('Water Data'!$E$29,0,10*ROW('Water Data'!E71))="","",OFFSET('Water Data'!$E$29,0,10*ROW('Water Data'!E71)))</f>
        <v/>
      </c>
      <c r="BY77" s="290" t="str">
        <f ca="true">+IF(OFFSET('Water Data'!$F$27,0,10*ROW('Water Data'!F71))="","",OFFSET('Water Data'!$F$27,0,10*ROW('Water Data'!F71)))</f>
        <v/>
      </c>
      <c r="BZ77" s="290" t="str">
        <f ca="true">+IF(OFFSET('Water Data'!$F$28,0,10*ROW('Water Data'!F71))="","",OFFSET('Water Data'!$F$28,0,10*ROW('Water Data'!F71)))</f>
        <v/>
      </c>
      <c r="CA77" s="290" t="str">
        <f ca="true">+IF(OFFSET('Water Data'!$F$29,0,10*ROW('Water Data'!F71))="","",OFFSET('Water Data'!$F$29,0,10*ROW('Water Data'!F71)))</f>
        <v/>
      </c>
      <c r="CB77" s="290" t="str">
        <f ca="true">+IF(OFFSET('Water Data'!$G$27,0,10*ROW('Water Data'!G71))="","",OFFSET('Water Data'!$G$27,0,10*ROW('Water Data'!G71)))</f>
        <v/>
      </c>
      <c r="CC77" s="290" t="str">
        <f ca="true">+IF(OFFSET('Water Data'!$G$28,0,10*ROW('Water Data'!G71))="","",OFFSET('Water Data'!$G$28,0,10*ROW('Water Data'!G71)))</f>
        <v/>
      </c>
      <c r="CD77" s="290" t="str">
        <f ca="true">+IF(OFFSET('Water Data'!$G$29,0,10*ROW('Water Data'!G71))="","",OFFSET('Water Data'!$G$29,0,10*ROW('Water Data'!G71)))</f>
        <v/>
      </c>
      <c r="CE77" s="290" t="str">
        <f ca="true">+IF(OFFSET('Water Data'!$H$27,0,10*ROW('Water Data'!H71))="","",OFFSET('Water Data'!$H$27,0,10*ROW('Water Data'!H71)))</f>
        <v/>
      </c>
      <c r="CF77" s="290" t="str">
        <f ca="true">+IF(OFFSET('Water Data'!$H$28,0,10*ROW('Water Data'!H71))="","",OFFSET('Water Data'!$H$28,0,10*ROW('Water Data'!H71)))</f>
        <v/>
      </c>
      <c r="CG77" s="290" t="str">
        <f ca="true">+IF(OFFSET('Water Data'!$H$29,0,10*ROW('Water Data'!H71))="","",OFFSET('Water Data'!$H$29,0,10*ROW('Water Data'!H71)))</f>
        <v/>
      </c>
      <c r="CH77" s="290" t="str">
        <f ca="true">+IF(OFFSET('Water Data'!$I$27,0,10*ROW('Water Data'!I71))="","",OFFSET('Water Data'!$I$27,0,10*ROW('Water Data'!I71)))</f>
        <v/>
      </c>
      <c r="CI77" s="290" t="str">
        <f ca="true">+IF(OFFSET('Water Data'!$I$28,0,10*ROW('Water Data'!I71))="","",OFFSET('Water Data'!$I$28,0,10*ROW('Water Data'!I71)))</f>
        <v/>
      </c>
      <c r="CJ77" s="290" t="str">
        <f ca="true">+IF(OFFSET('Water Data'!$I$29,0,10*ROW('Water Data'!I71))="","",OFFSET('Water Data'!$I$29,0,10*ROW('Water Data'!I71)))</f>
        <v/>
      </c>
      <c r="CK77" s="290" t="str">
        <f ca="true">+IF(OFFSET('Sanitation Data'!$D$28,0,10*ROW('Sanitation Data'!D71))="","",OFFSET('Sanitation Data'!$D$28,0,10*ROW('Sanitation Data'!D71)))</f>
        <v/>
      </c>
      <c r="CL77" s="290" t="str">
        <f ca="true">+IF(OFFSET('Sanitation Data'!$D$29,0,10*ROW('Sanitation Data'!D71))="","",OFFSET('Sanitation Data'!$D$29,0,10*ROW('Sanitation Data'!D71)))</f>
        <v/>
      </c>
      <c r="CM77" s="290" t="str">
        <f ca="true">+IF(OFFSET('Sanitation Data'!$D$30,0,10*ROW('Sanitation Data'!D71))="","",OFFSET('Sanitation Data'!$D$30,0,10*ROW('Sanitation Data'!D71)))</f>
        <v/>
      </c>
      <c r="CN77" s="290" t="str">
        <f ca="true">+IF(OFFSET('Sanitation Data'!$D$31,0,10*ROW('Sanitation Data'!D71))="","",OFFSET('Sanitation Data'!$D$31,0,10*ROW('Sanitation Data'!D71)))</f>
        <v/>
      </c>
      <c r="CO77" s="290" t="str">
        <f ca="true">+IF(OFFSET('Sanitation Data'!$D$32,0,10*ROW('Sanitation Data'!D71))="","",OFFSET('Sanitation Data'!$D$32,0,10*ROW('Sanitation Data'!D71)))</f>
        <v/>
      </c>
      <c r="CP77" s="290" t="str">
        <f ca="true">+IF(OFFSET('Sanitation Data'!$E$28,0,10*ROW('Sanitation Data'!E71))="","",OFFSET('Sanitation Data'!$E$28,0,10*ROW('Sanitation Data'!E71)))</f>
        <v/>
      </c>
      <c r="CQ77" s="290" t="str">
        <f ca="true">+IF(OFFSET('Sanitation Data'!$E$29,0,10*ROW('Sanitation Data'!E71))="","",OFFSET('Sanitation Data'!$E$29,0,10*ROW('Sanitation Data'!E71)))</f>
        <v/>
      </c>
      <c r="CR77" s="290" t="str">
        <f ca="true">+IF(OFFSET('Sanitation Data'!$E$30,0,10*ROW('Sanitation Data'!E71))="","",OFFSET('Sanitation Data'!$E$30,0,10*ROW('Sanitation Data'!E71)))</f>
        <v/>
      </c>
      <c r="CS77" s="290" t="str">
        <f ca="true">+IF(OFFSET('Sanitation Data'!$E$31,0,10*ROW('Sanitation Data'!E71))="","",OFFSET('Sanitation Data'!$E$31,0,10*ROW('Sanitation Data'!E71)))</f>
        <v/>
      </c>
      <c r="CT77" s="290" t="str">
        <f ca="true">+IF(OFFSET('Sanitation Data'!$E$32,0,10*ROW('Sanitation Data'!E71))="","",OFFSET('Sanitation Data'!$E$32,0,10*ROW('Sanitation Data'!E71)))</f>
        <v/>
      </c>
      <c r="CU77" s="290" t="str">
        <f ca="true">+IF(OFFSET('Sanitation Data'!$F$28,0,10*ROW('Sanitation Data'!F71))="","",OFFSET('Sanitation Data'!$F$28,0,10*ROW('Sanitation Data'!F71)))</f>
        <v/>
      </c>
      <c r="CV77" s="290" t="str">
        <f ca="true">+IF(OFFSET('Sanitation Data'!$F$29,0,10*ROW('Sanitation Data'!F71))="","",OFFSET('Sanitation Data'!$F$29,0,10*ROW('Sanitation Data'!F71)))</f>
        <v/>
      </c>
      <c r="CW77" s="290" t="str">
        <f ca="true">+IF(OFFSET('Sanitation Data'!$F$30,0,10*ROW('Sanitation Data'!F71))="","",OFFSET('Sanitation Data'!$F$30,0,10*ROW('Sanitation Data'!F71)))</f>
        <v/>
      </c>
      <c r="CX77" s="290" t="str">
        <f ca="true">+IF(OFFSET('Sanitation Data'!$F$31,0,10*ROW('Sanitation Data'!F71))="","",OFFSET('Sanitation Data'!$F$31,0,10*ROW('Sanitation Data'!F71)))</f>
        <v/>
      </c>
      <c r="CY77" s="290" t="str">
        <f ca="true">+IF(OFFSET('Sanitation Data'!$F$32,0,10*ROW('Sanitation Data'!F71))="","",OFFSET('Sanitation Data'!$F$32,0,10*ROW('Sanitation Data'!F71)))</f>
        <v/>
      </c>
      <c r="CZ77" s="290" t="str">
        <f ca="true">+IF(OFFSET('Sanitation Data'!$G$28,0,10*ROW('Sanitation Data'!G71))="","",OFFSET('Sanitation Data'!$G$28,0,10*ROW('Sanitation Data'!G71)))</f>
        <v/>
      </c>
      <c r="DA77" s="290" t="str">
        <f ca="true">+IF(OFFSET('Sanitation Data'!$G$29,0,10*ROW('Sanitation Data'!G71))="","",OFFSET('Sanitation Data'!$G$29,0,10*ROW('Sanitation Data'!G71)))</f>
        <v/>
      </c>
      <c r="DB77" s="290" t="str">
        <f ca="true">+IF(OFFSET('Sanitation Data'!$G$30,0,10*ROW('Sanitation Data'!G71))="","",OFFSET('Sanitation Data'!$G$30,0,10*ROW('Sanitation Data'!G71)))</f>
        <v/>
      </c>
      <c r="DC77" s="290" t="str">
        <f ca="true">+IF(OFFSET('Sanitation Data'!$G$31,0,10*ROW('Sanitation Data'!G71))="","",OFFSET('Sanitation Data'!$G$31,0,10*ROW('Sanitation Data'!G71)))</f>
        <v/>
      </c>
      <c r="DD77" s="290" t="str">
        <f ca="true">+IF(OFFSET('Sanitation Data'!$G$32,0,10*ROW('Sanitation Data'!G71))="","",OFFSET('Sanitation Data'!$G$32,0,10*ROW('Sanitation Data'!G71)))</f>
        <v/>
      </c>
      <c r="DE77" s="290" t="str">
        <f ca="true">+IF(OFFSET('Sanitation Data'!$H$28,0,10*ROW('Sanitation Data'!H71))="","",OFFSET('Sanitation Data'!$H$28,0,10*ROW('Sanitation Data'!H71)))</f>
        <v/>
      </c>
      <c r="DF77" s="290" t="str">
        <f ca="true">+IF(OFFSET('Sanitation Data'!$H$29,0,10*ROW('Sanitation Data'!H71))="","",OFFSET('Sanitation Data'!$H$29,0,10*ROW('Sanitation Data'!H71)))</f>
        <v/>
      </c>
      <c r="DG77" s="290" t="str">
        <f ca="true">+IF(OFFSET('Sanitation Data'!$H$30,0,10*ROW('Sanitation Data'!H71))="","",OFFSET('Sanitation Data'!$H$30,0,10*ROW('Sanitation Data'!H71)))</f>
        <v/>
      </c>
      <c r="DH77" s="290" t="str">
        <f ca="true">+IF(OFFSET('Sanitation Data'!$H$31,0,10*ROW('Sanitation Data'!H71))="","",OFFSET('Sanitation Data'!$H$31,0,10*ROW('Sanitation Data'!H71)))</f>
        <v/>
      </c>
      <c r="DI77" s="290" t="str">
        <f ca="true">+IF(OFFSET('Sanitation Data'!$H$32,0,10*ROW('Sanitation Data'!H71))="","",OFFSET('Sanitation Data'!$H$32,0,10*ROW('Sanitation Data'!H71)))</f>
        <v/>
      </c>
      <c r="DJ77" s="290" t="str">
        <f ca="true">+IF(OFFSET('Sanitation Data'!$I$28,0,10*ROW('Sanitation Data'!I71))="","",OFFSET('Sanitation Data'!$I$28,0,10*ROW('Sanitation Data'!I71)))</f>
        <v/>
      </c>
      <c r="DK77" s="290" t="str">
        <f ca="true">+IF(OFFSET('Sanitation Data'!$I$29,0,10*ROW('Sanitation Data'!I71))="","",OFFSET('Sanitation Data'!$I$29,0,10*ROW('Sanitation Data'!I71)))</f>
        <v/>
      </c>
      <c r="DL77" s="290" t="str">
        <f ca="true">+IF(OFFSET('Sanitation Data'!$I$30,0,10*ROW('Sanitation Data'!I71))="","",OFFSET('Sanitation Data'!$I$30,0,10*ROW('Sanitation Data'!I71)))</f>
        <v/>
      </c>
      <c r="DM77" s="290" t="str">
        <f ca="true">+IF(OFFSET('Sanitation Data'!$I$31,0,10*ROW('Sanitation Data'!I71))="","",OFFSET('Sanitation Data'!$I$31,0,10*ROW('Sanitation Data'!I71)))</f>
        <v/>
      </c>
      <c r="DN77" s="290" t="str">
        <f ca="true">+IF(OFFSET('Sanitation Data'!$I$32,0,10*ROW('Sanitation Data'!I71))="","",OFFSET('Sanitation Data'!$I$32,0,10*ROW('Sanitation Data'!I71)))</f>
        <v/>
      </c>
      <c r="DO77" s="290" t="str">
        <f ca="true">+IF(OFFSET('Hygiene Data'!$D$11,0,10*ROW('Hygiene Data'!D71))="","",OFFSET('Hygiene Data'!$D$11,0,10*ROW('Hygiene Data'!D71)))</f>
        <v/>
      </c>
      <c r="DP77" s="290" t="str">
        <f ca="true">+IF(OFFSET('Hygiene Data'!$D$12,0,10*ROW('Hygiene Data'!D71))="","",OFFSET('Hygiene Data'!$D$12,0,10*ROW('Hygiene Data'!D71)))</f>
        <v/>
      </c>
      <c r="DQ77" s="290" t="str">
        <f ca="true">+IF(OFFSET('Hygiene Data'!$D$13,0,10*ROW('Hygiene Data'!D71))="","",OFFSET('Hygiene Data'!$D$13,0,10*ROW('Hygiene Data'!D71)))</f>
        <v/>
      </c>
      <c r="DR77" s="290" t="str">
        <f ca="true">+IF(OFFSET('Hygiene Data'!$E$11,0,10*ROW('Hygiene Data'!E71))="","",OFFSET('Hygiene Data'!$E$11,0,10*ROW('Hygiene Data'!E71)))</f>
        <v/>
      </c>
      <c r="DS77" s="290" t="str">
        <f ca="true">+IF(OFFSET('Hygiene Data'!$E$12,0,10*ROW('Hygiene Data'!E71))="","",OFFSET('Hygiene Data'!$E$12,0,10*ROW('Hygiene Data'!E71)))</f>
        <v/>
      </c>
      <c r="DT77" s="290" t="str">
        <f ca="true">+IF(OFFSET('Hygiene Data'!$E$13,0,10*ROW('Hygiene Data'!E71))="","",OFFSET('Hygiene Data'!$E$13,0,10*ROW('Hygiene Data'!E71)))</f>
        <v/>
      </c>
      <c r="DU77" s="290" t="str">
        <f ca="true">+IF(OFFSET('Hygiene Data'!$F$11,0,10*ROW('Hygiene Data'!F71))="","",OFFSET('Hygiene Data'!$F$11,0,10*ROW('Hygiene Data'!F71)))</f>
        <v/>
      </c>
      <c r="DV77" s="290" t="str">
        <f ca="true">+IF(OFFSET('Hygiene Data'!$F$12,0,10*ROW('Hygiene Data'!F71))="","",OFFSET('Hygiene Data'!$F$12,0,10*ROW('Hygiene Data'!F71)))</f>
        <v/>
      </c>
      <c r="DW77" s="290" t="str">
        <f ca="true">+IF(OFFSET('Hygiene Data'!$F$13,0,10*ROW('Hygiene Data'!F71))="","",OFFSET('Hygiene Data'!$F$13,0,10*ROW('Hygiene Data'!F71)))</f>
        <v/>
      </c>
      <c r="DX77" s="290" t="str">
        <f ca="true">+IF(OFFSET('Hygiene Data'!$G$11,0,10*ROW('Hygiene Data'!G71))="","",OFFSET('Hygiene Data'!$G$11,0,10*ROW('Hygiene Data'!G71)))</f>
        <v/>
      </c>
      <c r="DY77" s="290" t="str">
        <f ca="true">+IF(OFFSET('Hygiene Data'!$G$12,0,10*ROW('Hygiene Data'!G71))="","",OFFSET('Hygiene Data'!$G$12,0,10*ROW('Hygiene Data'!G71)))</f>
        <v/>
      </c>
      <c r="DZ77" s="290" t="str">
        <f ca="true">+IF(OFFSET('Hygiene Data'!$G$13,0,10*ROW('Hygiene Data'!G71))="","",OFFSET('Hygiene Data'!$G$13,0,10*ROW('Hygiene Data'!G71)))</f>
        <v/>
      </c>
      <c r="EA77" s="290" t="str">
        <f ca="true">+IF(OFFSET('Hygiene Data'!$H$11,0,10*ROW('Hygiene Data'!H71))="","",OFFSET('Hygiene Data'!$H$11,0,10*ROW('Hygiene Data'!H71)))</f>
        <v/>
      </c>
      <c r="EB77" s="290" t="str">
        <f ca="true">+IF(OFFSET('Hygiene Data'!$H$12,0,10*ROW('Hygiene Data'!H71))="","",OFFSET('Hygiene Data'!$H$12,0,10*ROW('Hygiene Data'!H71)))</f>
        <v/>
      </c>
      <c r="EC77" s="290" t="str">
        <f ca="true">+IF(OFFSET('Hygiene Data'!$H$13,0,10*ROW('Hygiene Data'!H71))="","",OFFSET('Hygiene Data'!$H$13,0,10*ROW('Hygiene Data'!H71)))</f>
        <v/>
      </c>
      <c r="ED77" s="290" t="str">
        <f ca="true">+IF(OFFSET('Hygiene Data'!$I$11,0,10*ROW('Hygiene Data'!I71))="","",OFFSET('Hygiene Data'!$I$11,0,10*ROW('Hygiene Data'!I71)))</f>
        <v/>
      </c>
      <c r="EE77" s="290" t="str">
        <f ca="true">+IF(OFFSET('Hygiene Data'!$I$12,0,10*ROW('Hygiene Data'!I71))="","",OFFSET('Hygiene Data'!$I$12,0,10*ROW('Hygiene Data'!I71)))</f>
        <v/>
      </c>
      <c r="EF77" s="290"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6"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0"/>
      <c r="BS78" s="290" t="str">
        <f ca="true">+IF(OFFSET('Water Data'!$D$27,0,10*ROW('Water Data'!D72))="","",OFFSET('Water Data'!$D$27,0,10*ROW('Water Data'!D72)))</f>
        <v/>
      </c>
      <c r="BT78" s="290" t="str">
        <f ca="true">+IF(OFFSET('Water Data'!$D$28,0,10*ROW('Water Data'!D72))="","",OFFSET('Water Data'!$D$28,0,10*ROW('Water Data'!D72)))</f>
        <v/>
      </c>
      <c r="BU78" s="290" t="str">
        <f ca="true">+IF(OFFSET('Water Data'!$D$29,0,10*ROW('Water Data'!D72))="","",OFFSET('Water Data'!$D$29,0,10*ROW('Water Data'!D72)))</f>
        <v/>
      </c>
      <c r="BV78" s="290" t="str">
        <f ca="true">+IF(OFFSET('Water Data'!$E$27,0,10*ROW('Water Data'!E72))="","",OFFSET('Water Data'!$E$27,0,10*ROW('Water Data'!E72)))</f>
        <v/>
      </c>
      <c r="BW78" s="290" t="str">
        <f ca="true">+IF(OFFSET('Water Data'!$E$28,0,10*ROW('Water Data'!E72))="","",OFFSET('Water Data'!$E$28,0,10*ROW('Water Data'!E72)))</f>
        <v/>
      </c>
      <c r="BX78" s="290" t="str">
        <f ca="true">+IF(OFFSET('Water Data'!$E$29,0,10*ROW('Water Data'!E72))="","",OFFSET('Water Data'!$E$29,0,10*ROW('Water Data'!E72)))</f>
        <v/>
      </c>
      <c r="BY78" s="290" t="str">
        <f ca="true">+IF(OFFSET('Water Data'!$F$27,0,10*ROW('Water Data'!F72))="","",OFFSET('Water Data'!$F$27,0,10*ROW('Water Data'!F72)))</f>
        <v/>
      </c>
      <c r="BZ78" s="290" t="str">
        <f ca="true">+IF(OFFSET('Water Data'!$F$28,0,10*ROW('Water Data'!F72))="","",OFFSET('Water Data'!$F$28,0,10*ROW('Water Data'!F72)))</f>
        <v/>
      </c>
      <c r="CA78" s="290" t="str">
        <f ca="true">+IF(OFFSET('Water Data'!$F$29,0,10*ROW('Water Data'!F72))="","",OFFSET('Water Data'!$F$29,0,10*ROW('Water Data'!F72)))</f>
        <v/>
      </c>
      <c r="CB78" s="290" t="str">
        <f ca="true">+IF(OFFSET('Water Data'!$G$27,0,10*ROW('Water Data'!G72))="","",OFFSET('Water Data'!$G$27,0,10*ROW('Water Data'!G72)))</f>
        <v/>
      </c>
      <c r="CC78" s="290" t="str">
        <f ca="true">+IF(OFFSET('Water Data'!$G$28,0,10*ROW('Water Data'!G72))="","",OFFSET('Water Data'!$G$28,0,10*ROW('Water Data'!G72)))</f>
        <v/>
      </c>
      <c r="CD78" s="290" t="str">
        <f ca="true">+IF(OFFSET('Water Data'!$G$29,0,10*ROW('Water Data'!G72))="","",OFFSET('Water Data'!$G$29,0,10*ROW('Water Data'!G72)))</f>
        <v/>
      </c>
      <c r="CE78" s="290" t="str">
        <f ca="true">+IF(OFFSET('Water Data'!$H$27,0,10*ROW('Water Data'!H72))="","",OFFSET('Water Data'!$H$27,0,10*ROW('Water Data'!H72)))</f>
        <v/>
      </c>
      <c r="CF78" s="290" t="str">
        <f ca="true">+IF(OFFSET('Water Data'!$H$28,0,10*ROW('Water Data'!H72))="","",OFFSET('Water Data'!$H$28,0,10*ROW('Water Data'!H72)))</f>
        <v/>
      </c>
      <c r="CG78" s="290" t="str">
        <f ca="true">+IF(OFFSET('Water Data'!$H$29,0,10*ROW('Water Data'!H72))="","",OFFSET('Water Data'!$H$29,0,10*ROW('Water Data'!H72)))</f>
        <v/>
      </c>
      <c r="CH78" s="290" t="str">
        <f ca="true">+IF(OFFSET('Water Data'!$I$27,0,10*ROW('Water Data'!I72))="","",OFFSET('Water Data'!$I$27,0,10*ROW('Water Data'!I72)))</f>
        <v/>
      </c>
      <c r="CI78" s="290" t="str">
        <f ca="true">+IF(OFFSET('Water Data'!$I$28,0,10*ROW('Water Data'!I72))="","",OFFSET('Water Data'!$I$28,0,10*ROW('Water Data'!I72)))</f>
        <v/>
      </c>
      <c r="CJ78" s="290" t="str">
        <f ca="true">+IF(OFFSET('Water Data'!$I$29,0,10*ROW('Water Data'!I72))="","",OFFSET('Water Data'!$I$29,0,10*ROW('Water Data'!I72)))</f>
        <v/>
      </c>
      <c r="CK78" s="290" t="str">
        <f ca="true">+IF(OFFSET('Sanitation Data'!$D$28,0,10*ROW('Sanitation Data'!D72))="","",OFFSET('Sanitation Data'!$D$28,0,10*ROW('Sanitation Data'!D72)))</f>
        <v/>
      </c>
      <c r="CL78" s="290" t="str">
        <f ca="true">+IF(OFFSET('Sanitation Data'!$D$29,0,10*ROW('Sanitation Data'!D72))="","",OFFSET('Sanitation Data'!$D$29,0,10*ROW('Sanitation Data'!D72)))</f>
        <v/>
      </c>
      <c r="CM78" s="290" t="str">
        <f ca="true">+IF(OFFSET('Sanitation Data'!$D$30,0,10*ROW('Sanitation Data'!D72))="","",OFFSET('Sanitation Data'!$D$30,0,10*ROW('Sanitation Data'!D72)))</f>
        <v/>
      </c>
      <c r="CN78" s="290" t="str">
        <f ca="true">+IF(OFFSET('Sanitation Data'!$D$31,0,10*ROW('Sanitation Data'!D72))="","",OFFSET('Sanitation Data'!$D$31,0,10*ROW('Sanitation Data'!D72)))</f>
        <v/>
      </c>
      <c r="CO78" s="290" t="str">
        <f ca="true">+IF(OFFSET('Sanitation Data'!$D$32,0,10*ROW('Sanitation Data'!D72))="","",OFFSET('Sanitation Data'!$D$32,0,10*ROW('Sanitation Data'!D72)))</f>
        <v/>
      </c>
      <c r="CP78" s="290" t="str">
        <f ca="true">+IF(OFFSET('Sanitation Data'!$E$28,0,10*ROW('Sanitation Data'!E72))="","",OFFSET('Sanitation Data'!$E$28,0,10*ROW('Sanitation Data'!E72)))</f>
        <v/>
      </c>
      <c r="CQ78" s="290" t="str">
        <f ca="true">+IF(OFFSET('Sanitation Data'!$E$29,0,10*ROW('Sanitation Data'!E72))="","",OFFSET('Sanitation Data'!$E$29,0,10*ROW('Sanitation Data'!E72)))</f>
        <v/>
      </c>
      <c r="CR78" s="290" t="str">
        <f ca="true">+IF(OFFSET('Sanitation Data'!$E$30,0,10*ROW('Sanitation Data'!E72))="","",OFFSET('Sanitation Data'!$E$30,0,10*ROW('Sanitation Data'!E72)))</f>
        <v/>
      </c>
      <c r="CS78" s="290" t="str">
        <f ca="true">+IF(OFFSET('Sanitation Data'!$E$31,0,10*ROW('Sanitation Data'!E72))="","",OFFSET('Sanitation Data'!$E$31,0,10*ROW('Sanitation Data'!E72)))</f>
        <v/>
      </c>
      <c r="CT78" s="290" t="str">
        <f ca="true">+IF(OFFSET('Sanitation Data'!$E$32,0,10*ROW('Sanitation Data'!E72))="","",OFFSET('Sanitation Data'!$E$32,0,10*ROW('Sanitation Data'!E72)))</f>
        <v/>
      </c>
      <c r="CU78" s="290" t="str">
        <f ca="true">+IF(OFFSET('Sanitation Data'!$F$28,0,10*ROW('Sanitation Data'!F72))="","",OFFSET('Sanitation Data'!$F$28,0,10*ROW('Sanitation Data'!F72)))</f>
        <v/>
      </c>
      <c r="CV78" s="290" t="str">
        <f ca="true">+IF(OFFSET('Sanitation Data'!$F$29,0,10*ROW('Sanitation Data'!F72))="","",OFFSET('Sanitation Data'!$F$29,0,10*ROW('Sanitation Data'!F72)))</f>
        <v/>
      </c>
      <c r="CW78" s="290" t="str">
        <f ca="true">+IF(OFFSET('Sanitation Data'!$F$30,0,10*ROW('Sanitation Data'!F72))="","",OFFSET('Sanitation Data'!$F$30,0,10*ROW('Sanitation Data'!F72)))</f>
        <v/>
      </c>
      <c r="CX78" s="290" t="str">
        <f ca="true">+IF(OFFSET('Sanitation Data'!$F$31,0,10*ROW('Sanitation Data'!F72))="","",OFFSET('Sanitation Data'!$F$31,0,10*ROW('Sanitation Data'!F72)))</f>
        <v/>
      </c>
      <c r="CY78" s="290" t="str">
        <f ca="true">+IF(OFFSET('Sanitation Data'!$F$32,0,10*ROW('Sanitation Data'!F72))="","",OFFSET('Sanitation Data'!$F$32,0,10*ROW('Sanitation Data'!F72)))</f>
        <v/>
      </c>
      <c r="CZ78" s="290" t="str">
        <f ca="true">+IF(OFFSET('Sanitation Data'!$G$28,0,10*ROW('Sanitation Data'!G72))="","",OFFSET('Sanitation Data'!$G$28,0,10*ROW('Sanitation Data'!G72)))</f>
        <v/>
      </c>
      <c r="DA78" s="290" t="str">
        <f ca="true">+IF(OFFSET('Sanitation Data'!$G$29,0,10*ROW('Sanitation Data'!G72))="","",OFFSET('Sanitation Data'!$G$29,0,10*ROW('Sanitation Data'!G72)))</f>
        <v/>
      </c>
      <c r="DB78" s="290" t="str">
        <f ca="true">+IF(OFFSET('Sanitation Data'!$G$30,0,10*ROW('Sanitation Data'!G72))="","",OFFSET('Sanitation Data'!$G$30,0,10*ROW('Sanitation Data'!G72)))</f>
        <v/>
      </c>
      <c r="DC78" s="290" t="str">
        <f ca="true">+IF(OFFSET('Sanitation Data'!$G$31,0,10*ROW('Sanitation Data'!G72))="","",OFFSET('Sanitation Data'!$G$31,0,10*ROW('Sanitation Data'!G72)))</f>
        <v/>
      </c>
      <c r="DD78" s="290" t="str">
        <f ca="true">+IF(OFFSET('Sanitation Data'!$G$32,0,10*ROW('Sanitation Data'!G72))="","",OFFSET('Sanitation Data'!$G$32,0,10*ROW('Sanitation Data'!G72)))</f>
        <v/>
      </c>
      <c r="DE78" s="290" t="str">
        <f ca="true">+IF(OFFSET('Sanitation Data'!$H$28,0,10*ROW('Sanitation Data'!H72))="","",OFFSET('Sanitation Data'!$H$28,0,10*ROW('Sanitation Data'!H72)))</f>
        <v/>
      </c>
      <c r="DF78" s="290" t="str">
        <f ca="true">+IF(OFFSET('Sanitation Data'!$H$29,0,10*ROW('Sanitation Data'!H72))="","",OFFSET('Sanitation Data'!$H$29,0,10*ROW('Sanitation Data'!H72)))</f>
        <v/>
      </c>
      <c r="DG78" s="290" t="str">
        <f ca="true">+IF(OFFSET('Sanitation Data'!$H$30,0,10*ROW('Sanitation Data'!H72))="","",OFFSET('Sanitation Data'!$H$30,0,10*ROW('Sanitation Data'!H72)))</f>
        <v/>
      </c>
      <c r="DH78" s="290" t="str">
        <f ca="true">+IF(OFFSET('Sanitation Data'!$H$31,0,10*ROW('Sanitation Data'!H72))="","",OFFSET('Sanitation Data'!$H$31,0,10*ROW('Sanitation Data'!H72)))</f>
        <v/>
      </c>
      <c r="DI78" s="290" t="str">
        <f ca="true">+IF(OFFSET('Sanitation Data'!$H$32,0,10*ROW('Sanitation Data'!H72))="","",OFFSET('Sanitation Data'!$H$32,0,10*ROW('Sanitation Data'!H72)))</f>
        <v/>
      </c>
      <c r="DJ78" s="290" t="str">
        <f ca="true">+IF(OFFSET('Sanitation Data'!$I$28,0,10*ROW('Sanitation Data'!I72))="","",OFFSET('Sanitation Data'!$I$28,0,10*ROW('Sanitation Data'!I72)))</f>
        <v/>
      </c>
      <c r="DK78" s="290" t="str">
        <f ca="true">+IF(OFFSET('Sanitation Data'!$I$29,0,10*ROW('Sanitation Data'!I72))="","",OFFSET('Sanitation Data'!$I$29,0,10*ROW('Sanitation Data'!I72)))</f>
        <v/>
      </c>
      <c r="DL78" s="290" t="str">
        <f ca="true">+IF(OFFSET('Sanitation Data'!$I$30,0,10*ROW('Sanitation Data'!I72))="","",OFFSET('Sanitation Data'!$I$30,0,10*ROW('Sanitation Data'!I72)))</f>
        <v/>
      </c>
      <c r="DM78" s="290" t="str">
        <f ca="true">+IF(OFFSET('Sanitation Data'!$I$31,0,10*ROW('Sanitation Data'!I72))="","",OFFSET('Sanitation Data'!$I$31,0,10*ROW('Sanitation Data'!I72)))</f>
        <v/>
      </c>
      <c r="DN78" s="290" t="str">
        <f ca="true">+IF(OFFSET('Sanitation Data'!$I$32,0,10*ROW('Sanitation Data'!I72))="","",OFFSET('Sanitation Data'!$I$32,0,10*ROW('Sanitation Data'!I72)))</f>
        <v/>
      </c>
      <c r="DO78" s="290" t="str">
        <f ca="true">+IF(OFFSET('Hygiene Data'!$D$11,0,10*ROW('Hygiene Data'!D72))="","",OFFSET('Hygiene Data'!$D$11,0,10*ROW('Hygiene Data'!D72)))</f>
        <v/>
      </c>
      <c r="DP78" s="290" t="str">
        <f ca="true">+IF(OFFSET('Hygiene Data'!$D$12,0,10*ROW('Hygiene Data'!D72))="","",OFFSET('Hygiene Data'!$D$12,0,10*ROW('Hygiene Data'!D72)))</f>
        <v/>
      </c>
      <c r="DQ78" s="290" t="str">
        <f ca="true">+IF(OFFSET('Hygiene Data'!$D$13,0,10*ROW('Hygiene Data'!D72))="","",OFFSET('Hygiene Data'!$D$13,0,10*ROW('Hygiene Data'!D72)))</f>
        <v/>
      </c>
      <c r="DR78" s="290" t="str">
        <f ca="true">+IF(OFFSET('Hygiene Data'!$E$11,0,10*ROW('Hygiene Data'!E72))="","",OFFSET('Hygiene Data'!$E$11,0,10*ROW('Hygiene Data'!E72)))</f>
        <v/>
      </c>
      <c r="DS78" s="290" t="str">
        <f ca="true">+IF(OFFSET('Hygiene Data'!$E$12,0,10*ROW('Hygiene Data'!E72))="","",OFFSET('Hygiene Data'!$E$12,0,10*ROW('Hygiene Data'!E72)))</f>
        <v/>
      </c>
      <c r="DT78" s="290" t="str">
        <f ca="true">+IF(OFFSET('Hygiene Data'!$E$13,0,10*ROW('Hygiene Data'!E72))="","",OFFSET('Hygiene Data'!$E$13,0,10*ROW('Hygiene Data'!E72)))</f>
        <v/>
      </c>
      <c r="DU78" s="290" t="str">
        <f ca="true">+IF(OFFSET('Hygiene Data'!$F$11,0,10*ROW('Hygiene Data'!F72))="","",OFFSET('Hygiene Data'!$F$11,0,10*ROW('Hygiene Data'!F72)))</f>
        <v/>
      </c>
      <c r="DV78" s="290" t="str">
        <f ca="true">+IF(OFFSET('Hygiene Data'!$F$12,0,10*ROW('Hygiene Data'!F72))="","",OFFSET('Hygiene Data'!$F$12,0,10*ROW('Hygiene Data'!F72)))</f>
        <v/>
      </c>
      <c r="DW78" s="290" t="str">
        <f ca="true">+IF(OFFSET('Hygiene Data'!$F$13,0,10*ROW('Hygiene Data'!F72))="","",OFFSET('Hygiene Data'!$F$13,0,10*ROW('Hygiene Data'!F72)))</f>
        <v/>
      </c>
      <c r="DX78" s="290" t="str">
        <f ca="true">+IF(OFFSET('Hygiene Data'!$G$11,0,10*ROW('Hygiene Data'!G72))="","",OFFSET('Hygiene Data'!$G$11,0,10*ROW('Hygiene Data'!G72)))</f>
        <v/>
      </c>
      <c r="DY78" s="290" t="str">
        <f ca="true">+IF(OFFSET('Hygiene Data'!$G$12,0,10*ROW('Hygiene Data'!G72))="","",OFFSET('Hygiene Data'!$G$12,0,10*ROW('Hygiene Data'!G72)))</f>
        <v/>
      </c>
      <c r="DZ78" s="290" t="str">
        <f ca="true">+IF(OFFSET('Hygiene Data'!$G$13,0,10*ROW('Hygiene Data'!G72))="","",OFFSET('Hygiene Data'!$G$13,0,10*ROW('Hygiene Data'!G72)))</f>
        <v/>
      </c>
      <c r="EA78" s="290" t="str">
        <f ca="true">+IF(OFFSET('Hygiene Data'!$H$11,0,10*ROW('Hygiene Data'!H72))="","",OFFSET('Hygiene Data'!$H$11,0,10*ROW('Hygiene Data'!H72)))</f>
        <v/>
      </c>
      <c r="EB78" s="290" t="str">
        <f ca="true">+IF(OFFSET('Hygiene Data'!$H$12,0,10*ROW('Hygiene Data'!H72))="","",OFFSET('Hygiene Data'!$H$12,0,10*ROW('Hygiene Data'!H72)))</f>
        <v/>
      </c>
      <c r="EC78" s="290" t="str">
        <f ca="true">+IF(OFFSET('Hygiene Data'!$H$13,0,10*ROW('Hygiene Data'!H72))="","",OFFSET('Hygiene Data'!$H$13,0,10*ROW('Hygiene Data'!H72)))</f>
        <v/>
      </c>
      <c r="ED78" s="290" t="str">
        <f ca="true">+IF(OFFSET('Hygiene Data'!$I$11,0,10*ROW('Hygiene Data'!I72))="","",OFFSET('Hygiene Data'!$I$11,0,10*ROW('Hygiene Data'!I72)))</f>
        <v/>
      </c>
      <c r="EE78" s="290" t="str">
        <f ca="true">+IF(OFFSET('Hygiene Data'!$I$12,0,10*ROW('Hygiene Data'!I72))="","",OFFSET('Hygiene Data'!$I$12,0,10*ROW('Hygiene Data'!I72)))</f>
        <v/>
      </c>
      <c r="EF78" s="290"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6"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0"/>
      <c r="BS79" s="290" t="str">
        <f ca="true">+IF(OFFSET('Water Data'!$D$27,0,10*ROW('Water Data'!D73))="","",OFFSET('Water Data'!$D$27,0,10*ROW('Water Data'!D73)))</f>
        <v/>
      </c>
      <c r="BT79" s="290" t="str">
        <f ca="true">+IF(OFFSET('Water Data'!$D$28,0,10*ROW('Water Data'!D73))="","",OFFSET('Water Data'!$D$28,0,10*ROW('Water Data'!D73)))</f>
        <v/>
      </c>
      <c r="BU79" s="290" t="str">
        <f ca="true">+IF(OFFSET('Water Data'!$D$29,0,10*ROW('Water Data'!D73))="","",OFFSET('Water Data'!$D$29,0,10*ROW('Water Data'!D73)))</f>
        <v/>
      </c>
      <c r="BV79" s="290" t="str">
        <f ca="true">+IF(OFFSET('Water Data'!$E$27,0,10*ROW('Water Data'!E73))="","",OFFSET('Water Data'!$E$27,0,10*ROW('Water Data'!E73)))</f>
        <v/>
      </c>
      <c r="BW79" s="290" t="str">
        <f ca="true">+IF(OFFSET('Water Data'!$E$28,0,10*ROW('Water Data'!E73))="","",OFFSET('Water Data'!$E$28,0,10*ROW('Water Data'!E73)))</f>
        <v/>
      </c>
      <c r="BX79" s="290" t="str">
        <f ca="true">+IF(OFFSET('Water Data'!$E$29,0,10*ROW('Water Data'!E73))="","",OFFSET('Water Data'!$E$29,0,10*ROW('Water Data'!E73)))</f>
        <v/>
      </c>
      <c r="BY79" s="290" t="str">
        <f ca="true">+IF(OFFSET('Water Data'!$F$27,0,10*ROW('Water Data'!F73))="","",OFFSET('Water Data'!$F$27,0,10*ROW('Water Data'!F73)))</f>
        <v/>
      </c>
      <c r="BZ79" s="290" t="str">
        <f ca="true">+IF(OFFSET('Water Data'!$F$28,0,10*ROW('Water Data'!F73))="","",OFFSET('Water Data'!$F$28,0,10*ROW('Water Data'!F73)))</f>
        <v/>
      </c>
      <c r="CA79" s="290" t="str">
        <f ca="true">+IF(OFFSET('Water Data'!$F$29,0,10*ROW('Water Data'!F73))="","",OFFSET('Water Data'!$F$29,0,10*ROW('Water Data'!F73)))</f>
        <v/>
      </c>
      <c r="CB79" s="290" t="str">
        <f ca="true">+IF(OFFSET('Water Data'!$G$27,0,10*ROW('Water Data'!G73))="","",OFFSET('Water Data'!$G$27,0,10*ROW('Water Data'!G73)))</f>
        <v/>
      </c>
      <c r="CC79" s="290" t="str">
        <f ca="true">+IF(OFFSET('Water Data'!$G$28,0,10*ROW('Water Data'!G73))="","",OFFSET('Water Data'!$G$28,0,10*ROW('Water Data'!G73)))</f>
        <v/>
      </c>
      <c r="CD79" s="290" t="str">
        <f ca="true">+IF(OFFSET('Water Data'!$G$29,0,10*ROW('Water Data'!G73))="","",OFFSET('Water Data'!$G$29,0,10*ROW('Water Data'!G73)))</f>
        <v/>
      </c>
      <c r="CE79" s="290" t="str">
        <f ca="true">+IF(OFFSET('Water Data'!$H$27,0,10*ROW('Water Data'!H73))="","",OFFSET('Water Data'!$H$27,0,10*ROW('Water Data'!H73)))</f>
        <v/>
      </c>
      <c r="CF79" s="290" t="str">
        <f ca="true">+IF(OFFSET('Water Data'!$H$28,0,10*ROW('Water Data'!H73))="","",OFFSET('Water Data'!$H$28,0,10*ROW('Water Data'!H73)))</f>
        <v/>
      </c>
      <c r="CG79" s="290" t="str">
        <f ca="true">+IF(OFFSET('Water Data'!$H$29,0,10*ROW('Water Data'!H73))="","",OFFSET('Water Data'!$H$29,0,10*ROW('Water Data'!H73)))</f>
        <v/>
      </c>
      <c r="CH79" s="290" t="str">
        <f ca="true">+IF(OFFSET('Water Data'!$I$27,0,10*ROW('Water Data'!I73))="","",OFFSET('Water Data'!$I$27,0,10*ROW('Water Data'!I73)))</f>
        <v/>
      </c>
      <c r="CI79" s="290" t="str">
        <f ca="true">+IF(OFFSET('Water Data'!$I$28,0,10*ROW('Water Data'!I73))="","",OFFSET('Water Data'!$I$28,0,10*ROW('Water Data'!I73)))</f>
        <v/>
      </c>
      <c r="CJ79" s="290" t="str">
        <f ca="true">+IF(OFFSET('Water Data'!$I$29,0,10*ROW('Water Data'!I73))="","",OFFSET('Water Data'!$I$29,0,10*ROW('Water Data'!I73)))</f>
        <v/>
      </c>
      <c r="CK79" s="290" t="str">
        <f ca="true">+IF(OFFSET('Sanitation Data'!$D$28,0,10*ROW('Sanitation Data'!D73))="","",OFFSET('Sanitation Data'!$D$28,0,10*ROW('Sanitation Data'!D73)))</f>
        <v/>
      </c>
      <c r="CL79" s="290" t="str">
        <f ca="true">+IF(OFFSET('Sanitation Data'!$D$29,0,10*ROW('Sanitation Data'!D73))="","",OFFSET('Sanitation Data'!$D$29,0,10*ROW('Sanitation Data'!D73)))</f>
        <v/>
      </c>
      <c r="CM79" s="290" t="str">
        <f ca="true">+IF(OFFSET('Sanitation Data'!$D$30,0,10*ROW('Sanitation Data'!D73))="","",OFFSET('Sanitation Data'!$D$30,0,10*ROW('Sanitation Data'!D73)))</f>
        <v/>
      </c>
      <c r="CN79" s="290" t="str">
        <f ca="true">+IF(OFFSET('Sanitation Data'!$D$31,0,10*ROW('Sanitation Data'!D73))="","",OFFSET('Sanitation Data'!$D$31,0,10*ROW('Sanitation Data'!D73)))</f>
        <v/>
      </c>
      <c r="CO79" s="290" t="str">
        <f ca="true">+IF(OFFSET('Sanitation Data'!$D$32,0,10*ROW('Sanitation Data'!D73))="","",OFFSET('Sanitation Data'!$D$32,0,10*ROW('Sanitation Data'!D73)))</f>
        <v/>
      </c>
      <c r="CP79" s="290" t="str">
        <f ca="true">+IF(OFFSET('Sanitation Data'!$E$28,0,10*ROW('Sanitation Data'!E73))="","",OFFSET('Sanitation Data'!$E$28,0,10*ROW('Sanitation Data'!E73)))</f>
        <v/>
      </c>
      <c r="CQ79" s="290" t="str">
        <f ca="true">+IF(OFFSET('Sanitation Data'!$E$29,0,10*ROW('Sanitation Data'!E73))="","",OFFSET('Sanitation Data'!$E$29,0,10*ROW('Sanitation Data'!E73)))</f>
        <v/>
      </c>
      <c r="CR79" s="290" t="str">
        <f ca="true">+IF(OFFSET('Sanitation Data'!$E$30,0,10*ROW('Sanitation Data'!E73))="","",OFFSET('Sanitation Data'!$E$30,0,10*ROW('Sanitation Data'!E73)))</f>
        <v/>
      </c>
      <c r="CS79" s="290" t="str">
        <f ca="true">+IF(OFFSET('Sanitation Data'!$E$31,0,10*ROW('Sanitation Data'!E73))="","",OFFSET('Sanitation Data'!$E$31,0,10*ROW('Sanitation Data'!E73)))</f>
        <v/>
      </c>
      <c r="CT79" s="290" t="str">
        <f ca="true">+IF(OFFSET('Sanitation Data'!$E$32,0,10*ROW('Sanitation Data'!E73))="","",OFFSET('Sanitation Data'!$E$32,0,10*ROW('Sanitation Data'!E73)))</f>
        <v/>
      </c>
      <c r="CU79" s="290" t="str">
        <f ca="true">+IF(OFFSET('Sanitation Data'!$F$28,0,10*ROW('Sanitation Data'!F73))="","",OFFSET('Sanitation Data'!$F$28,0,10*ROW('Sanitation Data'!F73)))</f>
        <v/>
      </c>
      <c r="CV79" s="290" t="str">
        <f ca="true">+IF(OFFSET('Sanitation Data'!$F$29,0,10*ROW('Sanitation Data'!F73))="","",OFFSET('Sanitation Data'!$F$29,0,10*ROW('Sanitation Data'!F73)))</f>
        <v/>
      </c>
      <c r="CW79" s="290" t="str">
        <f ca="true">+IF(OFFSET('Sanitation Data'!$F$30,0,10*ROW('Sanitation Data'!F73))="","",OFFSET('Sanitation Data'!$F$30,0,10*ROW('Sanitation Data'!F73)))</f>
        <v/>
      </c>
      <c r="CX79" s="290" t="str">
        <f ca="true">+IF(OFFSET('Sanitation Data'!$F$31,0,10*ROW('Sanitation Data'!F73))="","",OFFSET('Sanitation Data'!$F$31,0,10*ROW('Sanitation Data'!F73)))</f>
        <v/>
      </c>
      <c r="CY79" s="290" t="str">
        <f ca="true">+IF(OFFSET('Sanitation Data'!$F$32,0,10*ROW('Sanitation Data'!F73))="","",OFFSET('Sanitation Data'!$F$32,0,10*ROW('Sanitation Data'!F73)))</f>
        <v/>
      </c>
      <c r="CZ79" s="290" t="str">
        <f ca="true">+IF(OFFSET('Sanitation Data'!$G$28,0,10*ROW('Sanitation Data'!G73))="","",OFFSET('Sanitation Data'!$G$28,0,10*ROW('Sanitation Data'!G73)))</f>
        <v/>
      </c>
      <c r="DA79" s="290" t="str">
        <f ca="true">+IF(OFFSET('Sanitation Data'!$G$29,0,10*ROW('Sanitation Data'!G73))="","",OFFSET('Sanitation Data'!$G$29,0,10*ROW('Sanitation Data'!G73)))</f>
        <v/>
      </c>
      <c r="DB79" s="290" t="str">
        <f ca="true">+IF(OFFSET('Sanitation Data'!$G$30,0,10*ROW('Sanitation Data'!G73))="","",OFFSET('Sanitation Data'!$G$30,0,10*ROW('Sanitation Data'!G73)))</f>
        <v/>
      </c>
      <c r="DC79" s="290" t="str">
        <f ca="true">+IF(OFFSET('Sanitation Data'!$G$31,0,10*ROW('Sanitation Data'!G73))="","",OFFSET('Sanitation Data'!$G$31,0,10*ROW('Sanitation Data'!G73)))</f>
        <v/>
      </c>
      <c r="DD79" s="290" t="str">
        <f ca="true">+IF(OFFSET('Sanitation Data'!$G$32,0,10*ROW('Sanitation Data'!G73))="","",OFFSET('Sanitation Data'!$G$32,0,10*ROW('Sanitation Data'!G73)))</f>
        <v/>
      </c>
      <c r="DE79" s="290" t="str">
        <f ca="true">+IF(OFFSET('Sanitation Data'!$H$28,0,10*ROW('Sanitation Data'!H73))="","",OFFSET('Sanitation Data'!$H$28,0,10*ROW('Sanitation Data'!H73)))</f>
        <v/>
      </c>
      <c r="DF79" s="290" t="str">
        <f ca="true">+IF(OFFSET('Sanitation Data'!$H$29,0,10*ROW('Sanitation Data'!H73))="","",OFFSET('Sanitation Data'!$H$29,0,10*ROW('Sanitation Data'!H73)))</f>
        <v/>
      </c>
      <c r="DG79" s="290" t="str">
        <f ca="true">+IF(OFFSET('Sanitation Data'!$H$30,0,10*ROW('Sanitation Data'!H73))="","",OFFSET('Sanitation Data'!$H$30,0,10*ROW('Sanitation Data'!H73)))</f>
        <v/>
      </c>
      <c r="DH79" s="290" t="str">
        <f ca="true">+IF(OFFSET('Sanitation Data'!$H$31,0,10*ROW('Sanitation Data'!H73))="","",OFFSET('Sanitation Data'!$H$31,0,10*ROW('Sanitation Data'!H73)))</f>
        <v/>
      </c>
      <c r="DI79" s="290" t="str">
        <f ca="true">+IF(OFFSET('Sanitation Data'!$H$32,0,10*ROW('Sanitation Data'!H73))="","",OFFSET('Sanitation Data'!$H$32,0,10*ROW('Sanitation Data'!H73)))</f>
        <v/>
      </c>
      <c r="DJ79" s="290" t="str">
        <f ca="true">+IF(OFFSET('Sanitation Data'!$I$28,0,10*ROW('Sanitation Data'!I73))="","",OFFSET('Sanitation Data'!$I$28,0,10*ROW('Sanitation Data'!I73)))</f>
        <v/>
      </c>
      <c r="DK79" s="290" t="str">
        <f ca="true">+IF(OFFSET('Sanitation Data'!$I$29,0,10*ROW('Sanitation Data'!I73))="","",OFFSET('Sanitation Data'!$I$29,0,10*ROW('Sanitation Data'!I73)))</f>
        <v/>
      </c>
      <c r="DL79" s="290" t="str">
        <f ca="true">+IF(OFFSET('Sanitation Data'!$I$30,0,10*ROW('Sanitation Data'!I73))="","",OFFSET('Sanitation Data'!$I$30,0,10*ROW('Sanitation Data'!I73)))</f>
        <v/>
      </c>
      <c r="DM79" s="290" t="str">
        <f ca="true">+IF(OFFSET('Sanitation Data'!$I$31,0,10*ROW('Sanitation Data'!I73))="","",OFFSET('Sanitation Data'!$I$31,0,10*ROW('Sanitation Data'!I73)))</f>
        <v/>
      </c>
      <c r="DN79" s="290" t="str">
        <f ca="true">+IF(OFFSET('Sanitation Data'!$I$32,0,10*ROW('Sanitation Data'!I73))="","",OFFSET('Sanitation Data'!$I$32,0,10*ROW('Sanitation Data'!I73)))</f>
        <v/>
      </c>
      <c r="DO79" s="290" t="str">
        <f ca="true">+IF(OFFSET('Hygiene Data'!$D$11,0,10*ROW('Hygiene Data'!D73))="","",OFFSET('Hygiene Data'!$D$11,0,10*ROW('Hygiene Data'!D73)))</f>
        <v/>
      </c>
      <c r="DP79" s="290" t="str">
        <f ca="true">+IF(OFFSET('Hygiene Data'!$D$12,0,10*ROW('Hygiene Data'!D73))="","",OFFSET('Hygiene Data'!$D$12,0,10*ROW('Hygiene Data'!D73)))</f>
        <v/>
      </c>
      <c r="DQ79" s="290" t="str">
        <f ca="true">+IF(OFFSET('Hygiene Data'!$D$13,0,10*ROW('Hygiene Data'!D73))="","",OFFSET('Hygiene Data'!$D$13,0,10*ROW('Hygiene Data'!D73)))</f>
        <v/>
      </c>
      <c r="DR79" s="290" t="str">
        <f ca="true">+IF(OFFSET('Hygiene Data'!$E$11,0,10*ROW('Hygiene Data'!E73))="","",OFFSET('Hygiene Data'!$E$11,0,10*ROW('Hygiene Data'!E73)))</f>
        <v/>
      </c>
      <c r="DS79" s="290" t="str">
        <f ca="true">+IF(OFFSET('Hygiene Data'!$E$12,0,10*ROW('Hygiene Data'!E73))="","",OFFSET('Hygiene Data'!$E$12,0,10*ROW('Hygiene Data'!E73)))</f>
        <v/>
      </c>
      <c r="DT79" s="290" t="str">
        <f ca="true">+IF(OFFSET('Hygiene Data'!$E$13,0,10*ROW('Hygiene Data'!E73))="","",OFFSET('Hygiene Data'!$E$13,0,10*ROW('Hygiene Data'!E73)))</f>
        <v/>
      </c>
      <c r="DU79" s="290" t="str">
        <f ca="true">+IF(OFFSET('Hygiene Data'!$F$11,0,10*ROW('Hygiene Data'!F73))="","",OFFSET('Hygiene Data'!$F$11,0,10*ROW('Hygiene Data'!F73)))</f>
        <v/>
      </c>
      <c r="DV79" s="290" t="str">
        <f ca="true">+IF(OFFSET('Hygiene Data'!$F$12,0,10*ROW('Hygiene Data'!F73))="","",OFFSET('Hygiene Data'!$F$12,0,10*ROW('Hygiene Data'!F73)))</f>
        <v/>
      </c>
      <c r="DW79" s="290" t="str">
        <f ca="true">+IF(OFFSET('Hygiene Data'!$F$13,0,10*ROW('Hygiene Data'!F73))="","",OFFSET('Hygiene Data'!$F$13,0,10*ROW('Hygiene Data'!F73)))</f>
        <v/>
      </c>
      <c r="DX79" s="290" t="str">
        <f ca="true">+IF(OFFSET('Hygiene Data'!$G$11,0,10*ROW('Hygiene Data'!G73))="","",OFFSET('Hygiene Data'!$G$11,0,10*ROW('Hygiene Data'!G73)))</f>
        <v/>
      </c>
      <c r="DY79" s="290" t="str">
        <f ca="true">+IF(OFFSET('Hygiene Data'!$G$12,0,10*ROW('Hygiene Data'!G73))="","",OFFSET('Hygiene Data'!$G$12,0,10*ROW('Hygiene Data'!G73)))</f>
        <v/>
      </c>
      <c r="DZ79" s="290" t="str">
        <f ca="true">+IF(OFFSET('Hygiene Data'!$G$13,0,10*ROW('Hygiene Data'!G73))="","",OFFSET('Hygiene Data'!$G$13,0,10*ROW('Hygiene Data'!G73)))</f>
        <v/>
      </c>
      <c r="EA79" s="290" t="str">
        <f ca="true">+IF(OFFSET('Hygiene Data'!$H$11,0,10*ROW('Hygiene Data'!H73))="","",OFFSET('Hygiene Data'!$H$11,0,10*ROW('Hygiene Data'!H73)))</f>
        <v/>
      </c>
      <c r="EB79" s="290" t="str">
        <f ca="true">+IF(OFFSET('Hygiene Data'!$H$12,0,10*ROW('Hygiene Data'!H73))="","",OFFSET('Hygiene Data'!$H$12,0,10*ROW('Hygiene Data'!H73)))</f>
        <v/>
      </c>
      <c r="EC79" s="290" t="str">
        <f ca="true">+IF(OFFSET('Hygiene Data'!$H$13,0,10*ROW('Hygiene Data'!H73))="","",OFFSET('Hygiene Data'!$H$13,0,10*ROW('Hygiene Data'!H73)))</f>
        <v/>
      </c>
      <c r="ED79" s="290" t="str">
        <f ca="true">+IF(OFFSET('Hygiene Data'!$I$11,0,10*ROW('Hygiene Data'!I73))="","",OFFSET('Hygiene Data'!$I$11,0,10*ROW('Hygiene Data'!I73)))</f>
        <v/>
      </c>
      <c r="EE79" s="290" t="str">
        <f ca="true">+IF(OFFSET('Hygiene Data'!$I$12,0,10*ROW('Hygiene Data'!I73))="","",OFFSET('Hygiene Data'!$I$12,0,10*ROW('Hygiene Data'!I73)))</f>
        <v/>
      </c>
      <c r="EF79" s="290"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6"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0"/>
      <c r="BS80" s="290" t="str">
        <f ca="true">+IF(OFFSET('Water Data'!$D$27,0,10*ROW('Water Data'!D74))="","",OFFSET('Water Data'!$D$27,0,10*ROW('Water Data'!D74)))</f>
        <v/>
      </c>
      <c r="BT80" s="290" t="str">
        <f ca="true">+IF(OFFSET('Water Data'!$D$28,0,10*ROW('Water Data'!D74))="","",OFFSET('Water Data'!$D$28,0,10*ROW('Water Data'!D74)))</f>
        <v/>
      </c>
      <c r="BU80" s="290" t="str">
        <f ca="true">+IF(OFFSET('Water Data'!$D$29,0,10*ROW('Water Data'!D74))="","",OFFSET('Water Data'!$D$29,0,10*ROW('Water Data'!D74)))</f>
        <v/>
      </c>
      <c r="BV80" s="290" t="str">
        <f ca="true">+IF(OFFSET('Water Data'!$E$27,0,10*ROW('Water Data'!E74))="","",OFFSET('Water Data'!$E$27,0,10*ROW('Water Data'!E74)))</f>
        <v/>
      </c>
      <c r="BW80" s="290" t="str">
        <f ca="true">+IF(OFFSET('Water Data'!$E$28,0,10*ROW('Water Data'!E74))="","",OFFSET('Water Data'!$E$28,0,10*ROW('Water Data'!E74)))</f>
        <v/>
      </c>
      <c r="BX80" s="290" t="str">
        <f ca="true">+IF(OFFSET('Water Data'!$E$29,0,10*ROW('Water Data'!E74))="","",OFFSET('Water Data'!$E$29,0,10*ROW('Water Data'!E74)))</f>
        <v/>
      </c>
      <c r="BY80" s="290" t="str">
        <f ca="true">+IF(OFFSET('Water Data'!$F$27,0,10*ROW('Water Data'!F74))="","",OFFSET('Water Data'!$F$27,0,10*ROW('Water Data'!F74)))</f>
        <v/>
      </c>
      <c r="BZ80" s="290" t="str">
        <f ca="true">+IF(OFFSET('Water Data'!$F$28,0,10*ROW('Water Data'!F74))="","",OFFSET('Water Data'!$F$28,0,10*ROW('Water Data'!F74)))</f>
        <v/>
      </c>
      <c r="CA80" s="290" t="str">
        <f ca="true">+IF(OFFSET('Water Data'!$F$29,0,10*ROW('Water Data'!F74))="","",OFFSET('Water Data'!$F$29,0,10*ROW('Water Data'!F74)))</f>
        <v/>
      </c>
      <c r="CB80" s="290" t="str">
        <f ca="true">+IF(OFFSET('Water Data'!$G$27,0,10*ROW('Water Data'!G74))="","",OFFSET('Water Data'!$G$27,0,10*ROW('Water Data'!G74)))</f>
        <v/>
      </c>
      <c r="CC80" s="290" t="str">
        <f ca="true">+IF(OFFSET('Water Data'!$G$28,0,10*ROW('Water Data'!G74))="","",OFFSET('Water Data'!$G$28,0,10*ROW('Water Data'!G74)))</f>
        <v/>
      </c>
      <c r="CD80" s="290" t="str">
        <f ca="true">+IF(OFFSET('Water Data'!$G$29,0,10*ROW('Water Data'!G74))="","",OFFSET('Water Data'!$G$29,0,10*ROW('Water Data'!G74)))</f>
        <v/>
      </c>
      <c r="CE80" s="290" t="str">
        <f ca="true">+IF(OFFSET('Water Data'!$H$27,0,10*ROW('Water Data'!H74))="","",OFFSET('Water Data'!$H$27,0,10*ROW('Water Data'!H74)))</f>
        <v/>
      </c>
      <c r="CF80" s="290" t="str">
        <f ca="true">+IF(OFFSET('Water Data'!$H$28,0,10*ROW('Water Data'!H74))="","",OFFSET('Water Data'!$H$28,0,10*ROW('Water Data'!H74)))</f>
        <v/>
      </c>
      <c r="CG80" s="290" t="str">
        <f ca="true">+IF(OFFSET('Water Data'!$H$29,0,10*ROW('Water Data'!H74))="","",OFFSET('Water Data'!$H$29,0,10*ROW('Water Data'!H74)))</f>
        <v/>
      </c>
      <c r="CH80" s="290" t="str">
        <f ca="true">+IF(OFFSET('Water Data'!$I$27,0,10*ROW('Water Data'!I74))="","",OFFSET('Water Data'!$I$27,0,10*ROW('Water Data'!I74)))</f>
        <v/>
      </c>
      <c r="CI80" s="290" t="str">
        <f ca="true">+IF(OFFSET('Water Data'!$I$28,0,10*ROW('Water Data'!I74))="","",OFFSET('Water Data'!$I$28,0,10*ROW('Water Data'!I74)))</f>
        <v/>
      </c>
      <c r="CJ80" s="290" t="str">
        <f ca="true">+IF(OFFSET('Water Data'!$I$29,0,10*ROW('Water Data'!I74))="","",OFFSET('Water Data'!$I$29,0,10*ROW('Water Data'!I74)))</f>
        <v/>
      </c>
      <c r="CK80" s="290" t="str">
        <f ca="true">+IF(OFFSET('Sanitation Data'!$D$28,0,10*ROW('Sanitation Data'!D74))="","",OFFSET('Sanitation Data'!$D$28,0,10*ROW('Sanitation Data'!D74)))</f>
        <v/>
      </c>
      <c r="CL80" s="290" t="str">
        <f ca="true">+IF(OFFSET('Sanitation Data'!$D$29,0,10*ROW('Sanitation Data'!D74))="","",OFFSET('Sanitation Data'!$D$29,0,10*ROW('Sanitation Data'!D74)))</f>
        <v/>
      </c>
      <c r="CM80" s="290" t="str">
        <f ca="true">+IF(OFFSET('Sanitation Data'!$D$30,0,10*ROW('Sanitation Data'!D74))="","",OFFSET('Sanitation Data'!$D$30,0,10*ROW('Sanitation Data'!D74)))</f>
        <v/>
      </c>
      <c r="CN80" s="290" t="str">
        <f ca="true">+IF(OFFSET('Sanitation Data'!$D$31,0,10*ROW('Sanitation Data'!D74))="","",OFFSET('Sanitation Data'!$D$31,0,10*ROW('Sanitation Data'!D74)))</f>
        <v/>
      </c>
      <c r="CO80" s="290" t="str">
        <f ca="true">+IF(OFFSET('Sanitation Data'!$D$32,0,10*ROW('Sanitation Data'!D74))="","",OFFSET('Sanitation Data'!$D$32,0,10*ROW('Sanitation Data'!D74)))</f>
        <v/>
      </c>
      <c r="CP80" s="290" t="str">
        <f ca="true">+IF(OFFSET('Sanitation Data'!$E$28,0,10*ROW('Sanitation Data'!E74))="","",OFFSET('Sanitation Data'!$E$28,0,10*ROW('Sanitation Data'!E74)))</f>
        <v/>
      </c>
      <c r="CQ80" s="290" t="str">
        <f ca="true">+IF(OFFSET('Sanitation Data'!$E$29,0,10*ROW('Sanitation Data'!E74))="","",OFFSET('Sanitation Data'!$E$29,0,10*ROW('Sanitation Data'!E74)))</f>
        <v/>
      </c>
      <c r="CR80" s="290" t="str">
        <f ca="true">+IF(OFFSET('Sanitation Data'!$E$30,0,10*ROW('Sanitation Data'!E74))="","",OFFSET('Sanitation Data'!$E$30,0,10*ROW('Sanitation Data'!E74)))</f>
        <v/>
      </c>
      <c r="CS80" s="290" t="str">
        <f ca="true">+IF(OFFSET('Sanitation Data'!$E$31,0,10*ROW('Sanitation Data'!E74))="","",OFFSET('Sanitation Data'!$E$31,0,10*ROW('Sanitation Data'!E74)))</f>
        <v/>
      </c>
      <c r="CT80" s="290" t="str">
        <f ca="true">+IF(OFFSET('Sanitation Data'!$E$32,0,10*ROW('Sanitation Data'!E74))="","",OFFSET('Sanitation Data'!$E$32,0,10*ROW('Sanitation Data'!E74)))</f>
        <v/>
      </c>
      <c r="CU80" s="290" t="str">
        <f ca="true">+IF(OFFSET('Sanitation Data'!$F$28,0,10*ROW('Sanitation Data'!F74))="","",OFFSET('Sanitation Data'!$F$28,0,10*ROW('Sanitation Data'!F74)))</f>
        <v/>
      </c>
      <c r="CV80" s="290" t="str">
        <f ca="true">+IF(OFFSET('Sanitation Data'!$F$29,0,10*ROW('Sanitation Data'!F74))="","",OFFSET('Sanitation Data'!$F$29,0,10*ROW('Sanitation Data'!F74)))</f>
        <v/>
      </c>
      <c r="CW80" s="290" t="str">
        <f ca="true">+IF(OFFSET('Sanitation Data'!$F$30,0,10*ROW('Sanitation Data'!F74))="","",OFFSET('Sanitation Data'!$F$30,0,10*ROW('Sanitation Data'!F74)))</f>
        <v/>
      </c>
      <c r="CX80" s="290" t="str">
        <f ca="true">+IF(OFFSET('Sanitation Data'!$F$31,0,10*ROW('Sanitation Data'!F74))="","",OFFSET('Sanitation Data'!$F$31,0,10*ROW('Sanitation Data'!F74)))</f>
        <v/>
      </c>
      <c r="CY80" s="290" t="str">
        <f ca="true">+IF(OFFSET('Sanitation Data'!$F$32,0,10*ROW('Sanitation Data'!F74))="","",OFFSET('Sanitation Data'!$F$32,0,10*ROW('Sanitation Data'!F74)))</f>
        <v/>
      </c>
      <c r="CZ80" s="290" t="str">
        <f ca="true">+IF(OFFSET('Sanitation Data'!$G$28,0,10*ROW('Sanitation Data'!G74))="","",OFFSET('Sanitation Data'!$G$28,0,10*ROW('Sanitation Data'!G74)))</f>
        <v/>
      </c>
      <c r="DA80" s="290" t="str">
        <f ca="true">+IF(OFFSET('Sanitation Data'!$G$29,0,10*ROW('Sanitation Data'!G74))="","",OFFSET('Sanitation Data'!$G$29,0,10*ROW('Sanitation Data'!G74)))</f>
        <v/>
      </c>
      <c r="DB80" s="290" t="str">
        <f ca="true">+IF(OFFSET('Sanitation Data'!$G$30,0,10*ROW('Sanitation Data'!G74))="","",OFFSET('Sanitation Data'!$G$30,0,10*ROW('Sanitation Data'!G74)))</f>
        <v/>
      </c>
      <c r="DC80" s="290" t="str">
        <f ca="true">+IF(OFFSET('Sanitation Data'!$G$31,0,10*ROW('Sanitation Data'!G74))="","",OFFSET('Sanitation Data'!$G$31,0,10*ROW('Sanitation Data'!G74)))</f>
        <v/>
      </c>
      <c r="DD80" s="290" t="str">
        <f ca="true">+IF(OFFSET('Sanitation Data'!$G$32,0,10*ROW('Sanitation Data'!G74))="","",OFFSET('Sanitation Data'!$G$32,0,10*ROW('Sanitation Data'!G74)))</f>
        <v/>
      </c>
      <c r="DE80" s="290" t="str">
        <f ca="true">+IF(OFFSET('Sanitation Data'!$H$28,0,10*ROW('Sanitation Data'!H74))="","",OFFSET('Sanitation Data'!$H$28,0,10*ROW('Sanitation Data'!H74)))</f>
        <v/>
      </c>
      <c r="DF80" s="290" t="str">
        <f ca="true">+IF(OFFSET('Sanitation Data'!$H$29,0,10*ROW('Sanitation Data'!H74))="","",OFFSET('Sanitation Data'!$H$29,0,10*ROW('Sanitation Data'!H74)))</f>
        <v/>
      </c>
      <c r="DG80" s="290" t="str">
        <f ca="true">+IF(OFFSET('Sanitation Data'!$H$30,0,10*ROW('Sanitation Data'!H74))="","",OFFSET('Sanitation Data'!$H$30,0,10*ROW('Sanitation Data'!H74)))</f>
        <v/>
      </c>
      <c r="DH80" s="290" t="str">
        <f ca="true">+IF(OFFSET('Sanitation Data'!$H$31,0,10*ROW('Sanitation Data'!H74))="","",OFFSET('Sanitation Data'!$H$31,0,10*ROW('Sanitation Data'!H74)))</f>
        <v/>
      </c>
      <c r="DI80" s="290" t="str">
        <f ca="true">+IF(OFFSET('Sanitation Data'!$H$32,0,10*ROW('Sanitation Data'!H74))="","",OFFSET('Sanitation Data'!$H$32,0,10*ROW('Sanitation Data'!H74)))</f>
        <v/>
      </c>
      <c r="DJ80" s="290" t="str">
        <f ca="true">+IF(OFFSET('Sanitation Data'!$I$28,0,10*ROW('Sanitation Data'!I74))="","",OFFSET('Sanitation Data'!$I$28,0,10*ROW('Sanitation Data'!I74)))</f>
        <v/>
      </c>
      <c r="DK80" s="290" t="str">
        <f ca="true">+IF(OFFSET('Sanitation Data'!$I$29,0,10*ROW('Sanitation Data'!I74))="","",OFFSET('Sanitation Data'!$I$29,0,10*ROW('Sanitation Data'!I74)))</f>
        <v/>
      </c>
      <c r="DL80" s="290" t="str">
        <f ca="true">+IF(OFFSET('Sanitation Data'!$I$30,0,10*ROW('Sanitation Data'!I74))="","",OFFSET('Sanitation Data'!$I$30,0,10*ROW('Sanitation Data'!I74)))</f>
        <v/>
      </c>
      <c r="DM80" s="290" t="str">
        <f ca="true">+IF(OFFSET('Sanitation Data'!$I$31,0,10*ROW('Sanitation Data'!I74))="","",OFFSET('Sanitation Data'!$I$31,0,10*ROW('Sanitation Data'!I74)))</f>
        <v/>
      </c>
      <c r="DN80" s="290" t="str">
        <f ca="true">+IF(OFFSET('Sanitation Data'!$I$32,0,10*ROW('Sanitation Data'!I74))="","",OFFSET('Sanitation Data'!$I$32,0,10*ROW('Sanitation Data'!I74)))</f>
        <v/>
      </c>
      <c r="DO80" s="290" t="str">
        <f ca="true">+IF(OFFSET('Hygiene Data'!$D$11,0,10*ROW('Hygiene Data'!D74))="","",OFFSET('Hygiene Data'!$D$11,0,10*ROW('Hygiene Data'!D74)))</f>
        <v/>
      </c>
      <c r="DP80" s="290" t="str">
        <f ca="true">+IF(OFFSET('Hygiene Data'!$D$12,0,10*ROW('Hygiene Data'!D74))="","",OFFSET('Hygiene Data'!$D$12,0,10*ROW('Hygiene Data'!D74)))</f>
        <v/>
      </c>
      <c r="DQ80" s="290" t="str">
        <f ca="true">+IF(OFFSET('Hygiene Data'!$D$13,0,10*ROW('Hygiene Data'!D74))="","",OFFSET('Hygiene Data'!$D$13,0,10*ROW('Hygiene Data'!D74)))</f>
        <v/>
      </c>
      <c r="DR80" s="290" t="str">
        <f ca="true">+IF(OFFSET('Hygiene Data'!$E$11,0,10*ROW('Hygiene Data'!E74))="","",OFFSET('Hygiene Data'!$E$11,0,10*ROW('Hygiene Data'!E74)))</f>
        <v/>
      </c>
      <c r="DS80" s="290" t="str">
        <f ca="true">+IF(OFFSET('Hygiene Data'!$E$12,0,10*ROW('Hygiene Data'!E74))="","",OFFSET('Hygiene Data'!$E$12,0,10*ROW('Hygiene Data'!E74)))</f>
        <v/>
      </c>
      <c r="DT80" s="290" t="str">
        <f ca="true">+IF(OFFSET('Hygiene Data'!$E$13,0,10*ROW('Hygiene Data'!E74))="","",OFFSET('Hygiene Data'!$E$13,0,10*ROW('Hygiene Data'!E74)))</f>
        <v/>
      </c>
      <c r="DU80" s="290" t="str">
        <f ca="true">+IF(OFFSET('Hygiene Data'!$F$11,0,10*ROW('Hygiene Data'!F74))="","",OFFSET('Hygiene Data'!$F$11,0,10*ROW('Hygiene Data'!F74)))</f>
        <v/>
      </c>
      <c r="DV80" s="290" t="str">
        <f ca="true">+IF(OFFSET('Hygiene Data'!$F$12,0,10*ROW('Hygiene Data'!F74))="","",OFFSET('Hygiene Data'!$F$12,0,10*ROW('Hygiene Data'!F74)))</f>
        <v/>
      </c>
      <c r="DW80" s="290" t="str">
        <f ca="true">+IF(OFFSET('Hygiene Data'!$F$13,0,10*ROW('Hygiene Data'!F74))="","",OFFSET('Hygiene Data'!$F$13,0,10*ROW('Hygiene Data'!F74)))</f>
        <v/>
      </c>
      <c r="DX80" s="290" t="str">
        <f ca="true">+IF(OFFSET('Hygiene Data'!$G$11,0,10*ROW('Hygiene Data'!G74))="","",OFFSET('Hygiene Data'!$G$11,0,10*ROW('Hygiene Data'!G74)))</f>
        <v/>
      </c>
      <c r="DY80" s="290" t="str">
        <f ca="true">+IF(OFFSET('Hygiene Data'!$G$12,0,10*ROW('Hygiene Data'!G74))="","",OFFSET('Hygiene Data'!$G$12,0,10*ROW('Hygiene Data'!G74)))</f>
        <v/>
      </c>
      <c r="DZ80" s="290" t="str">
        <f ca="true">+IF(OFFSET('Hygiene Data'!$G$13,0,10*ROW('Hygiene Data'!G74))="","",OFFSET('Hygiene Data'!$G$13,0,10*ROW('Hygiene Data'!G74)))</f>
        <v/>
      </c>
      <c r="EA80" s="290" t="str">
        <f ca="true">+IF(OFFSET('Hygiene Data'!$H$11,0,10*ROW('Hygiene Data'!H74))="","",OFFSET('Hygiene Data'!$H$11,0,10*ROW('Hygiene Data'!H74)))</f>
        <v/>
      </c>
      <c r="EB80" s="290" t="str">
        <f ca="true">+IF(OFFSET('Hygiene Data'!$H$12,0,10*ROW('Hygiene Data'!H74))="","",OFFSET('Hygiene Data'!$H$12,0,10*ROW('Hygiene Data'!H74)))</f>
        <v/>
      </c>
      <c r="EC80" s="290" t="str">
        <f ca="true">+IF(OFFSET('Hygiene Data'!$H$13,0,10*ROW('Hygiene Data'!H74))="","",OFFSET('Hygiene Data'!$H$13,0,10*ROW('Hygiene Data'!H74)))</f>
        <v/>
      </c>
      <c r="ED80" s="290" t="str">
        <f ca="true">+IF(OFFSET('Hygiene Data'!$I$11,0,10*ROW('Hygiene Data'!I74))="","",OFFSET('Hygiene Data'!$I$11,0,10*ROW('Hygiene Data'!I74)))</f>
        <v/>
      </c>
      <c r="EE80" s="290" t="str">
        <f ca="true">+IF(OFFSET('Hygiene Data'!$I$12,0,10*ROW('Hygiene Data'!I74))="","",OFFSET('Hygiene Data'!$I$12,0,10*ROW('Hygiene Data'!I74)))</f>
        <v/>
      </c>
      <c r="EF80" s="290"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6"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0"/>
      <c r="BS81" s="290" t="str">
        <f ca="true">+IF(OFFSET('Water Data'!$D$27,0,10*ROW('Water Data'!D75))="","",OFFSET('Water Data'!$D$27,0,10*ROW('Water Data'!D75)))</f>
        <v/>
      </c>
      <c r="BT81" s="290" t="str">
        <f ca="true">+IF(OFFSET('Water Data'!$D$28,0,10*ROW('Water Data'!D75))="","",OFFSET('Water Data'!$D$28,0,10*ROW('Water Data'!D75)))</f>
        <v/>
      </c>
      <c r="BU81" s="290" t="str">
        <f ca="true">+IF(OFFSET('Water Data'!$D$29,0,10*ROW('Water Data'!D75))="","",OFFSET('Water Data'!$D$29,0,10*ROW('Water Data'!D75)))</f>
        <v/>
      </c>
      <c r="BV81" s="290" t="str">
        <f ca="true">+IF(OFFSET('Water Data'!$E$27,0,10*ROW('Water Data'!E75))="","",OFFSET('Water Data'!$E$27,0,10*ROW('Water Data'!E75)))</f>
        <v/>
      </c>
      <c r="BW81" s="290" t="str">
        <f ca="true">+IF(OFFSET('Water Data'!$E$28,0,10*ROW('Water Data'!E75))="","",OFFSET('Water Data'!$E$28,0,10*ROW('Water Data'!E75)))</f>
        <v/>
      </c>
      <c r="BX81" s="290" t="str">
        <f ca="true">+IF(OFFSET('Water Data'!$E$29,0,10*ROW('Water Data'!E75))="","",OFFSET('Water Data'!$E$29,0,10*ROW('Water Data'!E75)))</f>
        <v/>
      </c>
      <c r="BY81" s="290" t="str">
        <f ca="true">+IF(OFFSET('Water Data'!$F$27,0,10*ROW('Water Data'!F75))="","",OFFSET('Water Data'!$F$27,0,10*ROW('Water Data'!F75)))</f>
        <v/>
      </c>
      <c r="BZ81" s="290" t="str">
        <f ca="true">+IF(OFFSET('Water Data'!$F$28,0,10*ROW('Water Data'!F75))="","",OFFSET('Water Data'!$F$28,0,10*ROW('Water Data'!F75)))</f>
        <v/>
      </c>
      <c r="CA81" s="290" t="str">
        <f ca="true">+IF(OFFSET('Water Data'!$F$29,0,10*ROW('Water Data'!F75))="","",OFFSET('Water Data'!$F$29,0,10*ROW('Water Data'!F75)))</f>
        <v/>
      </c>
      <c r="CB81" s="290" t="str">
        <f ca="true">+IF(OFFSET('Water Data'!$G$27,0,10*ROW('Water Data'!G75))="","",OFFSET('Water Data'!$G$27,0,10*ROW('Water Data'!G75)))</f>
        <v/>
      </c>
      <c r="CC81" s="290" t="str">
        <f ca="true">+IF(OFFSET('Water Data'!$G$28,0,10*ROW('Water Data'!G75))="","",OFFSET('Water Data'!$G$28,0,10*ROW('Water Data'!G75)))</f>
        <v/>
      </c>
      <c r="CD81" s="290" t="str">
        <f ca="true">+IF(OFFSET('Water Data'!$G$29,0,10*ROW('Water Data'!G75))="","",OFFSET('Water Data'!$G$29,0,10*ROW('Water Data'!G75)))</f>
        <v/>
      </c>
      <c r="CE81" s="290" t="str">
        <f ca="true">+IF(OFFSET('Water Data'!$H$27,0,10*ROW('Water Data'!H75))="","",OFFSET('Water Data'!$H$27,0,10*ROW('Water Data'!H75)))</f>
        <v/>
      </c>
      <c r="CF81" s="290" t="str">
        <f ca="true">+IF(OFFSET('Water Data'!$H$28,0,10*ROW('Water Data'!H75))="","",OFFSET('Water Data'!$H$28,0,10*ROW('Water Data'!H75)))</f>
        <v/>
      </c>
      <c r="CG81" s="290" t="str">
        <f ca="true">+IF(OFFSET('Water Data'!$H$29,0,10*ROW('Water Data'!H75))="","",OFFSET('Water Data'!$H$29,0,10*ROW('Water Data'!H75)))</f>
        <v/>
      </c>
      <c r="CH81" s="290" t="str">
        <f ca="true">+IF(OFFSET('Water Data'!$I$27,0,10*ROW('Water Data'!I75))="","",OFFSET('Water Data'!$I$27,0,10*ROW('Water Data'!I75)))</f>
        <v/>
      </c>
      <c r="CI81" s="290" t="str">
        <f ca="true">+IF(OFFSET('Water Data'!$I$28,0,10*ROW('Water Data'!I75))="","",OFFSET('Water Data'!$I$28,0,10*ROW('Water Data'!I75)))</f>
        <v/>
      </c>
      <c r="CJ81" s="290" t="str">
        <f ca="true">+IF(OFFSET('Water Data'!$I$29,0,10*ROW('Water Data'!I75))="","",OFFSET('Water Data'!$I$29,0,10*ROW('Water Data'!I75)))</f>
        <v/>
      </c>
      <c r="CK81" s="290" t="str">
        <f ca="true">+IF(OFFSET('Sanitation Data'!$D$28,0,10*ROW('Sanitation Data'!D75))="","",OFFSET('Sanitation Data'!$D$28,0,10*ROW('Sanitation Data'!D75)))</f>
        <v/>
      </c>
      <c r="CL81" s="290" t="str">
        <f ca="true">+IF(OFFSET('Sanitation Data'!$D$29,0,10*ROW('Sanitation Data'!D75))="","",OFFSET('Sanitation Data'!$D$29,0,10*ROW('Sanitation Data'!D75)))</f>
        <v/>
      </c>
      <c r="CM81" s="290" t="str">
        <f ca="true">+IF(OFFSET('Sanitation Data'!$D$30,0,10*ROW('Sanitation Data'!D75))="","",OFFSET('Sanitation Data'!$D$30,0,10*ROW('Sanitation Data'!D75)))</f>
        <v/>
      </c>
      <c r="CN81" s="290" t="str">
        <f ca="true">+IF(OFFSET('Sanitation Data'!$D$31,0,10*ROW('Sanitation Data'!D75))="","",OFFSET('Sanitation Data'!$D$31,0,10*ROW('Sanitation Data'!D75)))</f>
        <v/>
      </c>
      <c r="CO81" s="290" t="str">
        <f ca="true">+IF(OFFSET('Sanitation Data'!$D$32,0,10*ROW('Sanitation Data'!D75))="","",OFFSET('Sanitation Data'!$D$32,0,10*ROW('Sanitation Data'!D75)))</f>
        <v/>
      </c>
      <c r="CP81" s="290" t="str">
        <f ca="true">+IF(OFFSET('Sanitation Data'!$E$28,0,10*ROW('Sanitation Data'!E75))="","",OFFSET('Sanitation Data'!$E$28,0,10*ROW('Sanitation Data'!E75)))</f>
        <v/>
      </c>
      <c r="CQ81" s="290" t="str">
        <f ca="true">+IF(OFFSET('Sanitation Data'!$E$29,0,10*ROW('Sanitation Data'!E75))="","",OFFSET('Sanitation Data'!$E$29,0,10*ROW('Sanitation Data'!E75)))</f>
        <v/>
      </c>
      <c r="CR81" s="290" t="str">
        <f ca="true">+IF(OFFSET('Sanitation Data'!$E$30,0,10*ROW('Sanitation Data'!E75))="","",OFFSET('Sanitation Data'!$E$30,0,10*ROW('Sanitation Data'!E75)))</f>
        <v/>
      </c>
      <c r="CS81" s="290" t="str">
        <f ca="true">+IF(OFFSET('Sanitation Data'!$E$31,0,10*ROW('Sanitation Data'!E75))="","",OFFSET('Sanitation Data'!$E$31,0,10*ROW('Sanitation Data'!E75)))</f>
        <v/>
      </c>
      <c r="CT81" s="290" t="str">
        <f ca="true">+IF(OFFSET('Sanitation Data'!$E$32,0,10*ROW('Sanitation Data'!E75))="","",OFFSET('Sanitation Data'!$E$32,0,10*ROW('Sanitation Data'!E75)))</f>
        <v/>
      </c>
      <c r="CU81" s="290" t="str">
        <f ca="true">+IF(OFFSET('Sanitation Data'!$F$28,0,10*ROW('Sanitation Data'!F75))="","",OFFSET('Sanitation Data'!$F$28,0,10*ROW('Sanitation Data'!F75)))</f>
        <v/>
      </c>
      <c r="CV81" s="290" t="str">
        <f ca="true">+IF(OFFSET('Sanitation Data'!$F$29,0,10*ROW('Sanitation Data'!F75))="","",OFFSET('Sanitation Data'!$F$29,0,10*ROW('Sanitation Data'!F75)))</f>
        <v/>
      </c>
      <c r="CW81" s="290" t="str">
        <f ca="true">+IF(OFFSET('Sanitation Data'!$F$30,0,10*ROW('Sanitation Data'!F75))="","",OFFSET('Sanitation Data'!$F$30,0,10*ROW('Sanitation Data'!F75)))</f>
        <v/>
      </c>
      <c r="CX81" s="290" t="str">
        <f ca="true">+IF(OFFSET('Sanitation Data'!$F$31,0,10*ROW('Sanitation Data'!F75))="","",OFFSET('Sanitation Data'!$F$31,0,10*ROW('Sanitation Data'!F75)))</f>
        <v/>
      </c>
      <c r="CY81" s="290" t="str">
        <f ca="true">+IF(OFFSET('Sanitation Data'!$F$32,0,10*ROW('Sanitation Data'!F75))="","",OFFSET('Sanitation Data'!$F$32,0,10*ROW('Sanitation Data'!F75)))</f>
        <v/>
      </c>
      <c r="CZ81" s="290" t="str">
        <f ca="true">+IF(OFFSET('Sanitation Data'!$G$28,0,10*ROW('Sanitation Data'!G75))="","",OFFSET('Sanitation Data'!$G$28,0,10*ROW('Sanitation Data'!G75)))</f>
        <v/>
      </c>
      <c r="DA81" s="290" t="str">
        <f ca="true">+IF(OFFSET('Sanitation Data'!$G$29,0,10*ROW('Sanitation Data'!G75))="","",OFFSET('Sanitation Data'!$G$29,0,10*ROW('Sanitation Data'!G75)))</f>
        <v/>
      </c>
      <c r="DB81" s="290" t="str">
        <f ca="true">+IF(OFFSET('Sanitation Data'!$G$30,0,10*ROW('Sanitation Data'!G75))="","",OFFSET('Sanitation Data'!$G$30,0,10*ROW('Sanitation Data'!G75)))</f>
        <v/>
      </c>
      <c r="DC81" s="290" t="str">
        <f ca="true">+IF(OFFSET('Sanitation Data'!$G$31,0,10*ROW('Sanitation Data'!G75))="","",OFFSET('Sanitation Data'!$G$31,0,10*ROW('Sanitation Data'!G75)))</f>
        <v/>
      </c>
      <c r="DD81" s="290" t="str">
        <f ca="true">+IF(OFFSET('Sanitation Data'!$G$32,0,10*ROW('Sanitation Data'!G75))="","",OFFSET('Sanitation Data'!$G$32,0,10*ROW('Sanitation Data'!G75)))</f>
        <v/>
      </c>
      <c r="DE81" s="290" t="str">
        <f ca="true">+IF(OFFSET('Sanitation Data'!$H$28,0,10*ROW('Sanitation Data'!H75))="","",OFFSET('Sanitation Data'!$H$28,0,10*ROW('Sanitation Data'!H75)))</f>
        <v/>
      </c>
      <c r="DF81" s="290" t="str">
        <f ca="true">+IF(OFFSET('Sanitation Data'!$H$29,0,10*ROW('Sanitation Data'!H75))="","",OFFSET('Sanitation Data'!$H$29,0,10*ROW('Sanitation Data'!H75)))</f>
        <v/>
      </c>
      <c r="DG81" s="290" t="str">
        <f ca="true">+IF(OFFSET('Sanitation Data'!$H$30,0,10*ROW('Sanitation Data'!H75))="","",OFFSET('Sanitation Data'!$H$30,0,10*ROW('Sanitation Data'!H75)))</f>
        <v/>
      </c>
      <c r="DH81" s="290" t="str">
        <f ca="true">+IF(OFFSET('Sanitation Data'!$H$31,0,10*ROW('Sanitation Data'!H75))="","",OFFSET('Sanitation Data'!$H$31,0,10*ROW('Sanitation Data'!H75)))</f>
        <v/>
      </c>
      <c r="DI81" s="290" t="str">
        <f ca="true">+IF(OFFSET('Sanitation Data'!$H$32,0,10*ROW('Sanitation Data'!H75))="","",OFFSET('Sanitation Data'!$H$32,0,10*ROW('Sanitation Data'!H75)))</f>
        <v/>
      </c>
      <c r="DJ81" s="290" t="str">
        <f ca="true">+IF(OFFSET('Sanitation Data'!$I$28,0,10*ROW('Sanitation Data'!I75))="","",OFFSET('Sanitation Data'!$I$28,0,10*ROW('Sanitation Data'!I75)))</f>
        <v/>
      </c>
      <c r="DK81" s="290" t="str">
        <f ca="true">+IF(OFFSET('Sanitation Data'!$I$29,0,10*ROW('Sanitation Data'!I75))="","",OFFSET('Sanitation Data'!$I$29,0,10*ROW('Sanitation Data'!I75)))</f>
        <v/>
      </c>
      <c r="DL81" s="290" t="str">
        <f ca="true">+IF(OFFSET('Sanitation Data'!$I$30,0,10*ROW('Sanitation Data'!I75))="","",OFFSET('Sanitation Data'!$I$30,0,10*ROW('Sanitation Data'!I75)))</f>
        <v/>
      </c>
      <c r="DM81" s="290" t="str">
        <f ca="true">+IF(OFFSET('Sanitation Data'!$I$31,0,10*ROW('Sanitation Data'!I75))="","",OFFSET('Sanitation Data'!$I$31,0,10*ROW('Sanitation Data'!I75)))</f>
        <v/>
      </c>
      <c r="DN81" s="290" t="str">
        <f ca="true">+IF(OFFSET('Sanitation Data'!$I$32,0,10*ROW('Sanitation Data'!I75))="","",OFFSET('Sanitation Data'!$I$32,0,10*ROW('Sanitation Data'!I75)))</f>
        <v/>
      </c>
      <c r="DO81" s="290" t="str">
        <f ca="true">+IF(OFFSET('Hygiene Data'!$D$11,0,10*ROW('Hygiene Data'!D75))="","",OFFSET('Hygiene Data'!$D$11,0,10*ROW('Hygiene Data'!D75)))</f>
        <v/>
      </c>
      <c r="DP81" s="290" t="str">
        <f ca="true">+IF(OFFSET('Hygiene Data'!$D$12,0,10*ROW('Hygiene Data'!D75))="","",OFFSET('Hygiene Data'!$D$12,0,10*ROW('Hygiene Data'!D75)))</f>
        <v/>
      </c>
      <c r="DQ81" s="290" t="str">
        <f ca="true">+IF(OFFSET('Hygiene Data'!$D$13,0,10*ROW('Hygiene Data'!D75))="","",OFFSET('Hygiene Data'!$D$13,0,10*ROW('Hygiene Data'!D75)))</f>
        <v/>
      </c>
      <c r="DR81" s="290" t="str">
        <f ca="true">+IF(OFFSET('Hygiene Data'!$E$11,0,10*ROW('Hygiene Data'!E75))="","",OFFSET('Hygiene Data'!$E$11,0,10*ROW('Hygiene Data'!E75)))</f>
        <v/>
      </c>
      <c r="DS81" s="290" t="str">
        <f ca="true">+IF(OFFSET('Hygiene Data'!$E$12,0,10*ROW('Hygiene Data'!E75))="","",OFFSET('Hygiene Data'!$E$12,0,10*ROW('Hygiene Data'!E75)))</f>
        <v/>
      </c>
      <c r="DT81" s="290" t="str">
        <f ca="true">+IF(OFFSET('Hygiene Data'!$E$13,0,10*ROW('Hygiene Data'!E75))="","",OFFSET('Hygiene Data'!$E$13,0,10*ROW('Hygiene Data'!E75)))</f>
        <v/>
      </c>
      <c r="DU81" s="290" t="str">
        <f ca="true">+IF(OFFSET('Hygiene Data'!$F$11,0,10*ROW('Hygiene Data'!F75))="","",OFFSET('Hygiene Data'!$F$11,0,10*ROW('Hygiene Data'!F75)))</f>
        <v/>
      </c>
      <c r="DV81" s="290" t="str">
        <f ca="true">+IF(OFFSET('Hygiene Data'!$F$12,0,10*ROW('Hygiene Data'!F75))="","",OFFSET('Hygiene Data'!$F$12,0,10*ROW('Hygiene Data'!F75)))</f>
        <v/>
      </c>
      <c r="DW81" s="290" t="str">
        <f ca="true">+IF(OFFSET('Hygiene Data'!$F$13,0,10*ROW('Hygiene Data'!F75))="","",OFFSET('Hygiene Data'!$F$13,0,10*ROW('Hygiene Data'!F75)))</f>
        <v/>
      </c>
      <c r="DX81" s="290" t="str">
        <f ca="true">+IF(OFFSET('Hygiene Data'!$G$11,0,10*ROW('Hygiene Data'!G75))="","",OFFSET('Hygiene Data'!$G$11,0,10*ROW('Hygiene Data'!G75)))</f>
        <v/>
      </c>
      <c r="DY81" s="290" t="str">
        <f ca="true">+IF(OFFSET('Hygiene Data'!$G$12,0,10*ROW('Hygiene Data'!G75))="","",OFFSET('Hygiene Data'!$G$12,0,10*ROW('Hygiene Data'!G75)))</f>
        <v/>
      </c>
      <c r="DZ81" s="290" t="str">
        <f ca="true">+IF(OFFSET('Hygiene Data'!$G$13,0,10*ROW('Hygiene Data'!G75))="","",OFFSET('Hygiene Data'!$G$13,0,10*ROW('Hygiene Data'!G75)))</f>
        <v/>
      </c>
      <c r="EA81" s="290" t="str">
        <f ca="true">+IF(OFFSET('Hygiene Data'!$H$11,0,10*ROW('Hygiene Data'!H75))="","",OFFSET('Hygiene Data'!$H$11,0,10*ROW('Hygiene Data'!H75)))</f>
        <v/>
      </c>
      <c r="EB81" s="290" t="str">
        <f ca="true">+IF(OFFSET('Hygiene Data'!$H$12,0,10*ROW('Hygiene Data'!H75))="","",OFFSET('Hygiene Data'!$H$12,0,10*ROW('Hygiene Data'!H75)))</f>
        <v/>
      </c>
      <c r="EC81" s="290" t="str">
        <f ca="true">+IF(OFFSET('Hygiene Data'!$H$13,0,10*ROW('Hygiene Data'!H75))="","",OFFSET('Hygiene Data'!$H$13,0,10*ROW('Hygiene Data'!H75)))</f>
        <v/>
      </c>
      <c r="ED81" s="290" t="str">
        <f ca="true">+IF(OFFSET('Hygiene Data'!$I$11,0,10*ROW('Hygiene Data'!I75))="","",OFFSET('Hygiene Data'!$I$11,0,10*ROW('Hygiene Data'!I75)))</f>
        <v/>
      </c>
      <c r="EE81" s="290" t="str">
        <f ca="true">+IF(OFFSET('Hygiene Data'!$I$12,0,10*ROW('Hygiene Data'!I75))="","",OFFSET('Hygiene Data'!$I$12,0,10*ROW('Hygiene Data'!I75)))</f>
        <v/>
      </c>
      <c r="EF81" s="290"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6"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0"/>
      <c r="BS82" s="290" t="str">
        <f ca="true">+IF(OFFSET('Water Data'!$D$27,0,10*ROW('Water Data'!D76))="","",OFFSET('Water Data'!$D$27,0,10*ROW('Water Data'!D76)))</f>
        <v/>
      </c>
      <c r="BT82" s="290" t="str">
        <f ca="true">+IF(OFFSET('Water Data'!$D$28,0,10*ROW('Water Data'!D76))="","",OFFSET('Water Data'!$D$28,0,10*ROW('Water Data'!D76)))</f>
        <v/>
      </c>
      <c r="BU82" s="290" t="str">
        <f ca="true">+IF(OFFSET('Water Data'!$D$29,0,10*ROW('Water Data'!D76))="","",OFFSET('Water Data'!$D$29,0,10*ROW('Water Data'!D76)))</f>
        <v/>
      </c>
      <c r="BV82" s="290" t="str">
        <f ca="true">+IF(OFFSET('Water Data'!$E$27,0,10*ROW('Water Data'!E76))="","",OFFSET('Water Data'!$E$27,0,10*ROW('Water Data'!E76)))</f>
        <v/>
      </c>
      <c r="BW82" s="290" t="str">
        <f ca="true">+IF(OFFSET('Water Data'!$E$28,0,10*ROW('Water Data'!E76))="","",OFFSET('Water Data'!$E$28,0,10*ROW('Water Data'!E76)))</f>
        <v/>
      </c>
      <c r="BX82" s="290" t="str">
        <f ca="true">+IF(OFFSET('Water Data'!$E$29,0,10*ROW('Water Data'!E76))="","",OFFSET('Water Data'!$E$29,0,10*ROW('Water Data'!E76)))</f>
        <v/>
      </c>
      <c r="BY82" s="290" t="str">
        <f ca="true">+IF(OFFSET('Water Data'!$F$27,0,10*ROW('Water Data'!F76))="","",OFFSET('Water Data'!$F$27,0,10*ROW('Water Data'!F76)))</f>
        <v/>
      </c>
      <c r="BZ82" s="290" t="str">
        <f ca="true">+IF(OFFSET('Water Data'!$F$28,0,10*ROW('Water Data'!F76))="","",OFFSET('Water Data'!$F$28,0,10*ROW('Water Data'!F76)))</f>
        <v/>
      </c>
      <c r="CA82" s="290" t="str">
        <f ca="true">+IF(OFFSET('Water Data'!$F$29,0,10*ROW('Water Data'!F76))="","",OFFSET('Water Data'!$F$29,0,10*ROW('Water Data'!F76)))</f>
        <v/>
      </c>
      <c r="CB82" s="290" t="str">
        <f ca="true">+IF(OFFSET('Water Data'!$G$27,0,10*ROW('Water Data'!G76))="","",OFFSET('Water Data'!$G$27,0,10*ROW('Water Data'!G76)))</f>
        <v/>
      </c>
      <c r="CC82" s="290" t="str">
        <f ca="true">+IF(OFFSET('Water Data'!$G$28,0,10*ROW('Water Data'!G76))="","",OFFSET('Water Data'!$G$28,0,10*ROW('Water Data'!G76)))</f>
        <v/>
      </c>
      <c r="CD82" s="290" t="str">
        <f ca="true">+IF(OFFSET('Water Data'!$G$29,0,10*ROW('Water Data'!G76))="","",OFFSET('Water Data'!$G$29,0,10*ROW('Water Data'!G76)))</f>
        <v/>
      </c>
      <c r="CE82" s="290" t="str">
        <f ca="true">+IF(OFFSET('Water Data'!$H$27,0,10*ROW('Water Data'!H76))="","",OFFSET('Water Data'!$H$27,0,10*ROW('Water Data'!H76)))</f>
        <v/>
      </c>
      <c r="CF82" s="290" t="str">
        <f ca="true">+IF(OFFSET('Water Data'!$H$28,0,10*ROW('Water Data'!H76))="","",OFFSET('Water Data'!$H$28,0,10*ROW('Water Data'!H76)))</f>
        <v/>
      </c>
      <c r="CG82" s="290" t="str">
        <f ca="true">+IF(OFFSET('Water Data'!$H$29,0,10*ROW('Water Data'!H76))="","",OFFSET('Water Data'!$H$29,0,10*ROW('Water Data'!H76)))</f>
        <v/>
      </c>
      <c r="CH82" s="290" t="str">
        <f ca="true">+IF(OFFSET('Water Data'!$I$27,0,10*ROW('Water Data'!I76))="","",OFFSET('Water Data'!$I$27,0,10*ROW('Water Data'!I76)))</f>
        <v/>
      </c>
      <c r="CI82" s="290" t="str">
        <f ca="true">+IF(OFFSET('Water Data'!$I$28,0,10*ROW('Water Data'!I76))="","",OFFSET('Water Data'!$I$28,0,10*ROW('Water Data'!I76)))</f>
        <v/>
      </c>
      <c r="CJ82" s="290" t="str">
        <f ca="true">+IF(OFFSET('Water Data'!$I$29,0,10*ROW('Water Data'!I76))="","",OFFSET('Water Data'!$I$29,0,10*ROW('Water Data'!I76)))</f>
        <v/>
      </c>
      <c r="CK82" s="290" t="str">
        <f ca="true">+IF(OFFSET('Sanitation Data'!$D$28,0,10*ROW('Sanitation Data'!D76))="","",OFFSET('Sanitation Data'!$D$28,0,10*ROW('Sanitation Data'!D76)))</f>
        <v/>
      </c>
      <c r="CL82" s="290" t="str">
        <f ca="true">+IF(OFFSET('Sanitation Data'!$D$29,0,10*ROW('Sanitation Data'!D76))="","",OFFSET('Sanitation Data'!$D$29,0,10*ROW('Sanitation Data'!D76)))</f>
        <v/>
      </c>
      <c r="CM82" s="290" t="str">
        <f ca="true">+IF(OFFSET('Sanitation Data'!$D$30,0,10*ROW('Sanitation Data'!D76))="","",OFFSET('Sanitation Data'!$D$30,0,10*ROW('Sanitation Data'!D76)))</f>
        <v/>
      </c>
      <c r="CN82" s="290" t="str">
        <f ca="true">+IF(OFFSET('Sanitation Data'!$D$31,0,10*ROW('Sanitation Data'!D76))="","",OFFSET('Sanitation Data'!$D$31,0,10*ROW('Sanitation Data'!D76)))</f>
        <v/>
      </c>
      <c r="CO82" s="290" t="str">
        <f ca="true">+IF(OFFSET('Sanitation Data'!$D$32,0,10*ROW('Sanitation Data'!D76))="","",OFFSET('Sanitation Data'!$D$32,0,10*ROW('Sanitation Data'!D76)))</f>
        <v/>
      </c>
      <c r="CP82" s="290" t="str">
        <f ca="true">+IF(OFFSET('Sanitation Data'!$E$28,0,10*ROW('Sanitation Data'!E76))="","",OFFSET('Sanitation Data'!$E$28,0,10*ROW('Sanitation Data'!E76)))</f>
        <v/>
      </c>
      <c r="CQ82" s="290" t="str">
        <f ca="true">+IF(OFFSET('Sanitation Data'!$E$29,0,10*ROW('Sanitation Data'!E76))="","",OFFSET('Sanitation Data'!$E$29,0,10*ROW('Sanitation Data'!E76)))</f>
        <v/>
      </c>
      <c r="CR82" s="290" t="str">
        <f ca="true">+IF(OFFSET('Sanitation Data'!$E$30,0,10*ROW('Sanitation Data'!E76))="","",OFFSET('Sanitation Data'!$E$30,0,10*ROW('Sanitation Data'!E76)))</f>
        <v/>
      </c>
      <c r="CS82" s="290" t="str">
        <f ca="true">+IF(OFFSET('Sanitation Data'!$E$31,0,10*ROW('Sanitation Data'!E76))="","",OFFSET('Sanitation Data'!$E$31,0,10*ROW('Sanitation Data'!E76)))</f>
        <v/>
      </c>
      <c r="CT82" s="290" t="str">
        <f ca="true">+IF(OFFSET('Sanitation Data'!$E$32,0,10*ROW('Sanitation Data'!E76))="","",OFFSET('Sanitation Data'!$E$32,0,10*ROW('Sanitation Data'!E76)))</f>
        <v/>
      </c>
      <c r="CU82" s="290" t="str">
        <f ca="true">+IF(OFFSET('Sanitation Data'!$F$28,0,10*ROW('Sanitation Data'!F76))="","",OFFSET('Sanitation Data'!$F$28,0,10*ROW('Sanitation Data'!F76)))</f>
        <v/>
      </c>
      <c r="CV82" s="290" t="str">
        <f ca="true">+IF(OFFSET('Sanitation Data'!$F$29,0,10*ROW('Sanitation Data'!F76))="","",OFFSET('Sanitation Data'!$F$29,0,10*ROW('Sanitation Data'!F76)))</f>
        <v/>
      </c>
      <c r="CW82" s="290" t="str">
        <f ca="true">+IF(OFFSET('Sanitation Data'!$F$30,0,10*ROW('Sanitation Data'!F76))="","",OFFSET('Sanitation Data'!$F$30,0,10*ROW('Sanitation Data'!F76)))</f>
        <v/>
      </c>
      <c r="CX82" s="290" t="str">
        <f ca="true">+IF(OFFSET('Sanitation Data'!$F$31,0,10*ROW('Sanitation Data'!F76))="","",OFFSET('Sanitation Data'!$F$31,0,10*ROW('Sanitation Data'!F76)))</f>
        <v/>
      </c>
      <c r="CY82" s="290" t="str">
        <f ca="true">+IF(OFFSET('Sanitation Data'!$F$32,0,10*ROW('Sanitation Data'!F76))="","",OFFSET('Sanitation Data'!$F$32,0,10*ROW('Sanitation Data'!F76)))</f>
        <v/>
      </c>
      <c r="CZ82" s="290" t="str">
        <f ca="true">+IF(OFFSET('Sanitation Data'!$G$28,0,10*ROW('Sanitation Data'!G76))="","",OFFSET('Sanitation Data'!$G$28,0,10*ROW('Sanitation Data'!G76)))</f>
        <v/>
      </c>
      <c r="DA82" s="290" t="str">
        <f ca="true">+IF(OFFSET('Sanitation Data'!$G$29,0,10*ROW('Sanitation Data'!G76))="","",OFFSET('Sanitation Data'!$G$29,0,10*ROW('Sanitation Data'!G76)))</f>
        <v/>
      </c>
      <c r="DB82" s="290" t="str">
        <f ca="true">+IF(OFFSET('Sanitation Data'!$G$30,0,10*ROW('Sanitation Data'!G76))="","",OFFSET('Sanitation Data'!$G$30,0,10*ROW('Sanitation Data'!G76)))</f>
        <v/>
      </c>
      <c r="DC82" s="290" t="str">
        <f ca="true">+IF(OFFSET('Sanitation Data'!$G$31,0,10*ROW('Sanitation Data'!G76))="","",OFFSET('Sanitation Data'!$G$31,0,10*ROW('Sanitation Data'!G76)))</f>
        <v/>
      </c>
      <c r="DD82" s="290" t="str">
        <f ca="true">+IF(OFFSET('Sanitation Data'!$G$32,0,10*ROW('Sanitation Data'!G76))="","",OFFSET('Sanitation Data'!$G$32,0,10*ROW('Sanitation Data'!G76)))</f>
        <v/>
      </c>
      <c r="DE82" s="290" t="str">
        <f ca="true">+IF(OFFSET('Sanitation Data'!$H$28,0,10*ROW('Sanitation Data'!H76))="","",OFFSET('Sanitation Data'!$H$28,0,10*ROW('Sanitation Data'!H76)))</f>
        <v/>
      </c>
      <c r="DF82" s="290" t="str">
        <f ca="true">+IF(OFFSET('Sanitation Data'!$H$29,0,10*ROW('Sanitation Data'!H76))="","",OFFSET('Sanitation Data'!$H$29,0,10*ROW('Sanitation Data'!H76)))</f>
        <v/>
      </c>
      <c r="DG82" s="290" t="str">
        <f ca="true">+IF(OFFSET('Sanitation Data'!$H$30,0,10*ROW('Sanitation Data'!H76))="","",OFFSET('Sanitation Data'!$H$30,0,10*ROW('Sanitation Data'!H76)))</f>
        <v/>
      </c>
      <c r="DH82" s="290" t="str">
        <f ca="true">+IF(OFFSET('Sanitation Data'!$H$31,0,10*ROW('Sanitation Data'!H76))="","",OFFSET('Sanitation Data'!$H$31,0,10*ROW('Sanitation Data'!H76)))</f>
        <v/>
      </c>
      <c r="DI82" s="290" t="str">
        <f ca="true">+IF(OFFSET('Sanitation Data'!$H$32,0,10*ROW('Sanitation Data'!H76))="","",OFFSET('Sanitation Data'!$H$32,0,10*ROW('Sanitation Data'!H76)))</f>
        <v/>
      </c>
      <c r="DJ82" s="290" t="str">
        <f ca="true">+IF(OFFSET('Sanitation Data'!$I$28,0,10*ROW('Sanitation Data'!I76))="","",OFFSET('Sanitation Data'!$I$28,0,10*ROW('Sanitation Data'!I76)))</f>
        <v/>
      </c>
      <c r="DK82" s="290" t="str">
        <f ca="true">+IF(OFFSET('Sanitation Data'!$I$29,0,10*ROW('Sanitation Data'!I76))="","",OFFSET('Sanitation Data'!$I$29,0,10*ROW('Sanitation Data'!I76)))</f>
        <v/>
      </c>
      <c r="DL82" s="290" t="str">
        <f ca="true">+IF(OFFSET('Sanitation Data'!$I$30,0,10*ROW('Sanitation Data'!I76))="","",OFFSET('Sanitation Data'!$I$30,0,10*ROW('Sanitation Data'!I76)))</f>
        <v/>
      </c>
      <c r="DM82" s="290" t="str">
        <f ca="true">+IF(OFFSET('Sanitation Data'!$I$31,0,10*ROW('Sanitation Data'!I76))="","",OFFSET('Sanitation Data'!$I$31,0,10*ROW('Sanitation Data'!I76)))</f>
        <v/>
      </c>
      <c r="DN82" s="290" t="str">
        <f ca="true">+IF(OFFSET('Sanitation Data'!$I$32,0,10*ROW('Sanitation Data'!I76))="","",OFFSET('Sanitation Data'!$I$32,0,10*ROW('Sanitation Data'!I76)))</f>
        <v/>
      </c>
      <c r="DO82" s="290" t="str">
        <f ca="true">+IF(OFFSET('Hygiene Data'!$D$11,0,10*ROW('Hygiene Data'!D76))="","",OFFSET('Hygiene Data'!$D$11,0,10*ROW('Hygiene Data'!D76)))</f>
        <v/>
      </c>
      <c r="DP82" s="290" t="str">
        <f ca="true">+IF(OFFSET('Hygiene Data'!$D$12,0,10*ROW('Hygiene Data'!D76))="","",OFFSET('Hygiene Data'!$D$12,0,10*ROW('Hygiene Data'!D76)))</f>
        <v/>
      </c>
      <c r="DQ82" s="290" t="str">
        <f ca="true">+IF(OFFSET('Hygiene Data'!$D$13,0,10*ROW('Hygiene Data'!D76))="","",OFFSET('Hygiene Data'!$D$13,0,10*ROW('Hygiene Data'!D76)))</f>
        <v/>
      </c>
      <c r="DR82" s="290" t="str">
        <f ca="true">+IF(OFFSET('Hygiene Data'!$E$11,0,10*ROW('Hygiene Data'!E76))="","",OFFSET('Hygiene Data'!$E$11,0,10*ROW('Hygiene Data'!E76)))</f>
        <v/>
      </c>
      <c r="DS82" s="290" t="str">
        <f ca="true">+IF(OFFSET('Hygiene Data'!$E$12,0,10*ROW('Hygiene Data'!E76))="","",OFFSET('Hygiene Data'!$E$12,0,10*ROW('Hygiene Data'!E76)))</f>
        <v/>
      </c>
      <c r="DT82" s="290" t="str">
        <f ca="true">+IF(OFFSET('Hygiene Data'!$E$13,0,10*ROW('Hygiene Data'!E76))="","",OFFSET('Hygiene Data'!$E$13,0,10*ROW('Hygiene Data'!E76)))</f>
        <v/>
      </c>
      <c r="DU82" s="290" t="str">
        <f ca="true">+IF(OFFSET('Hygiene Data'!$F$11,0,10*ROW('Hygiene Data'!F76))="","",OFFSET('Hygiene Data'!$F$11,0,10*ROW('Hygiene Data'!F76)))</f>
        <v/>
      </c>
      <c r="DV82" s="290" t="str">
        <f ca="true">+IF(OFFSET('Hygiene Data'!$F$12,0,10*ROW('Hygiene Data'!F76))="","",OFFSET('Hygiene Data'!$F$12,0,10*ROW('Hygiene Data'!F76)))</f>
        <v/>
      </c>
      <c r="DW82" s="290" t="str">
        <f ca="true">+IF(OFFSET('Hygiene Data'!$F$13,0,10*ROW('Hygiene Data'!F76))="","",OFFSET('Hygiene Data'!$F$13,0,10*ROW('Hygiene Data'!F76)))</f>
        <v/>
      </c>
      <c r="DX82" s="290" t="str">
        <f ca="true">+IF(OFFSET('Hygiene Data'!$G$11,0,10*ROW('Hygiene Data'!G76))="","",OFFSET('Hygiene Data'!$G$11,0,10*ROW('Hygiene Data'!G76)))</f>
        <v/>
      </c>
      <c r="DY82" s="290" t="str">
        <f ca="true">+IF(OFFSET('Hygiene Data'!$G$12,0,10*ROW('Hygiene Data'!G76))="","",OFFSET('Hygiene Data'!$G$12,0,10*ROW('Hygiene Data'!G76)))</f>
        <v/>
      </c>
      <c r="DZ82" s="290" t="str">
        <f ca="true">+IF(OFFSET('Hygiene Data'!$G$13,0,10*ROW('Hygiene Data'!G76))="","",OFFSET('Hygiene Data'!$G$13,0,10*ROW('Hygiene Data'!G76)))</f>
        <v/>
      </c>
      <c r="EA82" s="290" t="str">
        <f ca="true">+IF(OFFSET('Hygiene Data'!$H$11,0,10*ROW('Hygiene Data'!H76))="","",OFFSET('Hygiene Data'!$H$11,0,10*ROW('Hygiene Data'!H76)))</f>
        <v/>
      </c>
      <c r="EB82" s="290" t="str">
        <f ca="true">+IF(OFFSET('Hygiene Data'!$H$12,0,10*ROW('Hygiene Data'!H76))="","",OFFSET('Hygiene Data'!$H$12,0,10*ROW('Hygiene Data'!H76)))</f>
        <v/>
      </c>
      <c r="EC82" s="290" t="str">
        <f ca="true">+IF(OFFSET('Hygiene Data'!$H$13,0,10*ROW('Hygiene Data'!H76))="","",OFFSET('Hygiene Data'!$H$13,0,10*ROW('Hygiene Data'!H76)))</f>
        <v/>
      </c>
      <c r="ED82" s="290" t="str">
        <f ca="true">+IF(OFFSET('Hygiene Data'!$I$11,0,10*ROW('Hygiene Data'!I76))="","",OFFSET('Hygiene Data'!$I$11,0,10*ROW('Hygiene Data'!I76)))</f>
        <v/>
      </c>
      <c r="EE82" s="290" t="str">
        <f ca="true">+IF(OFFSET('Hygiene Data'!$I$12,0,10*ROW('Hygiene Data'!I76))="","",OFFSET('Hygiene Data'!$I$12,0,10*ROW('Hygiene Data'!I76)))</f>
        <v/>
      </c>
      <c r="EF82" s="290"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6"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0"/>
      <c r="BS83" s="290" t="str">
        <f ca="true">+IF(OFFSET('Water Data'!$D$27,0,10*ROW('Water Data'!D77))="","",OFFSET('Water Data'!$D$27,0,10*ROW('Water Data'!D77)))</f>
        <v/>
      </c>
      <c r="BT83" s="290" t="str">
        <f ca="true">+IF(OFFSET('Water Data'!$D$28,0,10*ROW('Water Data'!D77))="","",OFFSET('Water Data'!$D$28,0,10*ROW('Water Data'!D77)))</f>
        <v/>
      </c>
      <c r="BU83" s="290" t="str">
        <f ca="true">+IF(OFFSET('Water Data'!$D$29,0,10*ROW('Water Data'!D77))="","",OFFSET('Water Data'!$D$29,0,10*ROW('Water Data'!D77)))</f>
        <v/>
      </c>
      <c r="BV83" s="290" t="str">
        <f ca="true">+IF(OFFSET('Water Data'!$E$27,0,10*ROW('Water Data'!E77))="","",OFFSET('Water Data'!$E$27,0,10*ROW('Water Data'!E77)))</f>
        <v/>
      </c>
      <c r="BW83" s="290" t="str">
        <f ca="true">+IF(OFFSET('Water Data'!$E$28,0,10*ROW('Water Data'!E77))="","",OFFSET('Water Data'!$E$28,0,10*ROW('Water Data'!E77)))</f>
        <v/>
      </c>
      <c r="BX83" s="290" t="str">
        <f ca="true">+IF(OFFSET('Water Data'!$E$29,0,10*ROW('Water Data'!E77))="","",OFFSET('Water Data'!$E$29,0,10*ROW('Water Data'!E77)))</f>
        <v/>
      </c>
      <c r="BY83" s="290" t="str">
        <f ca="true">+IF(OFFSET('Water Data'!$F$27,0,10*ROW('Water Data'!F77))="","",OFFSET('Water Data'!$F$27,0,10*ROW('Water Data'!F77)))</f>
        <v/>
      </c>
      <c r="BZ83" s="290" t="str">
        <f ca="true">+IF(OFFSET('Water Data'!$F$28,0,10*ROW('Water Data'!F77))="","",OFFSET('Water Data'!$F$28,0,10*ROW('Water Data'!F77)))</f>
        <v/>
      </c>
      <c r="CA83" s="290" t="str">
        <f ca="true">+IF(OFFSET('Water Data'!$F$29,0,10*ROW('Water Data'!F77))="","",OFFSET('Water Data'!$F$29,0,10*ROW('Water Data'!F77)))</f>
        <v/>
      </c>
      <c r="CB83" s="290" t="str">
        <f ca="true">+IF(OFFSET('Water Data'!$G$27,0,10*ROW('Water Data'!G77))="","",OFFSET('Water Data'!$G$27,0,10*ROW('Water Data'!G77)))</f>
        <v/>
      </c>
      <c r="CC83" s="290" t="str">
        <f ca="true">+IF(OFFSET('Water Data'!$G$28,0,10*ROW('Water Data'!G77))="","",OFFSET('Water Data'!$G$28,0,10*ROW('Water Data'!G77)))</f>
        <v/>
      </c>
      <c r="CD83" s="290" t="str">
        <f ca="true">+IF(OFFSET('Water Data'!$G$29,0,10*ROW('Water Data'!G77))="","",OFFSET('Water Data'!$G$29,0,10*ROW('Water Data'!G77)))</f>
        <v/>
      </c>
      <c r="CE83" s="290" t="str">
        <f ca="true">+IF(OFFSET('Water Data'!$H$27,0,10*ROW('Water Data'!H77))="","",OFFSET('Water Data'!$H$27,0,10*ROW('Water Data'!H77)))</f>
        <v/>
      </c>
      <c r="CF83" s="290" t="str">
        <f ca="true">+IF(OFFSET('Water Data'!$H$28,0,10*ROW('Water Data'!H77))="","",OFFSET('Water Data'!$H$28,0,10*ROW('Water Data'!H77)))</f>
        <v/>
      </c>
      <c r="CG83" s="290" t="str">
        <f ca="true">+IF(OFFSET('Water Data'!$H$29,0,10*ROW('Water Data'!H77))="","",OFFSET('Water Data'!$H$29,0,10*ROW('Water Data'!H77)))</f>
        <v/>
      </c>
      <c r="CH83" s="290" t="str">
        <f ca="true">+IF(OFFSET('Water Data'!$I$27,0,10*ROW('Water Data'!I77))="","",OFFSET('Water Data'!$I$27,0,10*ROW('Water Data'!I77)))</f>
        <v/>
      </c>
      <c r="CI83" s="290" t="str">
        <f ca="true">+IF(OFFSET('Water Data'!$I$28,0,10*ROW('Water Data'!I77))="","",OFFSET('Water Data'!$I$28,0,10*ROW('Water Data'!I77)))</f>
        <v/>
      </c>
      <c r="CJ83" s="290" t="str">
        <f ca="true">+IF(OFFSET('Water Data'!$I$29,0,10*ROW('Water Data'!I77))="","",OFFSET('Water Data'!$I$29,0,10*ROW('Water Data'!I77)))</f>
        <v/>
      </c>
      <c r="CK83" s="290" t="str">
        <f ca="true">+IF(OFFSET('Sanitation Data'!$D$28,0,10*ROW('Sanitation Data'!D77))="","",OFFSET('Sanitation Data'!$D$28,0,10*ROW('Sanitation Data'!D77)))</f>
        <v/>
      </c>
      <c r="CL83" s="290" t="str">
        <f ca="true">+IF(OFFSET('Sanitation Data'!$D$29,0,10*ROW('Sanitation Data'!D77))="","",OFFSET('Sanitation Data'!$D$29,0,10*ROW('Sanitation Data'!D77)))</f>
        <v/>
      </c>
      <c r="CM83" s="290" t="str">
        <f ca="true">+IF(OFFSET('Sanitation Data'!$D$30,0,10*ROW('Sanitation Data'!D77))="","",OFFSET('Sanitation Data'!$D$30,0,10*ROW('Sanitation Data'!D77)))</f>
        <v/>
      </c>
      <c r="CN83" s="290" t="str">
        <f ca="true">+IF(OFFSET('Sanitation Data'!$D$31,0,10*ROW('Sanitation Data'!D77))="","",OFFSET('Sanitation Data'!$D$31,0,10*ROW('Sanitation Data'!D77)))</f>
        <v/>
      </c>
      <c r="CO83" s="290" t="str">
        <f ca="true">+IF(OFFSET('Sanitation Data'!$D$32,0,10*ROW('Sanitation Data'!D77))="","",OFFSET('Sanitation Data'!$D$32,0,10*ROW('Sanitation Data'!D77)))</f>
        <v/>
      </c>
      <c r="CP83" s="290" t="str">
        <f ca="true">+IF(OFFSET('Sanitation Data'!$E$28,0,10*ROW('Sanitation Data'!E77))="","",OFFSET('Sanitation Data'!$E$28,0,10*ROW('Sanitation Data'!E77)))</f>
        <v/>
      </c>
      <c r="CQ83" s="290" t="str">
        <f ca="true">+IF(OFFSET('Sanitation Data'!$E$29,0,10*ROW('Sanitation Data'!E77))="","",OFFSET('Sanitation Data'!$E$29,0,10*ROW('Sanitation Data'!E77)))</f>
        <v/>
      </c>
      <c r="CR83" s="290" t="str">
        <f ca="true">+IF(OFFSET('Sanitation Data'!$E$30,0,10*ROW('Sanitation Data'!E77))="","",OFFSET('Sanitation Data'!$E$30,0,10*ROW('Sanitation Data'!E77)))</f>
        <v/>
      </c>
      <c r="CS83" s="290" t="str">
        <f ca="true">+IF(OFFSET('Sanitation Data'!$E$31,0,10*ROW('Sanitation Data'!E77))="","",OFFSET('Sanitation Data'!$E$31,0,10*ROW('Sanitation Data'!E77)))</f>
        <v/>
      </c>
      <c r="CT83" s="290" t="str">
        <f ca="true">+IF(OFFSET('Sanitation Data'!$E$32,0,10*ROW('Sanitation Data'!E77))="","",OFFSET('Sanitation Data'!$E$32,0,10*ROW('Sanitation Data'!E77)))</f>
        <v/>
      </c>
      <c r="CU83" s="290" t="str">
        <f ca="true">+IF(OFFSET('Sanitation Data'!$F$28,0,10*ROW('Sanitation Data'!F77))="","",OFFSET('Sanitation Data'!$F$28,0,10*ROW('Sanitation Data'!F77)))</f>
        <v/>
      </c>
      <c r="CV83" s="290" t="str">
        <f ca="true">+IF(OFFSET('Sanitation Data'!$F$29,0,10*ROW('Sanitation Data'!F77))="","",OFFSET('Sanitation Data'!$F$29,0,10*ROW('Sanitation Data'!F77)))</f>
        <v/>
      </c>
      <c r="CW83" s="290" t="str">
        <f ca="true">+IF(OFFSET('Sanitation Data'!$F$30,0,10*ROW('Sanitation Data'!F77))="","",OFFSET('Sanitation Data'!$F$30,0,10*ROW('Sanitation Data'!F77)))</f>
        <v/>
      </c>
      <c r="CX83" s="290" t="str">
        <f ca="true">+IF(OFFSET('Sanitation Data'!$F$31,0,10*ROW('Sanitation Data'!F77))="","",OFFSET('Sanitation Data'!$F$31,0,10*ROW('Sanitation Data'!F77)))</f>
        <v/>
      </c>
      <c r="CY83" s="290" t="str">
        <f ca="true">+IF(OFFSET('Sanitation Data'!$F$32,0,10*ROW('Sanitation Data'!F77))="","",OFFSET('Sanitation Data'!$F$32,0,10*ROW('Sanitation Data'!F77)))</f>
        <v/>
      </c>
      <c r="CZ83" s="290" t="str">
        <f ca="true">+IF(OFFSET('Sanitation Data'!$G$28,0,10*ROW('Sanitation Data'!G77))="","",OFFSET('Sanitation Data'!$G$28,0,10*ROW('Sanitation Data'!G77)))</f>
        <v/>
      </c>
      <c r="DA83" s="290" t="str">
        <f ca="true">+IF(OFFSET('Sanitation Data'!$G$29,0,10*ROW('Sanitation Data'!G77))="","",OFFSET('Sanitation Data'!$G$29,0,10*ROW('Sanitation Data'!G77)))</f>
        <v/>
      </c>
      <c r="DB83" s="290" t="str">
        <f ca="true">+IF(OFFSET('Sanitation Data'!$G$30,0,10*ROW('Sanitation Data'!G77))="","",OFFSET('Sanitation Data'!$G$30,0,10*ROW('Sanitation Data'!G77)))</f>
        <v/>
      </c>
      <c r="DC83" s="290" t="str">
        <f ca="true">+IF(OFFSET('Sanitation Data'!$G$31,0,10*ROW('Sanitation Data'!G77))="","",OFFSET('Sanitation Data'!$G$31,0,10*ROW('Sanitation Data'!G77)))</f>
        <v/>
      </c>
      <c r="DD83" s="290" t="str">
        <f ca="true">+IF(OFFSET('Sanitation Data'!$G$32,0,10*ROW('Sanitation Data'!G77))="","",OFFSET('Sanitation Data'!$G$32,0,10*ROW('Sanitation Data'!G77)))</f>
        <v/>
      </c>
      <c r="DE83" s="290" t="str">
        <f ca="true">+IF(OFFSET('Sanitation Data'!$H$28,0,10*ROW('Sanitation Data'!H77))="","",OFFSET('Sanitation Data'!$H$28,0,10*ROW('Sanitation Data'!H77)))</f>
        <v/>
      </c>
      <c r="DF83" s="290" t="str">
        <f ca="true">+IF(OFFSET('Sanitation Data'!$H$29,0,10*ROW('Sanitation Data'!H77))="","",OFFSET('Sanitation Data'!$H$29,0,10*ROW('Sanitation Data'!H77)))</f>
        <v/>
      </c>
      <c r="DG83" s="290" t="str">
        <f ca="true">+IF(OFFSET('Sanitation Data'!$H$30,0,10*ROW('Sanitation Data'!H77))="","",OFFSET('Sanitation Data'!$H$30,0,10*ROW('Sanitation Data'!H77)))</f>
        <v/>
      </c>
      <c r="DH83" s="290" t="str">
        <f ca="true">+IF(OFFSET('Sanitation Data'!$H$31,0,10*ROW('Sanitation Data'!H77))="","",OFFSET('Sanitation Data'!$H$31,0,10*ROW('Sanitation Data'!H77)))</f>
        <v/>
      </c>
      <c r="DI83" s="290" t="str">
        <f ca="true">+IF(OFFSET('Sanitation Data'!$H$32,0,10*ROW('Sanitation Data'!H77))="","",OFFSET('Sanitation Data'!$H$32,0,10*ROW('Sanitation Data'!H77)))</f>
        <v/>
      </c>
      <c r="DJ83" s="290" t="str">
        <f ca="true">+IF(OFFSET('Sanitation Data'!$I$28,0,10*ROW('Sanitation Data'!I77))="","",OFFSET('Sanitation Data'!$I$28,0,10*ROW('Sanitation Data'!I77)))</f>
        <v/>
      </c>
      <c r="DK83" s="290" t="str">
        <f ca="true">+IF(OFFSET('Sanitation Data'!$I$29,0,10*ROW('Sanitation Data'!I77))="","",OFFSET('Sanitation Data'!$I$29,0,10*ROW('Sanitation Data'!I77)))</f>
        <v/>
      </c>
      <c r="DL83" s="290" t="str">
        <f ca="true">+IF(OFFSET('Sanitation Data'!$I$30,0,10*ROW('Sanitation Data'!I77))="","",OFFSET('Sanitation Data'!$I$30,0,10*ROW('Sanitation Data'!I77)))</f>
        <v/>
      </c>
      <c r="DM83" s="290" t="str">
        <f ca="true">+IF(OFFSET('Sanitation Data'!$I$31,0,10*ROW('Sanitation Data'!I77))="","",OFFSET('Sanitation Data'!$I$31,0,10*ROW('Sanitation Data'!I77)))</f>
        <v/>
      </c>
      <c r="DN83" s="290" t="str">
        <f ca="true">+IF(OFFSET('Sanitation Data'!$I$32,0,10*ROW('Sanitation Data'!I77))="","",OFFSET('Sanitation Data'!$I$32,0,10*ROW('Sanitation Data'!I77)))</f>
        <v/>
      </c>
      <c r="DO83" s="290" t="str">
        <f ca="true">+IF(OFFSET('Hygiene Data'!$D$11,0,10*ROW('Hygiene Data'!D77))="","",OFFSET('Hygiene Data'!$D$11,0,10*ROW('Hygiene Data'!D77)))</f>
        <v/>
      </c>
      <c r="DP83" s="290" t="str">
        <f ca="true">+IF(OFFSET('Hygiene Data'!$D$12,0,10*ROW('Hygiene Data'!D77))="","",OFFSET('Hygiene Data'!$D$12,0,10*ROW('Hygiene Data'!D77)))</f>
        <v/>
      </c>
      <c r="DQ83" s="290" t="str">
        <f ca="true">+IF(OFFSET('Hygiene Data'!$D$13,0,10*ROW('Hygiene Data'!D77))="","",OFFSET('Hygiene Data'!$D$13,0,10*ROW('Hygiene Data'!D77)))</f>
        <v/>
      </c>
      <c r="DR83" s="290" t="str">
        <f ca="true">+IF(OFFSET('Hygiene Data'!$E$11,0,10*ROW('Hygiene Data'!E77))="","",OFFSET('Hygiene Data'!$E$11,0,10*ROW('Hygiene Data'!E77)))</f>
        <v/>
      </c>
      <c r="DS83" s="290" t="str">
        <f ca="true">+IF(OFFSET('Hygiene Data'!$E$12,0,10*ROW('Hygiene Data'!E77))="","",OFFSET('Hygiene Data'!$E$12,0,10*ROW('Hygiene Data'!E77)))</f>
        <v/>
      </c>
      <c r="DT83" s="290" t="str">
        <f ca="true">+IF(OFFSET('Hygiene Data'!$E$13,0,10*ROW('Hygiene Data'!E77))="","",OFFSET('Hygiene Data'!$E$13,0,10*ROW('Hygiene Data'!E77)))</f>
        <v/>
      </c>
      <c r="DU83" s="290" t="str">
        <f ca="true">+IF(OFFSET('Hygiene Data'!$F$11,0,10*ROW('Hygiene Data'!F77))="","",OFFSET('Hygiene Data'!$F$11,0,10*ROW('Hygiene Data'!F77)))</f>
        <v/>
      </c>
      <c r="DV83" s="290" t="str">
        <f ca="true">+IF(OFFSET('Hygiene Data'!$F$12,0,10*ROW('Hygiene Data'!F77))="","",OFFSET('Hygiene Data'!$F$12,0,10*ROW('Hygiene Data'!F77)))</f>
        <v/>
      </c>
      <c r="DW83" s="290" t="str">
        <f ca="true">+IF(OFFSET('Hygiene Data'!$F$13,0,10*ROW('Hygiene Data'!F77))="","",OFFSET('Hygiene Data'!$F$13,0,10*ROW('Hygiene Data'!F77)))</f>
        <v/>
      </c>
      <c r="DX83" s="290" t="str">
        <f ca="true">+IF(OFFSET('Hygiene Data'!$G$11,0,10*ROW('Hygiene Data'!G77))="","",OFFSET('Hygiene Data'!$G$11,0,10*ROW('Hygiene Data'!G77)))</f>
        <v/>
      </c>
      <c r="DY83" s="290" t="str">
        <f ca="true">+IF(OFFSET('Hygiene Data'!$G$12,0,10*ROW('Hygiene Data'!G77))="","",OFFSET('Hygiene Data'!$G$12,0,10*ROW('Hygiene Data'!G77)))</f>
        <v/>
      </c>
      <c r="DZ83" s="290" t="str">
        <f ca="true">+IF(OFFSET('Hygiene Data'!$G$13,0,10*ROW('Hygiene Data'!G77))="","",OFFSET('Hygiene Data'!$G$13,0,10*ROW('Hygiene Data'!G77)))</f>
        <v/>
      </c>
      <c r="EA83" s="290" t="str">
        <f ca="true">+IF(OFFSET('Hygiene Data'!$H$11,0,10*ROW('Hygiene Data'!H77))="","",OFFSET('Hygiene Data'!$H$11,0,10*ROW('Hygiene Data'!H77)))</f>
        <v/>
      </c>
      <c r="EB83" s="290" t="str">
        <f ca="true">+IF(OFFSET('Hygiene Data'!$H$12,0,10*ROW('Hygiene Data'!H77))="","",OFFSET('Hygiene Data'!$H$12,0,10*ROW('Hygiene Data'!H77)))</f>
        <v/>
      </c>
      <c r="EC83" s="290" t="str">
        <f ca="true">+IF(OFFSET('Hygiene Data'!$H$13,0,10*ROW('Hygiene Data'!H77))="","",OFFSET('Hygiene Data'!$H$13,0,10*ROW('Hygiene Data'!H77)))</f>
        <v/>
      </c>
      <c r="ED83" s="290" t="str">
        <f ca="true">+IF(OFFSET('Hygiene Data'!$I$11,0,10*ROW('Hygiene Data'!I77))="","",OFFSET('Hygiene Data'!$I$11,0,10*ROW('Hygiene Data'!I77)))</f>
        <v/>
      </c>
      <c r="EE83" s="290" t="str">
        <f ca="true">+IF(OFFSET('Hygiene Data'!$I$12,0,10*ROW('Hygiene Data'!I77))="","",OFFSET('Hygiene Data'!$I$12,0,10*ROW('Hygiene Data'!I77)))</f>
        <v/>
      </c>
      <c r="EF83" s="290"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6"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0"/>
      <c r="BS84" s="290" t="str">
        <f ca="true">+IF(OFFSET('Water Data'!$D$27,0,10*ROW('Water Data'!D78))="","",OFFSET('Water Data'!$D$27,0,10*ROW('Water Data'!D78)))</f>
        <v/>
      </c>
      <c r="BT84" s="290" t="str">
        <f ca="true">+IF(OFFSET('Water Data'!$D$28,0,10*ROW('Water Data'!D78))="","",OFFSET('Water Data'!$D$28,0,10*ROW('Water Data'!D78)))</f>
        <v/>
      </c>
      <c r="BU84" s="290" t="str">
        <f ca="true">+IF(OFFSET('Water Data'!$D$29,0,10*ROW('Water Data'!D78))="","",OFFSET('Water Data'!$D$29,0,10*ROW('Water Data'!D78)))</f>
        <v/>
      </c>
      <c r="BV84" s="290" t="str">
        <f ca="true">+IF(OFFSET('Water Data'!$E$27,0,10*ROW('Water Data'!E78))="","",OFFSET('Water Data'!$E$27,0,10*ROW('Water Data'!E78)))</f>
        <v/>
      </c>
      <c r="BW84" s="290" t="str">
        <f ca="true">+IF(OFFSET('Water Data'!$E$28,0,10*ROW('Water Data'!E78))="","",OFFSET('Water Data'!$E$28,0,10*ROW('Water Data'!E78)))</f>
        <v/>
      </c>
      <c r="BX84" s="290" t="str">
        <f ca="true">+IF(OFFSET('Water Data'!$E$29,0,10*ROW('Water Data'!E78))="","",OFFSET('Water Data'!$E$29,0,10*ROW('Water Data'!E78)))</f>
        <v/>
      </c>
      <c r="BY84" s="290" t="str">
        <f ca="true">+IF(OFFSET('Water Data'!$F$27,0,10*ROW('Water Data'!F78))="","",OFFSET('Water Data'!$F$27,0,10*ROW('Water Data'!F78)))</f>
        <v/>
      </c>
      <c r="BZ84" s="290" t="str">
        <f ca="true">+IF(OFFSET('Water Data'!$F$28,0,10*ROW('Water Data'!F78))="","",OFFSET('Water Data'!$F$28,0,10*ROW('Water Data'!F78)))</f>
        <v/>
      </c>
      <c r="CA84" s="290" t="str">
        <f ca="true">+IF(OFFSET('Water Data'!$F$29,0,10*ROW('Water Data'!F78))="","",OFFSET('Water Data'!$F$29,0,10*ROW('Water Data'!F78)))</f>
        <v/>
      </c>
      <c r="CB84" s="290" t="str">
        <f ca="true">+IF(OFFSET('Water Data'!$G$27,0,10*ROW('Water Data'!G78))="","",OFFSET('Water Data'!$G$27,0,10*ROW('Water Data'!G78)))</f>
        <v/>
      </c>
      <c r="CC84" s="290" t="str">
        <f ca="true">+IF(OFFSET('Water Data'!$G$28,0,10*ROW('Water Data'!G78))="","",OFFSET('Water Data'!$G$28,0,10*ROW('Water Data'!G78)))</f>
        <v/>
      </c>
      <c r="CD84" s="290" t="str">
        <f ca="true">+IF(OFFSET('Water Data'!$G$29,0,10*ROW('Water Data'!G78))="","",OFFSET('Water Data'!$G$29,0,10*ROW('Water Data'!G78)))</f>
        <v/>
      </c>
      <c r="CE84" s="290" t="str">
        <f ca="true">+IF(OFFSET('Water Data'!$H$27,0,10*ROW('Water Data'!H78))="","",OFFSET('Water Data'!$H$27,0,10*ROW('Water Data'!H78)))</f>
        <v/>
      </c>
      <c r="CF84" s="290" t="str">
        <f ca="true">+IF(OFFSET('Water Data'!$H$28,0,10*ROW('Water Data'!H78))="","",OFFSET('Water Data'!$H$28,0,10*ROW('Water Data'!H78)))</f>
        <v/>
      </c>
      <c r="CG84" s="290" t="str">
        <f ca="true">+IF(OFFSET('Water Data'!$H$29,0,10*ROW('Water Data'!H78))="","",OFFSET('Water Data'!$H$29,0,10*ROW('Water Data'!H78)))</f>
        <v/>
      </c>
      <c r="CH84" s="290" t="str">
        <f ca="true">+IF(OFFSET('Water Data'!$I$27,0,10*ROW('Water Data'!I78))="","",OFFSET('Water Data'!$I$27,0,10*ROW('Water Data'!I78)))</f>
        <v/>
      </c>
      <c r="CI84" s="290" t="str">
        <f ca="true">+IF(OFFSET('Water Data'!$I$28,0,10*ROW('Water Data'!I78))="","",OFFSET('Water Data'!$I$28,0,10*ROW('Water Data'!I78)))</f>
        <v/>
      </c>
      <c r="CJ84" s="290" t="str">
        <f ca="true">+IF(OFFSET('Water Data'!$I$29,0,10*ROW('Water Data'!I78))="","",OFFSET('Water Data'!$I$29,0,10*ROW('Water Data'!I78)))</f>
        <v/>
      </c>
      <c r="CK84" s="290" t="str">
        <f ca="true">+IF(OFFSET('Sanitation Data'!$D$28,0,10*ROW('Sanitation Data'!D78))="","",OFFSET('Sanitation Data'!$D$28,0,10*ROW('Sanitation Data'!D78)))</f>
        <v/>
      </c>
      <c r="CL84" s="290" t="str">
        <f ca="true">+IF(OFFSET('Sanitation Data'!$D$29,0,10*ROW('Sanitation Data'!D78))="","",OFFSET('Sanitation Data'!$D$29,0,10*ROW('Sanitation Data'!D78)))</f>
        <v/>
      </c>
      <c r="CM84" s="290" t="str">
        <f ca="true">+IF(OFFSET('Sanitation Data'!$D$30,0,10*ROW('Sanitation Data'!D78))="","",OFFSET('Sanitation Data'!$D$30,0,10*ROW('Sanitation Data'!D78)))</f>
        <v/>
      </c>
      <c r="CN84" s="290" t="str">
        <f ca="true">+IF(OFFSET('Sanitation Data'!$D$31,0,10*ROW('Sanitation Data'!D78))="","",OFFSET('Sanitation Data'!$D$31,0,10*ROW('Sanitation Data'!D78)))</f>
        <v/>
      </c>
      <c r="CO84" s="290" t="str">
        <f ca="true">+IF(OFFSET('Sanitation Data'!$D$32,0,10*ROW('Sanitation Data'!D78))="","",OFFSET('Sanitation Data'!$D$32,0,10*ROW('Sanitation Data'!D78)))</f>
        <v/>
      </c>
      <c r="CP84" s="290" t="str">
        <f ca="true">+IF(OFFSET('Sanitation Data'!$E$28,0,10*ROW('Sanitation Data'!E78))="","",OFFSET('Sanitation Data'!$E$28,0,10*ROW('Sanitation Data'!E78)))</f>
        <v/>
      </c>
      <c r="CQ84" s="290" t="str">
        <f ca="true">+IF(OFFSET('Sanitation Data'!$E$29,0,10*ROW('Sanitation Data'!E78))="","",OFFSET('Sanitation Data'!$E$29,0,10*ROW('Sanitation Data'!E78)))</f>
        <v/>
      </c>
      <c r="CR84" s="290" t="str">
        <f ca="true">+IF(OFFSET('Sanitation Data'!$E$30,0,10*ROW('Sanitation Data'!E78))="","",OFFSET('Sanitation Data'!$E$30,0,10*ROW('Sanitation Data'!E78)))</f>
        <v/>
      </c>
      <c r="CS84" s="290" t="str">
        <f ca="true">+IF(OFFSET('Sanitation Data'!$E$31,0,10*ROW('Sanitation Data'!E78))="","",OFFSET('Sanitation Data'!$E$31,0,10*ROW('Sanitation Data'!E78)))</f>
        <v/>
      </c>
      <c r="CT84" s="290" t="str">
        <f ca="true">+IF(OFFSET('Sanitation Data'!$E$32,0,10*ROW('Sanitation Data'!E78))="","",OFFSET('Sanitation Data'!$E$32,0,10*ROW('Sanitation Data'!E78)))</f>
        <v/>
      </c>
      <c r="CU84" s="290" t="str">
        <f ca="true">+IF(OFFSET('Sanitation Data'!$F$28,0,10*ROW('Sanitation Data'!F78))="","",OFFSET('Sanitation Data'!$F$28,0,10*ROW('Sanitation Data'!F78)))</f>
        <v/>
      </c>
      <c r="CV84" s="290" t="str">
        <f ca="true">+IF(OFFSET('Sanitation Data'!$F$29,0,10*ROW('Sanitation Data'!F78))="","",OFFSET('Sanitation Data'!$F$29,0,10*ROW('Sanitation Data'!F78)))</f>
        <v/>
      </c>
      <c r="CW84" s="290" t="str">
        <f ca="true">+IF(OFFSET('Sanitation Data'!$F$30,0,10*ROW('Sanitation Data'!F78))="","",OFFSET('Sanitation Data'!$F$30,0,10*ROW('Sanitation Data'!F78)))</f>
        <v/>
      </c>
      <c r="CX84" s="290" t="str">
        <f ca="true">+IF(OFFSET('Sanitation Data'!$F$31,0,10*ROW('Sanitation Data'!F78))="","",OFFSET('Sanitation Data'!$F$31,0,10*ROW('Sanitation Data'!F78)))</f>
        <v/>
      </c>
      <c r="CY84" s="290" t="str">
        <f ca="true">+IF(OFFSET('Sanitation Data'!$F$32,0,10*ROW('Sanitation Data'!F78))="","",OFFSET('Sanitation Data'!$F$32,0,10*ROW('Sanitation Data'!F78)))</f>
        <v/>
      </c>
      <c r="CZ84" s="290" t="str">
        <f ca="true">+IF(OFFSET('Sanitation Data'!$G$28,0,10*ROW('Sanitation Data'!G78))="","",OFFSET('Sanitation Data'!$G$28,0,10*ROW('Sanitation Data'!G78)))</f>
        <v/>
      </c>
      <c r="DA84" s="290" t="str">
        <f ca="true">+IF(OFFSET('Sanitation Data'!$G$29,0,10*ROW('Sanitation Data'!G78))="","",OFFSET('Sanitation Data'!$G$29,0,10*ROW('Sanitation Data'!G78)))</f>
        <v/>
      </c>
      <c r="DB84" s="290" t="str">
        <f ca="true">+IF(OFFSET('Sanitation Data'!$G$30,0,10*ROW('Sanitation Data'!G78))="","",OFFSET('Sanitation Data'!$G$30,0,10*ROW('Sanitation Data'!G78)))</f>
        <v/>
      </c>
      <c r="DC84" s="290" t="str">
        <f ca="true">+IF(OFFSET('Sanitation Data'!$G$31,0,10*ROW('Sanitation Data'!G78))="","",OFFSET('Sanitation Data'!$G$31,0,10*ROW('Sanitation Data'!G78)))</f>
        <v/>
      </c>
      <c r="DD84" s="290" t="str">
        <f ca="true">+IF(OFFSET('Sanitation Data'!$G$32,0,10*ROW('Sanitation Data'!G78))="","",OFFSET('Sanitation Data'!$G$32,0,10*ROW('Sanitation Data'!G78)))</f>
        <v/>
      </c>
      <c r="DE84" s="290" t="str">
        <f ca="true">+IF(OFFSET('Sanitation Data'!$H$28,0,10*ROW('Sanitation Data'!H78))="","",OFFSET('Sanitation Data'!$H$28,0,10*ROW('Sanitation Data'!H78)))</f>
        <v/>
      </c>
      <c r="DF84" s="290" t="str">
        <f ca="true">+IF(OFFSET('Sanitation Data'!$H$29,0,10*ROW('Sanitation Data'!H78))="","",OFFSET('Sanitation Data'!$H$29,0,10*ROW('Sanitation Data'!H78)))</f>
        <v/>
      </c>
      <c r="DG84" s="290" t="str">
        <f ca="true">+IF(OFFSET('Sanitation Data'!$H$30,0,10*ROW('Sanitation Data'!H78))="","",OFFSET('Sanitation Data'!$H$30,0,10*ROW('Sanitation Data'!H78)))</f>
        <v/>
      </c>
      <c r="DH84" s="290" t="str">
        <f ca="true">+IF(OFFSET('Sanitation Data'!$H$31,0,10*ROW('Sanitation Data'!H78))="","",OFFSET('Sanitation Data'!$H$31,0,10*ROW('Sanitation Data'!H78)))</f>
        <v/>
      </c>
      <c r="DI84" s="290" t="str">
        <f ca="true">+IF(OFFSET('Sanitation Data'!$H$32,0,10*ROW('Sanitation Data'!H78))="","",OFFSET('Sanitation Data'!$H$32,0,10*ROW('Sanitation Data'!H78)))</f>
        <v/>
      </c>
      <c r="DJ84" s="290" t="str">
        <f ca="true">+IF(OFFSET('Sanitation Data'!$I$28,0,10*ROW('Sanitation Data'!I78))="","",OFFSET('Sanitation Data'!$I$28,0,10*ROW('Sanitation Data'!I78)))</f>
        <v/>
      </c>
      <c r="DK84" s="290" t="str">
        <f ca="true">+IF(OFFSET('Sanitation Data'!$I$29,0,10*ROW('Sanitation Data'!I78))="","",OFFSET('Sanitation Data'!$I$29,0,10*ROW('Sanitation Data'!I78)))</f>
        <v/>
      </c>
      <c r="DL84" s="290" t="str">
        <f ca="true">+IF(OFFSET('Sanitation Data'!$I$30,0,10*ROW('Sanitation Data'!I78))="","",OFFSET('Sanitation Data'!$I$30,0,10*ROW('Sanitation Data'!I78)))</f>
        <v/>
      </c>
      <c r="DM84" s="290" t="str">
        <f ca="true">+IF(OFFSET('Sanitation Data'!$I$31,0,10*ROW('Sanitation Data'!I78))="","",OFFSET('Sanitation Data'!$I$31,0,10*ROW('Sanitation Data'!I78)))</f>
        <v/>
      </c>
      <c r="DN84" s="290" t="str">
        <f ca="true">+IF(OFFSET('Sanitation Data'!$I$32,0,10*ROW('Sanitation Data'!I78))="","",OFFSET('Sanitation Data'!$I$32,0,10*ROW('Sanitation Data'!I78)))</f>
        <v/>
      </c>
      <c r="DO84" s="290" t="str">
        <f ca="true">+IF(OFFSET('Hygiene Data'!$D$11,0,10*ROW('Hygiene Data'!D78))="","",OFFSET('Hygiene Data'!$D$11,0,10*ROW('Hygiene Data'!D78)))</f>
        <v/>
      </c>
      <c r="DP84" s="290" t="str">
        <f ca="true">+IF(OFFSET('Hygiene Data'!$D$12,0,10*ROW('Hygiene Data'!D78))="","",OFFSET('Hygiene Data'!$D$12,0,10*ROW('Hygiene Data'!D78)))</f>
        <v/>
      </c>
      <c r="DQ84" s="290" t="str">
        <f ca="true">+IF(OFFSET('Hygiene Data'!$D$13,0,10*ROW('Hygiene Data'!D78))="","",OFFSET('Hygiene Data'!$D$13,0,10*ROW('Hygiene Data'!D78)))</f>
        <v/>
      </c>
      <c r="DR84" s="290" t="str">
        <f ca="true">+IF(OFFSET('Hygiene Data'!$E$11,0,10*ROW('Hygiene Data'!E78))="","",OFFSET('Hygiene Data'!$E$11,0,10*ROW('Hygiene Data'!E78)))</f>
        <v/>
      </c>
      <c r="DS84" s="290" t="str">
        <f ca="true">+IF(OFFSET('Hygiene Data'!$E$12,0,10*ROW('Hygiene Data'!E78))="","",OFFSET('Hygiene Data'!$E$12,0,10*ROW('Hygiene Data'!E78)))</f>
        <v/>
      </c>
      <c r="DT84" s="290" t="str">
        <f ca="true">+IF(OFFSET('Hygiene Data'!$E$13,0,10*ROW('Hygiene Data'!E78))="","",OFFSET('Hygiene Data'!$E$13,0,10*ROW('Hygiene Data'!E78)))</f>
        <v/>
      </c>
      <c r="DU84" s="290" t="str">
        <f ca="true">+IF(OFFSET('Hygiene Data'!$F$11,0,10*ROW('Hygiene Data'!F78))="","",OFFSET('Hygiene Data'!$F$11,0,10*ROW('Hygiene Data'!F78)))</f>
        <v/>
      </c>
      <c r="DV84" s="290" t="str">
        <f ca="true">+IF(OFFSET('Hygiene Data'!$F$12,0,10*ROW('Hygiene Data'!F78))="","",OFFSET('Hygiene Data'!$F$12,0,10*ROW('Hygiene Data'!F78)))</f>
        <v/>
      </c>
      <c r="DW84" s="290" t="str">
        <f ca="true">+IF(OFFSET('Hygiene Data'!$F$13,0,10*ROW('Hygiene Data'!F78))="","",OFFSET('Hygiene Data'!$F$13,0,10*ROW('Hygiene Data'!F78)))</f>
        <v/>
      </c>
      <c r="DX84" s="290" t="str">
        <f ca="true">+IF(OFFSET('Hygiene Data'!$G$11,0,10*ROW('Hygiene Data'!G78))="","",OFFSET('Hygiene Data'!$G$11,0,10*ROW('Hygiene Data'!G78)))</f>
        <v/>
      </c>
      <c r="DY84" s="290" t="str">
        <f ca="true">+IF(OFFSET('Hygiene Data'!$G$12,0,10*ROW('Hygiene Data'!G78))="","",OFFSET('Hygiene Data'!$G$12,0,10*ROW('Hygiene Data'!G78)))</f>
        <v/>
      </c>
      <c r="DZ84" s="290" t="str">
        <f ca="true">+IF(OFFSET('Hygiene Data'!$G$13,0,10*ROW('Hygiene Data'!G78))="","",OFFSET('Hygiene Data'!$G$13,0,10*ROW('Hygiene Data'!G78)))</f>
        <v/>
      </c>
      <c r="EA84" s="290" t="str">
        <f ca="true">+IF(OFFSET('Hygiene Data'!$H$11,0,10*ROW('Hygiene Data'!H78))="","",OFFSET('Hygiene Data'!$H$11,0,10*ROW('Hygiene Data'!H78)))</f>
        <v/>
      </c>
      <c r="EB84" s="290" t="str">
        <f ca="true">+IF(OFFSET('Hygiene Data'!$H$12,0,10*ROW('Hygiene Data'!H78))="","",OFFSET('Hygiene Data'!$H$12,0,10*ROW('Hygiene Data'!H78)))</f>
        <v/>
      </c>
      <c r="EC84" s="290" t="str">
        <f ca="true">+IF(OFFSET('Hygiene Data'!$H$13,0,10*ROW('Hygiene Data'!H78))="","",OFFSET('Hygiene Data'!$H$13,0,10*ROW('Hygiene Data'!H78)))</f>
        <v/>
      </c>
      <c r="ED84" s="290" t="str">
        <f ca="true">+IF(OFFSET('Hygiene Data'!$I$11,0,10*ROW('Hygiene Data'!I78))="","",OFFSET('Hygiene Data'!$I$11,0,10*ROW('Hygiene Data'!I78)))</f>
        <v/>
      </c>
      <c r="EE84" s="290" t="str">
        <f ca="true">+IF(OFFSET('Hygiene Data'!$I$12,0,10*ROW('Hygiene Data'!I78))="","",OFFSET('Hygiene Data'!$I$12,0,10*ROW('Hygiene Data'!I78)))</f>
        <v/>
      </c>
      <c r="EF84" s="290"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6"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0"/>
      <c r="BS85" s="290" t="str">
        <f ca="true">+IF(OFFSET('Water Data'!$D$27,0,10*ROW('Water Data'!D79))="","",OFFSET('Water Data'!$D$27,0,10*ROW('Water Data'!D79)))</f>
        <v/>
      </c>
      <c r="BT85" s="290" t="str">
        <f ca="true">+IF(OFFSET('Water Data'!$D$28,0,10*ROW('Water Data'!D79))="","",OFFSET('Water Data'!$D$28,0,10*ROW('Water Data'!D79)))</f>
        <v/>
      </c>
      <c r="BU85" s="290" t="str">
        <f ca="true">+IF(OFFSET('Water Data'!$D$29,0,10*ROW('Water Data'!D79))="","",OFFSET('Water Data'!$D$29,0,10*ROW('Water Data'!D79)))</f>
        <v/>
      </c>
      <c r="BV85" s="290" t="str">
        <f ca="true">+IF(OFFSET('Water Data'!$E$27,0,10*ROW('Water Data'!E79))="","",OFFSET('Water Data'!$E$27,0,10*ROW('Water Data'!E79)))</f>
        <v/>
      </c>
      <c r="BW85" s="290" t="str">
        <f ca="true">+IF(OFFSET('Water Data'!$E$28,0,10*ROW('Water Data'!E79))="","",OFFSET('Water Data'!$E$28,0,10*ROW('Water Data'!E79)))</f>
        <v/>
      </c>
      <c r="BX85" s="290" t="str">
        <f ca="true">+IF(OFFSET('Water Data'!$E$29,0,10*ROW('Water Data'!E79))="","",OFFSET('Water Data'!$E$29,0,10*ROW('Water Data'!E79)))</f>
        <v/>
      </c>
      <c r="BY85" s="290" t="str">
        <f ca="true">+IF(OFFSET('Water Data'!$F$27,0,10*ROW('Water Data'!F79))="","",OFFSET('Water Data'!$F$27,0,10*ROW('Water Data'!F79)))</f>
        <v/>
      </c>
      <c r="BZ85" s="290" t="str">
        <f ca="true">+IF(OFFSET('Water Data'!$F$28,0,10*ROW('Water Data'!F79))="","",OFFSET('Water Data'!$F$28,0,10*ROW('Water Data'!F79)))</f>
        <v/>
      </c>
      <c r="CA85" s="290" t="str">
        <f ca="true">+IF(OFFSET('Water Data'!$F$29,0,10*ROW('Water Data'!F79))="","",OFFSET('Water Data'!$F$29,0,10*ROW('Water Data'!F79)))</f>
        <v/>
      </c>
      <c r="CB85" s="290" t="str">
        <f ca="true">+IF(OFFSET('Water Data'!$G$27,0,10*ROW('Water Data'!G79))="","",OFFSET('Water Data'!$G$27,0,10*ROW('Water Data'!G79)))</f>
        <v/>
      </c>
      <c r="CC85" s="290" t="str">
        <f ca="true">+IF(OFFSET('Water Data'!$G$28,0,10*ROW('Water Data'!G79))="","",OFFSET('Water Data'!$G$28,0,10*ROW('Water Data'!G79)))</f>
        <v/>
      </c>
      <c r="CD85" s="290" t="str">
        <f ca="true">+IF(OFFSET('Water Data'!$G$29,0,10*ROW('Water Data'!G79))="","",OFFSET('Water Data'!$G$29,0,10*ROW('Water Data'!G79)))</f>
        <v/>
      </c>
      <c r="CE85" s="290" t="str">
        <f ca="true">+IF(OFFSET('Water Data'!$H$27,0,10*ROW('Water Data'!H79))="","",OFFSET('Water Data'!$H$27,0,10*ROW('Water Data'!H79)))</f>
        <v/>
      </c>
      <c r="CF85" s="290" t="str">
        <f ca="true">+IF(OFFSET('Water Data'!$H$28,0,10*ROW('Water Data'!H79))="","",OFFSET('Water Data'!$H$28,0,10*ROW('Water Data'!H79)))</f>
        <v/>
      </c>
      <c r="CG85" s="290" t="str">
        <f ca="true">+IF(OFFSET('Water Data'!$H$29,0,10*ROW('Water Data'!H79))="","",OFFSET('Water Data'!$H$29,0,10*ROW('Water Data'!H79)))</f>
        <v/>
      </c>
      <c r="CH85" s="290" t="str">
        <f ca="true">+IF(OFFSET('Water Data'!$I$27,0,10*ROW('Water Data'!I79))="","",OFFSET('Water Data'!$I$27,0,10*ROW('Water Data'!I79)))</f>
        <v/>
      </c>
      <c r="CI85" s="290" t="str">
        <f ca="true">+IF(OFFSET('Water Data'!$I$28,0,10*ROW('Water Data'!I79))="","",OFFSET('Water Data'!$I$28,0,10*ROW('Water Data'!I79)))</f>
        <v/>
      </c>
      <c r="CJ85" s="290" t="str">
        <f ca="true">+IF(OFFSET('Water Data'!$I$29,0,10*ROW('Water Data'!I79))="","",OFFSET('Water Data'!$I$29,0,10*ROW('Water Data'!I79)))</f>
        <v/>
      </c>
      <c r="CK85" s="290" t="str">
        <f ca="true">+IF(OFFSET('Sanitation Data'!$D$28,0,10*ROW('Sanitation Data'!D79))="","",OFFSET('Sanitation Data'!$D$28,0,10*ROW('Sanitation Data'!D79)))</f>
        <v/>
      </c>
      <c r="CL85" s="290" t="str">
        <f ca="true">+IF(OFFSET('Sanitation Data'!$D$29,0,10*ROW('Sanitation Data'!D79))="","",OFFSET('Sanitation Data'!$D$29,0,10*ROW('Sanitation Data'!D79)))</f>
        <v/>
      </c>
      <c r="CM85" s="290" t="str">
        <f ca="true">+IF(OFFSET('Sanitation Data'!$D$30,0,10*ROW('Sanitation Data'!D79))="","",OFFSET('Sanitation Data'!$D$30,0,10*ROW('Sanitation Data'!D79)))</f>
        <v/>
      </c>
      <c r="CN85" s="290" t="str">
        <f ca="true">+IF(OFFSET('Sanitation Data'!$D$31,0,10*ROW('Sanitation Data'!D79))="","",OFFSET('Sanitation Data'!$D$31,0,10*ROW('Sanitation Data'!D79)))</f>
        <v/>
      </c>
      <c r="CO85" s="290" t="str">
        <f ca="true">+IF(OFFSET('Sanitation Data'!$D$32,0,10*ROW('Sanitation Data'!D79))="","",OFFSET('Sanitation Data'!$D$32,0,10*ROW('Sanitation Data'!D79)))</f>
        <v/>
      </c>
      <c r="CP85" s="290" t="str">
        <f ca="true">+IF(OFFSET('Sanitation Data'!$E$28,0,10*ROW('Sanitation Data'!E79))="","",OFFSET('Sanitation Data'!$E$28,0,10*ROW('Sanitation Data'!E79)))</f>
        <v/>
      </c>
      <c r="CQ85" s="290" t="str">
        <f ca="true">+IF(OFFSET('Sanitation Data'!$E$29,0,10*ROW('Sanitation Data'!E79))="","",OFFSET('Sanitation Data'!$E$29,0,10*ROW('Sanitation Data'!E79)))</f>
        <v/>
      </c>
      <c r="CR85" s="290" t="str">
        <f ca="true">+IF(OFFSET('Sanitation Data'!$E$30,0,10*ROW('Sanitation Data'!E79))="","",OFFSET('Sanitation Data'!$E$30,0,10*ROW('Sanitation Data'!E79)))</f>
        <v/>
      </c>
      <c r="CS85" s="290" t="str">
        <f ca="true">+IF(OFFSET('Sanitation Data'!$E$31,0,10*ROW('Sanitation Data'!E79))="","",OFFSET('Sanitation Data'!$E$31,0,10*ROW('Sanitation Data'!E79)))</f>
        <v/>
      </c>
      <c r="CT85" s="290" t="str">
        <f ca="true">+IF(OFFSET('Sanitation Data'!$E$32,0,10*ROW('Sanitation Data'!E79))="","",OFFSET('Sanitation Data'!$E$32,0,10*ROW('Sanitation Data'!E79)))</f>
        <v/>
      </c>
      <c r="CU85" s="290" t="str">
        <f ca="true">+IF(OFFSET('Sanitation Data'!$F$28,0,10*ROW('Sanitation Data'!F79))="","",OFFSET('Sanitation Data'!$F$28,0,10*ROW('Sanitation Data'!F79)))</f>
        <v/>
      </c>
      <c r="CV85" s="290" t="str">
        <f ca="true">+IF(OFFSET('Sanitation Data'!$F$29,0,10*ROW('Sanitation Data'!F79))="","",OFFSET('Sanitation Data'!$F$29,0,10*ROW('Sanitation Data'!F79)))</f>
        <v/>
      </c>
      <c r="CW85" s="290" t="str">
        <f ca="true">+IF(OFFSET('Sanitation Data'!$F$30,0,10*ROW('Sanitation Data'!F79))="","",OFFSET('Sanitation Data'!$F$30,0,10*ROW('Sanitation Data'!F79)))</f>
        <v/>
      </c>
      <c r="CX85" s="290" t="str">
        <f ca="true">+IF(OFFSET('Sanitation Data'!$F$31,0,10*ROW('Sanitation Data'!F79))="","",OFFSET('Sanitation Data'!$F$31,0,10*ROW('Sanitation Data'!F79)))</f>
        <v/>
      </c>
      <c r="CY85" s="290" t="str">
        <f ca="true">+IF(OFFSET('Sanitation Data'!$F$32,0,10*ROW('Sanitation Data'!F79))="","",OFFSET('Sanitation Data'!$F$32,0,10*ROW('Sanitation Data'!F79)))</f>
        <v/>
      </c>
      <c r="CZ85" s="290" t="str">
        <f ca="true">+IF(OFFSET('Sanitation Data'!$G$28,0,10*ROW('Sanitation Data'!G79))="","",OFFSET('Sanitation Data'!$G$28,0,10*ROW('Sanitation Data'!G79)))</f>
        <v/>
      </c>
      <c r="DA85" s="290" t="str">
        <f ca="true">+IF(OFFSET('Sanitation Data'!$G$29,0,10*ROW('Sanitation Data'!G79))="","",OFFSET('Sanitation Data'!$G$29,0,10*ROW('Sanitation Data'!G79)))</f>
        <v/>
      </c>
      <c r="DB85" s="290" t="str">
        <f ca="true">+IF(OFFSET('Sanitation Data'!$G$30,0,10*ROW('Sanitation Data'!G79))="","",OFFSET('Sanitation Data'!$G$30,0,10*ROW('Sanitation Data'!G79)))</f>
        <v/>
      </c>
      <c r="DC85" s="290" t="str">
        <f ca="true">+IF(OFFSET('Sanitation Data'!$G$31,0,10*ROW('Sanitation Data'!G79))="","",OFFSET('Sanitation Data'!$G$31,0,10*ROW('Sanitation Data'!G79)))</f>
        <v/>
      </c>
      <c r="DD85" s="290" t="str">
        <f ca="true">+IF(OFFSET('Sanitation Data'!$G$32,0,10*ROW('Sanitation Data'!G79))="","",OFFSET('Sanitation Data'!$G$32,0,10*ROW('Sanitation Data'!G79)))</f>
        <v/>
      </c>
      <c r="DE85" s="290" t="str">
        <f ca="true">+IF(OFFSET('Sanitation Data'!$H$28,0,10*ROW('Sanitation Data'!H79))="","",OFFSET('Sanitation Data'!$H$28,0,10*ROW('Sanitation Data'!H79)))</f>
        <v/>
      </c>
      <c r="DF85" s="290" t="str">
        <f ca="true">+IF(OFFSET('Sanitation Data'!$H$29,0,10*ROW('Sanitation Data'!H79))="","",OFFSET('Sanitation Data'!$H$29,0,10*ROW('Sanitation Data'!H79)))</f>
        <v/>
      </c>
      <c r="DG85" s="290" t="str">
        <f ca="true">+IF(OFFSET('Sanitation Data'!$H$30,0,10*ROW('Sanitation Data'!H79))="","",OFFSET('Sanitation Data'!$H$30,0,10*ROW('Sanitation Data'!H79)))</f>
        <v/>
      </c>
      <c r="DH85" s="290" t="str">
        <f ca="true">+IF(OFFSET('Sanitation Data'!$H$31,0,10*ROW('Sanitation Data'!H79))="","",OFFSET('Sanitation Data'!$H$31,0,10*ROW('Sanitation Data'!H79)))</f>
        <v/>
      </c>
      <c r="DI85" s="290" t="str">
        <f ca="true">+IF(OFFSET('Sanitation Data'!$H$32,0,10*ROW('Sanitation Data'!H79))="","",OFFSET('Sanitation Data'!$H$32,0,10*ROW('Sanitation Data'!H79)))</f>
        <v/>
      </c>
      <c r="DJ85" s="290" t="str">
        <f ca="true">+IF(OFFSET('Sanitation Data'!$I$28,0,10*ROW('Sanitation Data'!I79))="","",OFFSET('Sanitation Data'!$I$28,0,10*ROW('Sanitation Data'!I79)))</f>
        <v/>
      </c>
      <c r="DK85" s="290" t="str">
        <f ca="true">+IF(OFFSET('Sanitation Data'!$I$29,0,10*ROW('Sanitation Data'!I79))="","",OFFSET('Sanitation Data'!$I$29,0,10*ROW('Sanitation Data'!I79)))</f>
        <v/>
      </c>
      <c r="DL85" s="290" t="str">
        <f ca="true">+IF(OFFSET('Sanitation Data'!$I$30,0,10*ROW('Sanitation Data'!I79))="","",OFFSET('Sanitation Data'!$I$30,0,10*ROW('Sanitation Data'!I79)))</f>
        <v/>
      </c>
      <c r="DM85" s="290" t="str">
        <f ca="true">+IF(OFFSET('Sanitation Data'!$I$31,0,10*ROW('Sanitation Data'!I79))="","",OFFSET('Sanitation Data'!$I$31,0,10*ROW('Sanitation Data'!I79)))</f>
        <v/>
      </c>
      <c r="DN85" s="290" t="str">
        <f ca="true">+IF(OFFSET('Sanitation Data'!$I$32,0,10*ROW('Sanitation Data'!I79))="","",OFFSET('Sanitation Data'!$I$32,0,10*ROW('Sanitation Data'!I79)))</f>
        <v/>
      </c>
      <c r="DO85" s="290" t="str">
        <f ca="true">+IF(OFFSET('Hygiene Data'!$D$11,0,10*ROW('Hygiene Data'!D79))="","",OFFSET('Hygiene Data'!$D$11,0,10*ROW('Hygiene Data'!D79)))</f>
        <v/>
      </c>
      <c r="DP85" s="290" t="str">
        <f ca="true">+IF(OFFSET('Hygiene Data'!$D$12,0,10*ROW('Hygiene Data'!D79))="","",OFFSET('Hygiene Data'!$D$12,0,10*ROW('Hygiene Data'!D79)))</f>
        <v/>
      </c>
      <c r="DQ85" s="290" t="str">
        <f ca="true">+IF(OFFSET('Hygiene Data'!$D$13,0,10*ROW('Hygiene Data'!D79))="","",OFFSET('Hygiene Data'!$D$13,0,10*ROW('Hygiene Data'!D79)))</f>
        <v/>
      </c>
      <c r="DR85" s="290" t="str">
        <f ca="true">+IF(OFFSET('Hygiene Data'!$E$11,0,10*ROW('Hygiene Data'!E79))="","",OFFSET('Hygiene Data'!$E$11,0,10*ROW('Hygiene Data'!E79)))</f>
        <v/>
      </c>
      <c r="DS85" s="290" t="str">
        <f ca="true">+IF(OFFSET('Hygiene Data'!$E$12,0,10*ROW('Hygiene Data'!E79))="","",OFFSET('Hygiene Data'!$E$12,0,10*ROW('Hygiene Data'!E79)))</f>
        <v/>
      </c>
      <c r="DT85" s="290" t="str">
        <f ca="true">+IF(OFFSET('Hygiene Data'!$E$13,0,10*ROW('Hygiene Data'!E79))="","",OFFSET('Hygiene Data'!$E$13,0,10*ROW('Hygiene Data'!E79)))</f>
        <v/>
      </c>
      <c r="DU85" s="290" t="str">
        <f ca="true">+IF(OFFSET('Hygiene Data'!$F$11,0,10*ROW('Hygiene Data'!F79))="","",OFFSET('Hygiene Data'!$F$11,0,10*ROW('Hygiene Data'!F79)))</f>
        <v/>
      </c>
      <c r="DV85" s="290" t="str">
        <f ca="true">+IF(OFFSET('Hygiene Data'!$F$12,0,10*ROW('Hygiene Data'!F79))="","",OFFSET('Hygiene Data'!$F$12,0,10*ROW('Hygiene Data'!F79)))</f>
        <v/>
      </c>
      <c r="DW85" s="290" t="str">
        <f ca="true">+IF(OFFSET('Hygiene Data'!$F$13,0,10*ROW('Hygiene Data'!F79))="","",OFFSET('Hygiene Data'!$F$13,0,10*ROW('Hygiene Data'!F79)))</f>
        <v/>
      </c>
      <c r="DX85" s="290" t="str">
        <f ca="true">+IF(OFFSET('Hygiene Data'!$G$11,0,10*ROW('Hygiene Data'!G79))="","",OFFSET('Hygiene Data'!$G$11,0,10*ROW('Hygiene Data'!G79)))</f>
        <v/>
      </c>
      <c r="DY85" s="290" t="str">
        <f ca="true">+IF(OFFSET('Hygiene Data'!$G$12,0,10*ROW('Hygiene Data'!G79))="","",OFFSET('Hygiene Data'!$G$12,0,10*ROW('Hygiene Data'!G79)))</f>
        <v/>
      </c>
      <c r="DZ85" s="290" t="str">
        <f ca="true">+IF(OFFSET('Hygiene Data'!$G$13,0,10*ROW('Hygiene Data'!G79))="","",OFFSET('Hygiene Data'!$G$13,0,10*ROW('Hygiene Data'!G79)))</f>
        <v/>
      </c>
      <c r="EA85" s="290" t="str">
        <f ca="true">+IF(OFFSET('Hygiene Data'!$H$11,0,10*ROW('Hygiene Data'!H79))="","",OFFSET('Hygiene Data'!$H$11,0,10*ROW('Hygiene Data'!H79)))</f>
        <v/>
      </c>
      <c r="EB85" s="290" t="str">
        <f ca="true">+IF(OFFSET('Hygiene Data'!$H$12,0,10*ROW('Hygiene Data'!H79))="","",OFFSET('Hygiene Data'!$H$12,0,10*ROW('Hygiene Data'!H79)))</f>
        <v/>
      </c>
      <c r="EC85" s="290" t="str">
        <f ca="true">+IF(OFFSET('Hygiene Data'!$H$13,0,10*ROW('Hygiene Data'!H79))="","",OFFSET('Hygiene Data'!$H$13,0,10*ROW('Hygiene Data'!H79)))</f>
        <v/>
      </c>
      <c r="ED85" s="290" t="str">
        <f ca="true">+IF(OFFSET('Hygiene Data'!$I$11,0,10*ROW('Hygiene Data'!I79))="","",OFFSET('Hygiene Data'!$I$11,0,10*ROW('Hygiene Data'!I79)))</f>
        <v/>
      </c>
      <c r="EE85" s="290" t="str">
        <f ca="true">+IF(OFFSET('Hygiene Data'!$I$12,0,10*ROW('Hygiene Data'!I79))="","",OFFSET('Hygiene Data'!$I$12,0,10*ROW('Hygiene Data'!I79)))</f>
        <v/>
      </c>
      <c r="EF85" s="290"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6"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0"/>
      <c r="BS86" s="290" t="str">
        <f ca="true">+IF(OFFSET('Water Data'!$D$27,0,10*ROW('Water Data'!D80))="","",OFFSET('Water Data'!$D$27,0,10*ROW('Water Data'!D80)))</f>
        <v/>
      </c>
      <c r="BT86" s="290" t="str">
        <f ca="true">+IF(OFFSET('Water Data'!$D$28,0,10*ROW('Water Data'!D80))="","",OFFSET('Water Data'!$D$28,0,10*ROW('Water Data'!D80)))</f>
        <v/>
      </c>
      <c r="BU86" s="290" t="str">
        <f ca="true">+IF(OFFSET('Water Data'!$D$29,0,10*ROW('Water Data'!D80))="","",OFFSET('Water Data'!$D$29,0,10*ROW('Water Data'!D80)))</f>
        <v/>
      </c>
      <c r="BV86" s="290" t="str">
        <f ca="true">+IF(OFFSET('Water Data'!$E$27,0,10*ROW('Water Data'!E80))="","",OFFSET('Water Data'!$E$27,0,10*ROW('Water Data'!E80)))</f>
        <v/>
      </c>
      <c r="BW86" s="290" t="str">
        <f ca="true">+IF(OFFSET('Water Data'!$E$28,0,10*ROW('Water Data'!E80))="","",OFFSET('Water Data'!$E$28,0,10*ROW('Water Data'!E80)))</f>
        <v/>
      </c>
      <c r="BX86" s="290" t="str">
        <f ca="true">+IF(OFFSET('Water Data'!$E$29,0,10*ROW('Water Data'!E80))="","",OFFSET('Water Data'!$E$29,0,10*ROW('Water Data'!E80)))</f>
        <v/>
      </c>
      <c r="BY86" s="290" t="str">
        <f ca="true">+IF(OFFSET('Water Data'!$F$27,0,10*ROW('Water Data'!F80))="","",OFFSET('Water Data'!$F$27,0,10*ROW('Water Data'!F80)))</f>
        <v/>
      </c>
      <c r="BZ86" s="290" t="str">
        <f ca="true">+IF(OFFSET('Water Data'!$F$28,0,10*ROW('Water Data'!F80))="","",OFFSET('Water Data'!$F$28,0,10*ROW('Water Data'!F80)))</f>
        <v/>
      </c>
      <c r="CA86" s="290" t="str">
        <f ca="true">+IF(OFFSET('Water Data'!$F$29,0,10*ROW('Water Data'!F80))="","",OFFSET('Water Data'!$F$29,0,10*ROW('Water Data'!F80)))</f>
        <v/>
      </c>
      <c r="CB86" s="290" t="str">
        <f ca="true">+IF(OFFSET('Water Data'!$G$27,0,10*ROW('Water Data'!G80))="","",OFFSET('Water Data'!$G$27,0,10*ROW('Water Data'!G80)))</f>
        <v/>
      </c>
      <c r="CC86" s="290" t="str">
        <f ca="true">+IF(OFFSET('Water Data'!$G$28,0,10*ROW('Water Data'!G80))="","",OFFSET('Water Data'!$G$28,0,10*ROW('Water Data'!G80)))</f>
        <v/>
      </c>
      <c r="CD86" s="290" t="str">
        <f ca="true">+IF(OFFSET('Water Data'!$G$29,0,10*ROW('Water Data'!G80))="","",OFFSET('Water Data'!$G$29,0,10*ROW('Water Data'!G80)))</f>
        <v/>
      </c>
      <c r="CE86" s="290" t="str">
        <f ca="true">+IF(OFFSET('Water Data'!$H$27,0,10*ROW('Water Data'!H80))="","",OFFSET('Water Data'!$H$27,0,10*ROW('Water Data'!H80)))</f>
        <v/>
      </c>
      <c r="CF86" s="290" t="str">
        <f ca="true">+IF(OFFSET('Water Data'!$H$28,0,10*ROW('Water Data'!H80))="","",OFFSET('Water Data'!$H$28,0,10*ROW('Water Data'!H80)))</f>
        <v/>
      </c>
      <c r="CG86" s="290" t="str">
        <f ca="true">+IF(OFFSET('Water Data'!$H$29,0,10*ROW('Water Data'!H80))="","",OFFSET('Water Data'!$H$29,0,10*ROW('Water Data'!H80)))</f>
        <v/>
      </c>
      <c r="CH86" s="290" t="str">
        <f ca="true">+IF(OFFSET('Water Data'!$I$27,0,10*ROW('Water Data'!I80))="","",OFFSET('Water Data'!$I$27,0,10*ROW('Water Data'!I80)))</f>
        <v/>
      </c>
      <c r="CI86" s="290" t="str">
        <f ca="true">+IF(OFFSET('Water Data'!$I$28,0,10*ROW('Water Data'!I80))="","",OFFSET('Water Data'!$I$28,0,10*ROW('Water Data'!I80)))</f>
        <v/>
      </c>
      <c r="CJ86" s="290" t="str">
        <f ca="true">+IF(OFFSET('Water Data'!$I$29,0,10*ROW('Water Data'!I80))="","",OFFSET('Water Data'!$I$29,0,10*ROW('Water Data'!I80)))</f>
        <v/>
      </c>
      <c r="CK86" s="290" t="str">
        <f ca="true">+IF(OFFSET('Sanitation Data'!$D$28,0,10*ROW('Sanitation Data'!D80))="","",OFFSET('Sanitation Data'!$D$28,0,10*ROW('Sanitation Data'!D80)))</f>
        <v/>
      </c>
      <c r="CL86" s="290" t="str">
        <f ca="true">+IF(OFFSET('Sanitation Data'!$D$29,0,10*ROW('Sanitation Data'!D80))="","",OFFSET('Sanitation Data'!$D$29,0,10*ROW('Sanitation Data'!D80)))</f>
        <v/>
      </c>
      <c r="CM86" s="290" t="str">
        <f ca="true">+IF(OFFSET('Sanitation Data'!$D$30,0,10*ROW('Sanitation Data'!D80))="","",OFFSET('Sanitation Data'!$D$30,0,10*ROW('Sanitation Data'!D80)))</f>
        <v/>
      </c>
      <c r="CN86" s="290" t="str">
        <f ca="true">+IF(OFFSET('Sanitation Data'!$D$31,0,10*ROW('Sanitation Data'!D80))="","",OFFSET('Sanitation Data'!$D$31,0,10*ROW('Sanitation Data'!D80)))</f>
        <v/>
      </c>
      <c r="CO86" s="290" t="str">
        <f ca="true">+IF(OFFSET('Sanitation Data'!$D$32,0,10*ROW('Sanitation Data'!D80))="","",OFFSET('Sanitation Data'!$D$32,0,10*ROW('Sanitation Data'!D80)))</f>
        <v/>
      </c>
      <c r="CP86" s="290" t="str">
        <f ca="true">+IF(OFFSET('Sanitation Data'!$E$28,0,10*ROW('Sanitation Data'!E80))="","",OFFSET('Sanitation Data'!$E$28,0,10*ROW('Sanitation Data'!E80)))</f>
        <v/>
      </c>
      <c r="CQ86" s="290" t="str">
        <f ca="true">+IF(OFFSET('Sanitation Data'!$E$29,0,10*ROW('Sanitation Data'!E80))="","",OFFSET('Sanitation Data'!$E$29,0,10*ROW('Sanitation Data'!E80)))</f>
        <v/>
      </c>
      <c r="CR86" s="290" t="str">
        <f ca="true">+IF(OFFSET('Sanitation Data'!$E$30,0,10*ROW('Sanitation Data'!E80))="","",OFFSET('Sanitation Data'!$E$30,0,10*ROW('Sanitation Data'!E80)))</f>
        <v/>
      </c>
      <c r="CS86" s="290" t="str">
        <f ca="true">+IF(OFFSET('Sanitation Data'!$E$31,0,10*ROW('Sanitation Data'!E80))="","",OFFSET('Sanitation Data'!$E$31,0,10*ROW('Sanitation Data'!E80)))</f>
        <v/>
      </c>
      <c r="CT86" s="290" t="str">
        <f ca="true">+IF(OFFSET('Sanitation Data'!$E$32,0,10*ROW('Sanitation Data'!E80))="","",OFFSET('Sanitation Data'!$E$32,0,10*ROW('Sanitation Data'!E80)))</f>
        <v/>
      </c>
      <c r="CU86" s="290" t="str">
        <f ca="true">+IF(OFFSET('Sanitation Data'!$F$28,0,10*ROW('Sanitation Data'!F80))="","",OFFSET('Sanitation Data'!$F$28,0,10*ROW('Sanitation Data'!F80)))</f>
        <v/>
      </c>
      <c r="CV86" s="290" t="str">
        <f ca="true">+IF(OFFSET('Sanitation Data'!$F$29,0,10*ROW('Sanitation Data'!F80))="","",OFFSET('Sanitation Data'!$F$29,0,10*ROW('Sanitation Data'!F80)))</f>
        <v/>
      </c>
      <c r="CW86" s="290" t="str">
        <f ca="true">+IF(OFFSET('Sanitation Data'!$F$30,0,10*ROW('Sanitation Data'!F80))="","",OFFSET('Sanitation Data'!$F$30,0,10*ROW('Sanitation Data'!F80)))</f>
        <v/>
      </c>
      <c r="CX86" s="290" t="str">
        <f ca="true">+IF(OFFSET('Sanitation Data'!$F$31,0,10*ROW('Sanitation Data'!F80))="","",OFFSET('Sanitation Data'!$F$31,0,10*ROW('Sanitation Data'!F80)))</f>
        <v/>
      </c>
      <c r="CY86" s="290" t="str">
        <f ca="true">+IF(OFFSET('Sanitation Data'!$F$32,0,10*ROW('Sanitation Data'!F80))="","",OFFSET('Sanitation Data'!$F$32,0,10*ROW('Sanitation Data'!F80)))</f>
        <v/>
      </c>
      <c r="CZ86" s="290" t="str">
        <f ca="true">+IF(OFFSET('Sanitation Data'!$G$28,0,10*ROW('Sanitation Data'!G80))="","",OFFSET('Sanitation Data'!$G$28,0,10*ROW('Sanitation Data'!G80)))</f>
        <v/>
      </c>
      <c r="DA86" s="290" t="str">
        <f ca="true">+IF(OFFSET('Sanitation Data'!$G$29,0,10*ROW('Sanitation Data'!G80))="","",OFFSET('Sanitation Data'!$G$29,0,10*ROW('Sanitation Data'!G80)))</f>
        <v/>
      </c>
      <c r="DB86" s="290" t="str">
        <f ca="true">+IF(OFFSET('Sanitation Data'!$G$30,0,10*ROW('Sanitation Data'!G80))="","",OFFSET('Sanitation Data'!$G$30,0,10*ROW('Sanitation Data'!G80)))</f>
        <v/>
      </c>
      <c r="DC86" s="290" t="str">
        <f ca="true">+IF(OFFSET('Sanitation Data'!$G$31,0,10*ROW('Sanitation Data'!G80))="","",OFFSET('Sanitation Data'!$G$31,0,10*ROW('Sanitation Data'!G80)))</f>
        <v/>
      </c>
      <c r="DD86" s="290" t="str">
        <f ca="true">+IF(OFFSET('Sanitation Data'!$G$32,0,10*ROW('Sanitation Data'!G80))="","",OFFSET('Sanitation Data'!$G$32,0,10*ROW('Sanitation Data'!G80)))</f>
        <v/>
      </c>
      <c r="DE86" s="290" t="str">
        <f ca="true">+IF(OFFSET('Sanitation Data'!$H$28,0,10*ROW('Sanitation Data'!H80))="","",OFFSET('Sanitation Data'!$H$28,0,10*ROW('Sanitation Data'!H80)))</f>
        <v/>
      </c>
      <c r="DF86" s="290" t="str">
        <f ca="true">+IF(OFFSET('Sanitation Data'!$H$29,0,10*ROW('Sanitation Data'!H80))="","",OFFSET('Sanitation Data'!$H$29,0,10*ROW('Sanitation Data'!H80)))</f>
        <v/>
      </c>
      <c r="DG86" s="290" t="str">
        <f ca="true">+IF(OFFSET('Sanitation Data'!$H$30,0,10*ROW('Sanitation Data'!H80))="","",OFFSET('Sanitation Data'!$H$30,0,10*ROW('Sanitation Data'!H80)))</f>
        <v/>
      </c>
      <c r="DH86" s="290" t="str">
        <f ca="true">+IF(OFFSET('Sanitation Data'!$H$31,0,10*ROW('Sanitation Data'!H80))="","",OFFSET('Sanitation Data'!$H$31,0,10*ROW('Sanitation Data'!H80)))</f>
        <v/>
      </c>
      <c r="DI86" s="290" t="str">
        <f ca="true">+IF(OFFSET('Sanitation Data'!$H$32,0,10*ROW('Sanitation Data'!H80))="","",OFFSET('Sanitation Data'!$H$32,0,10*ROW('Sanitation Data'!H80)))</f>
        <v/>
      </c>
      <c r="DJ86" s="290" t="str">
        <f ca="true">+IF(OFFSET('Sanitation Data'!$I$28,0,10*ROW('Sanitation Data'!I80))="","",OFFSET('Sanitation Data'!$I$28,0,10*ROW('Sanitation Data'!I80)))</f>
        <v/>
      </c>
      <c r="DK86" s="290" t="str">
        <f ca="true">+IF(OFFSET('Sanitation Data'!$I$29,0,10*ROW('Sanitation Data'!I80))="","",OFFSET('Sanitation Data'!$I$29,0,10*ROW('Sanitation Data'!I80)))</f>
        <v/>
      </c>
      <c r="DL86" s="290" t="str">
        <f ca="true">+IF(OFFSET('Sanitation Data'!$I$30,0,10*ROW('Sanitation Data'!I80))="","",OFFSET('Sanitation Data'!$I$30,0,10*ROW('Sanitation Data'!I80)))</f>
        <v/>
      </c>
      <c r="DM86" s="290" t="str">
        <f ca="true">+IF(OFFSET('Sanitation Data'!$I$31,0,10*ROW('Sanitation Data'!I80))="","",OFFSET('Sanitation Data'!$I$31,0,10*ROW('Sanitation Data'!I80)))</f>
        <v/>
      </c>
      <c r="DN86" s="290" t="str">
        <f ca="true">+IF(OFFSET('Sanitation Data'!$I$32,0,10*ROW('Sanitation Data'!I80))="","",OFFSET('Sanitation Data'!$I$32,0,10*ROW('Sanitation Data'!I80)))</f>
        <v/>
      </c>
      <c r="DO86" s="290" t="str">
        <f ca="true">+IF(OFFSET('Hygiene Data'!$D$11,0,10*ROW('Hygiene Data'!D80))="","",OFFSET('Hygiene Data'!$D$11,0,10*ROW('Hygiene Data'!D80)))</f>
        <v/>
      </c>
      <c r="DP86" s="290" t="str">
        <f ca="true">+IF(OFFSET('Hygiene Data'!$D$12,0,10*ROW('Hygiene Data'!D80))="","",OFFSET('Hygiene Data'!$D$12,0,10*ROW('Hygiene Data'!D80)))</f>
        <v/>
      </c>
      <c r="DQ86" s="290" t="str">
        <f ca="true">+IF(OFFSET('Hygiene Data'!$D$13,0,10*ROW('Hygiene Data'!D80))="","",OFFSET('Hygiene Data'!$D$13,0,10*ROW('Hygiene Data'!D80)))</f>
        <v/>
      </c>
      <c r="DR86" s="290" t="str">
        <f ca="true">+IF(OFFSET('Hygiene Data'!$E$11,0,10*ROW('Hygiene Data'!E80))="","",OFFSET('Hygiene Data'!$E$11,0,10*ROW('Hygiene Data'!E80)))</f>
        <v/>
      </c>
      <c r="DS86" s="290" t="str">
        <f ca="true">+IF(OFFSET('Hygiene Data'!$E$12,0,10*ROW('Hygiene Data'!E80))="","",OFFSET('Hygiene Data'!$E$12,0,10*ROW('Hygiene Data'!E80)))</f>
        <v/>
      </c>
      <c r="DT86" s="290" t="str">
        <f ca="true">+IF(OFFSET('Hygiene Data'!$E$13,0,10*ROW('Hygiene Data'!E80))="","",OFFSET('Hygiene Data'!$E$13,0,10*ROW('Hygiene Data'!E80)))</f>
        <v/>
      </c>
      <c r="DU86" s="290" t="str">
        <f ca="true">+IF(OFFSET('Hygiene Data'!$F$11,0,10*ROW('Hygiene Data'!F80))="","",OFFSET('Hygiene Data'!$F$11,0,10*ROW('Hygiene Data'!F80)))</f>
        <v/>
      </c>
      <c r="DV86" s="290" t="str">
        <f ca="true">+IF(OFFSET('Hygiene Data'!$F$12,0,10*ROW('Hygiene Data'!F80))="","",OFFSET('Hygiene Data'!$F$12,0,10*ROW('Hygiene Data'!F80)))</f>
        <v/>
      </c>
      <c r="DW86" s="290" t="str">
        <f ca="true">+IF(OFFSET('Hygiene Data'!$F$13,0,10*ROW('Hygiene Data'!F80))="","",OFFSET('Hygiene Data'!$F$13,0,10*ROW('Hygiene Data'!F80)))</f>
        <v/>
      </c>
      <c r="DX86" s="290" t="str">
        <f ca="true">+IF(OFFSET('Hygiene Data'!$G$11,0,10*ROW('Hygiene Data'!G80))="","",OFFSET('Hygiene Data'!$G$11,0,10*ROW('Hygiene Data'!G80)))</f>
        <v/>
      </c>
      <c r="DY86" s="290" t="str">
        <f ca="true">+IF(OFFSET('Hygiene Data'!$G$12,0,10*ROW('Hygiene Data'!G80))="","",OFFSET('Hygiene Data'!$G$12,0,10*ROW('Hygiene Data'!G80)))</f>
        <v/>
      </c>
      <c r="DZ86" s="290" t="str">
        <f ca="true">+IF(OFFSET('Hygiene Data'!$G$13,0,10*ROW('Hygiene Data'!G80))="","",OFFSET('Hygiene Data'!$G$13,0,10*ROW('Hygiene Data'!G80)))</f>
        <v/>
      </c>
      <c r="EA86" s="290" t="str">
        <f ca="true">+IF(OFFSET('Hygiene Data'!$H$11,0,10*ROW('Hygiene Data'!H80))="","",OFFSET('Hygiene Data'!$H$11,0,10*ROW('Hygiene Data'!H80)))</f>
        <v/>
      </c>
      <c r="EB86" s="290" t="str">
        <f ca="true">+IF(OFFSET('Hygiene Data'!$H$12,0,10*ROW('Hygiene Data'!H80))="","",OFFSET('Hygiene Data'!$H$12,0,10*ROW('Hygiene Data'!H80)))</f>
        <v/>
      </c>
      <c r="EC86" s="290" t="str">
        <f ca="true">+IF(OFFSET('Hygiene Data'!$H$13,0,10*ROW('Hygiene Data'!H80))="","",OFFSET('Hygiene Data'!$H$13,0,10*ROW('Hygiene Data'!H80)))</f>
        <v/>
      </c>
      <c r="ED86" s="290" t="str">
        <f ca="true">+IF(OFFSET('Hygiene Data'!$I$11,0,10*ROW('Hygiene Data'!I80))="","",OFFSET('Hygiene Data'!$I$11,0,10*ROW('Hygiene Data'!I80)))</f>
        <v/>
      </c>
      <c r="EE86" s="290" t="str">
        <f ca="true">+IF(OFFSET('Hygiene Data'!$I$12,0,10*ROW('Hygiene Data'!I80))="","",OFFSET('Hygiene Data'!$I$12,0,10*ROW('Hygiene Data'!I80)))</f>
        <v/>
      </c>
      <c r="EF86" s="290"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6"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0"/>
      <c r="BS87" s="290" t="str">
        <f ca="true">+IF(OFFSET('Water Data'!$D$27,0,10*ROW('Water Data'!D81))="","",OFFSET('Water Data'!$D$27,0,10*ROW('Water Data'!D81)))</f>
        <v/>
      </c>
      <c r="BT87" s="290" t="str">
        <f ca="true">+IF(OFFSET('Water Data'!$D$28,0,10*ROW('Water Data'!D81))="","",OFFSET('Water Data'!$D$28,0,10*ROW('Water Data'!D81)))</f>
        <v/>
      </c>
      <c r="BU87" s="290" t="str">
        <f ca="true">+IF(OFFSET('Water Data'!$D$29,0,10*ROW('Water Data'!D81))="","",OFFSET('Water Data'!$D$29,0,10*ROW('Water Data'!D81)))</f>
        <v/>
      </c>
      <c r="BV87" s="290" t="str">
        <f ca="true">+IF(OFFSET('Water Data'!$E$27,0,10*ROW('Water Data'!E81))="","",OFFSET('Water Data'!$E$27,0,10*ROW('Water Data'!E81)))</f>
        <v/>
      </c>
      <c r="BW87" s="290" t="str">
        <f ca="true">+IF(OFFSET('Water Data'!$E$28,0,10*ROW('Water Data'!E81))="","",OFFSET('Water Data'!$E$28,0,10*ROW('Water Data'!E81)))</f>
        <v/>
      </c>
      <c r="BX87" s="290" t="str">
        <f ca="true">+IF(OFFSET('Water Data'!$E$29,0,10*ROW('Water Data'!E81))="","",OFFSET('Water Data'!$E$29,0,10*ROW('Water Data'!E81)))</f>
        <v/>
      </c>
      <c r="BY87" s="290" t="str">
        <f ca="true">+IF(OFFSET('Water Data'!$F$27,0,10*ROW('Water Data'!F81))="","",OFFSET('Water Data'!$F$27,0,10*ROW('Water Data'!F81)))</f>
        <v/>
      </c>
      <c r="BZ87" s="290" t="str">
        <f ca="true">+IF(OFFSET('Water Data'!$F$28,0,10*ROW('Water Data'!F81))="","",OFFSET('Water Data'!$F$28,0,10*ROW('Water Data'!F81)))</f>
        <v/>
      </c>
      <c r="CA87" s="290" t="str">
        <f ca="true">+IF(OFFSET('Water Data'!$F$29,0,10*ROW('Water Data'!F81))="","",OFFSET('Water Data'!$F$29,0,10*ROW('Water Data'!F81)))</f>
        <v/>
      </c>
      <c r="CB87" s="290" t="str">
        <f ca="true">+IF(OFFSET('Water Data'!$G$27,0,10*ROW('Water Data'!G81))="","",OFFSET('Water Data'!$G$27,0,10*ROW('Water Data'!G81)))</f>
        <v/>
      </c>
      <c r="CC87" s="290" t="str">
        <f ca="true">+IF(OFFSET('Water Data'!$G$28,0,10*ROW('Water Data'!G81))="","",OFFSET('Water Data'!$G$28,0,10*ROW('Water Data'!G81)))</f>
        <v/>
      </c>
      <c r="CD87" s="290" t="str">
        <f ca="true">+IF(OFFSET('Water Data'!$G$29,0,10*ROW('Water Data'!G81))="","",OFFSET('Water Data'!$G$29,0,10*ROW('Water Data'!G81)))</f>
        <v/>
      </c>
      <c r="CE87" s="290" t="str">
        <f ca="true">+IF(OFFSET('Water Data'!$H$27,0,10*ROW('Water Data'!H81))="","",OFFSET('Water Data'!$H$27,0,10*ROW('Water Data'!H81)))</f>
        <v/>
      </c>
      <c r="CF87" s="290" t="str">
        <f ca="true">+IF(OFFSET('Water Data'!$H$28,0,10*ROW('Water Data'!H81))="","",OFFSET('Water Data'!$H$28,0,10*ROW('Water Data'!H81)))</f>
        <v/>
      </c>
      <c r="CG87" s="290" t="str">
        <f ca="true">+IF(OFFSET('Water Data'!$H$29,0,10*ROW('Water Data'!H81))="","",OFFSET('Water Data'!$H$29,0,10*ROW('Water Data'!H81)))</f>
        <v/>
      </c>
      <c r="CH87" s="290" t="str">
        <f ca="true">+IF(OFFSET('Water Data'!$I$27,0,10*ROW('Water Data'!I81))="","",OFFSET('Water Data'!$I$27,0,10*ROW('Water Data'!I81)))</f>
        <v/>
      </c>
      <c r="CI87" s="290" t="str">
        <f ca="true">+IF(OFFSET('Water Data'!$I$28,0,10*ROW('Water Data'!I81))="","",OFFSET('Water Data'!$I$28,0,10*ROW('Water Data'!I81)))</f>
        <v/>
      </c>
      <c r="CJ87" s="290" t="str">
        <f ca="true">+IF(OFFSET('Water Data'!$I$29,0,10*ROW('Water Data'!I81))="","",OFFSET('Water Data'!$I$29,0,10*ROW('Water Data'!I81)))</f>
        <v/>
      </c>
      <c r="CK87" s="290" t="str">
        <f ca="true">+IF(OFFSET('Sanitation Data'!$D$28,0,10*ROW('Sanitation Data'!D81))="","",OFFSET('Sanitation Data'!$D$28,0,10*ROW('Sanitation Data'!D81)))</f>
        <v/>
      </c>
      <c r="CL87" s="290" t="str">
        <f ca="true">+IF(OFFSET('Sanitation Data'!$D$29,0,10*ROW('Sanitation Data'!D81))="","",OFFSET('Sanitation Data'!$D$29,0,10*ROW('Sanitation Data'!D81)))</f>
        <v/>
      </c>
      <c r="CM87" s="290" t="str">
        <f ca="true">+IF(OFFSET('Sanitation Data'!$D$30,0,10*ROW('Sanitation Data'!D81))="","",OFFSET('Sanitation Data'!$D$30,0,10*ROW('Sanitation Data'!D81)))</f>
        <v/>
      </c>
      <c r="CN87" s="290" t="str">
        <f ca="true">+IF(OFFSET('Sanitation Data'!$D$31,0,10*ROW('Sanitation Data'!D81))="","",OFFSET('Sanitation Data'!$D$31,0,10*ROW('Sanitation Data'!D81)))</f>
        <v/>
      </c>
      <c r="CO87" s="290" t="str">
        <f ca="true">+IF(OFFSET('Sanitation Data'!$D$32,0,10*ROW('Sanitation Data'!D81))="","",OFFSET('Sanitation Data'!$D$32,0,10*ROW('Sanitation Data'!D81)))</f>
        <v/>
      </c>
      <c r="CP87" s="290" t="str">
        <f ca="true">+IF(OFFSET('Sanitation Data'!$E$28,0,10*ROW('Sanitation Data'!E81))="","",OFFSET('Sanitation Data'!$E$28,0,10*ROW('Sanitation Data'!E81)))</f>
        <v/>
      </c>
      <c r="CQ87" s="290" t="str">
        <f ca="true">+IF(OFFSET('Sanitation Data'!$E$29,0,10*ROW('Sanitation Data'!E81))="","",OFFSET('Sanitation Data'!$E$29,0,10*ROW('Sanitation Data'!E81)))</f>
        <v/>
      </c>
      <c r="CR87" s="290" t="str">
        <f ca="true">+IF(OFFSET('Sanitation Data'!$E$30,0,10*ROW('Sanitation Data'!E81))="","",OFFSET('Sanitation Data'!$E$30,0,10*ROW('Sanitation Data'!E81)))</f>
        <v/>
      </c>
      <c r="CS87" s="290" t="str">
        <f ca="true">+IF(OFFSET('Sanitation Data'!$E$31,0,10*ROW('Sanitation Data'!E81))="","",OFFSET('Sanitation Data'!$E$31,0,10*ROW('Sanitation Data'!E81)))</f>
        <v/>
      </c>
      <c r="CT87" s="290" t="str">
        <f ca="true">+IF(OFFSET('Sanitation Data'!$E$32,0,10*ROW('Sanitation Data'!E81))="","",OFFSET('Sanitation Data'!$E$32,0,10*ROW('Sanitation Data'!E81)))</f>
        <v/>
      </c>
      <c r="CU87" s="290" t="str">
        <f ca="true">+IF(OFFSET('Sanitation Data'!$F$28,0,10*ROW('Sanitation Data'!F81))="","",OFFSET('Sanitation Data'!$F$28,0,10*ROW('Sanitation Data'!F81)))</f>
        <v/>
      </c>
      <c r="CV87" s="290" t="str">
        <f ca="true">+IF(OFFSET('Sanitation Data'!$F$29,0,10*ROW('Sanitation Data'!F81))="","",OFFSET('Sanitation Data'!$F$29,0,10*ROW('Sanitation Data'!F81)))</f>
        <v/>
      </c>
      <c r="CW87" s="290" t="str">
        <f ca="true">+IF(OFFSET('Sanitation Data'!$F$30,0,10*ROW('Sanitation Data'!F81))="","",OFFSET('Sanitation Data'!$F$30,0,10*ROW('Sanitation Data'!F81)))</f>
        <v/>
      </c>
      <c r="CX87" s="290" t="str">
        <f ca="true">+IF(OFFSET('Sanitation Data'!$F$31,0,10*ROW('Sanitation Data'!F81))="","",OFFSET('Sanitation Data'!$F$31,0,10*ROW('Sanitation Data'!F81)))</f>
        <v/>
      </c>
      <c r="CY87" s="290" t="str">
        <f ca="true">+IF(OFFSET('Sanitation Data'!$F$32,0,10*ROW('Sanitation Data'!F81))="","",OFFSET('Sanitation Data'!$F$32,0,10*ROW('Sanitation Data'!F81)))</f>
        <v/>
      </c>
      <c r="CZ87" s="290" t="str">
        <f ca="true">+IF(OFFSET('Sanitation Data'!$G$28,0,10*ROW('Sanitation Data'!G81))="","",OFFSET('Sanitation Data'!$G$28,0,10*ROW('Sanitation Data'!G81)))</f>
        <v/>
      </c>
      <c r="DA87" s="290" t="str">
        <f ca="true">+IF(OFFSET('Sanitation Data'!$G$29,0,10*ROW('Sanitation Data'!G81))="","",OFFSET('Sanitation Data'!$G$29,0,10*ROW('Sanitation Data'!G81)))</f>
        <v/>
      </c>
      <c r="DB87" s="290" t="str">
        <f ca="true">+IF(OFFSET('Sanitation Data'!$G$30,0,10*ROW('Sanitation Data'!G81))="","",OFFSET('Sanitation Data'!$G$30,0,10*ROW('Sanitation Data'!G81)))</f>
        <v/>
      </c>
      <c r="DC87" s="290" t="str">
        <f ca="true">+IF(OFFSET('Sanitation Data'!$G$31,0,10*ROW('Sanitation Data'!G81))="","",OFFSET('Sanitation Data'!$G$31,0,10*ROW('Sanitation Data'!G81)))</f>
        <v/>
      </c>
      <c r="DD87" s="290" t="str">
        <f ca="true">+IF(OFFSET('Sanitation Data'!$G$32,0,10*ROW('Sanitation Data'!G81))="","",OFFSET('Sanitation Data'!$G$32,0,10*ROW('Sanitation Data'!G81)))</f>
        <v/>
      </c>
      <c r="DE87" s="290" t="str">
        <f ca="true">+IF(OFFSET('Sanitation Data'!$H$28,0,10*ROW('Sanitation Data'!H81))="","",OFFSET('Sanitation Data'!$H$28,0,10*ROW('Sanitation Data'!H81)))</f>
        <v/>
      </c>
      <c r="DF87" s="290" t="str">
        <f ca="true">+IF(OFFSET('Sanitation Data'!$H$29,0,10*ROW('Sanitation Data'!H81))="","",OFFSET('Sanitation Data'!$H$29,0,10*ROW('Sanitation Data'!H81)))</f>
        <v/>
      </c>
      <c r="DG87" s="290" t="str">
        <f ca="true">+IF(OFFSET('Sanitation Data'!$H$30,0,10*ROW('Sanitation Data'!H81))="","",OFFSET('Sanitation Data'!$H$30,0,10*ROW('Sanitation Data'!H81)))</f>
        <v/>
      </c>
      <c r="DH87" s="290" t="str">
        <f ca="true">+IF(OFFSET('Sanitation Data'!$H$31,0,10*ROW('Sanitation Data'!H81))="","",OFFSET('Sanitation Data'!$H$31,0,10*ROW('Sanitation Data'!H81)))</f>
        <v/>
      </c>
      <c r="DI87" s="290" t="str">
        <f ca="true">+IF(OFFSET('Sanitation Data'!$H$32,0,10*ROW('Sanitation Data'!H81))="","",OFFSET('Sanitation Data'!$H$32,0,10*ROW('Sanitation Data'!H81)))</f>
        <v/>
      </c>
      <c r="DJ87" s="290" t="str">
        <f ca="true">+IF(OFFSET('Sanitation Data'!$I$28,0,10*ROW('Sanitation Data'!I81))="","",OFFSET('Sanitation Data'!$I$28,0,10*ROW('Sanitation Data'!I81)))</f>
        <v/>
      </c>
      <c r="DK87" s="290" t="str">
        <f ca="true">+IF(OFFSET('Sanitation Data'!$I$29,0,10*ROW('Sanitation Data'!I81))="","",OFFSET('Sanitation Data'!$I$29,0,10*ROW('Sanitation Data'!I81)))</f>
        <v/>
      </c>
      <c r="DL87" s="290" t="str">
        <f ca="true">+IF(OFFSET('Sanitation Data'!$I$30,0,10*ROW('Sanitation Data'!I81))="","",OFFSET('Sanitation Data'!$I$30,0,10*ROW('Sanitation Data'!I81)))</f>
        <v/>
      </c>
      <c r="DM87" s="290" t="str">
        <f ca="true">+IF(OFFSET('Sanitation Data'!$I$31,0,10*ROW('Sanitation Data'!I81))="","",OFFSET('Sanitation Data'!$I$31,0,10*ROW('Sanitation Data'!I81)))</f>
        <v/>
      </c>
      <c r="DN87" s="290" t="str">
        <f ca="true">+IF(OFFSET('Sanitation Data'!$I$32,0,10*ROW('Sanitation Data'!I81))="","",OFFSET('Sanitation Data'!$I$32,0,10*ROW('Sanitation Data'!I81)))</f>
        <v/>
      </c>
      <c r="DO87" s="290" t="str">
        <f ca="true">+IF(OFFSET('Hygiene Data'!$D$11,0,10*ROW('Hygiene Data'!D81))="","",OFFSET('Hygiene Data'!$D$11,0,10*ROW('Hygiene Data'!D81)))</f>
        <v/>
      </c>
      <c r="DP87" s="290" t="str">
        <f ca="true">+IF(OFFSET('Hygiene Data'!$D$12,0,10*ROW('Hygiene Data'!D81))="","",OFFSET('Hygiene Data'!$D$12,0,10*ROW('Hygiene Data'!D81)))</f>
        <v/>
      </c>
      <c r="DQ87" s="290" t="str">
        <f ca="true">+IF(OFFSET('Hygiene Data'!$D$13,0,10*ROW('Hygiene Data'!D81))="","",OFFSET('Hygiene Data'!$D$13,0,10*ROW('Hygiene Data'!D81)))</f>
        <v/>
      </c>
      <c r="DR87" s="290" t="str">
        <f ca="true">+IF(OFFSET('Hygiene Data'!$E$11,0,10*ROW('Hygiene Data'!E81))="","",OFFSET('Hygiene Data'!$E$11,0,10*ROW('Hygiene Data'!E81)))</f>
        <v/>
      </c>
      <c r="DS87" s="290" t="str">
        <f ca="true">+IF(OFFSET('Hygiene Data'!$E$12,0,10*ROW('Hygiene Data'!E81))="","",OFFSET('Hygiene Data'!$E$12,0,10*ROW('Hygiene Data'!E81)))</f>
        <v/>
      </c>
      <c r="DT87" s="290" t="str">
        <f ca="true">+IF(OFFSET('Hygiene Data'!$E$13,0,10*ROW('Hygiene Data'!E81))="","",OFFSET('Hygiene Data'!$E$13,0,10*ROW('Hygiene Data'!E81)))</f>
        <v/>
      </c>
      <c r="DU87" s="290" t="str">
        <f ca="true">+IF(OFFSET('Hygiene Data'!$F$11,0,10*ROW('Hygiene Data'!F81))="","",OFFSET('Hygiene Data'!$F$11,0,10*ROW('Hygiene Data'!F81)))</f>
        <v/>
      </c>
      <c r="DV87" s="290" t="str">
        <f ca="true">+IF(OFFSET('Hygiene Data'!$F$12,0,10*ROW('Hygiene Data'!F81))="","",OFFSET('Hygiene Data'!$F$12,0,10*ROW('Hygiene Data'!F81)))</f>
        <v/>
      </c>
      <c r="DW87" s="290" t="str">
        <f ca="true">+IF(OFFSET('Hygiene Data'!$F$13,0,10*ROW('Hygiene Data'!F81))="","",OFFSET('Hygiene Data'!$F$13,0,10*ROW('Hygiene Data'!F81)))</f>
        <v/>
      </c>
      <c r="DX87" s="290" t="str">
        <f ca="true">+IF(OFFSET('Hygiene Data'!$G$11,0,10*ROW('Hygiene Data'!G81))="","",OFFSET('Hygiene Data'!$G$11,0,10*ROW('Hygiene Data'!G81)))</f>
        <v/>
      </c>
      <c r="DY87" s="290" t="str">
        <f ca="true">+IF(OFFSET('Hygiene Data'!$G$12,0,10*ROW('Hygiene Data'!G81))="","",OFFSET('Hygiene Data'!$G$12,0,10*ROW('Hygiene Data'!G81)))</f>
        <v/>
      </c>
      <c r="DZ87" s="290" t="str">
        <f ca="true">+IF(OFFSET('Hygiene Data'!$G$13,0,10*ROW('Hygiene Data'!G81))="","",OFFSET('Hygiene Data'!$G$13,0,10*ROW('Hygiene Data'!G81)))</f>
        <v/>
      </c>
      <c r="EA87" s="290" t="str">
        <f ca="true">+IF(OFFSET('Hygiene Data'!$H$11,0,10*ROW('Hygiene Data'!H81))="","",OFFSET('Hygiene Data'!$H$11,0,10*ROW('Hygiene Data'!H81)))</f>
        <v/>
      </c>
      <c r="EB87" s="290" t="str">
        <f ca="true">+IF(OFFSET('Hygiene Data'!$H$12,0,10*ROW('Hygiene Data'!H81))="","",OFFSET('Hygiene Data'!$H$12,0,10*ROW('Hygiene Data'!H81)))</f>
        <v/>
      </c>
      <c r="EC87" s="290" t="str">
        <f ca="true">+IF(OFFSET('Hygiene Data'!$H$13,0,10*ROW('Hygiene Data'!H81))="","",OFFSET('Hygiene Data'!$H$13,0,10*ROW('Hygiene Data'!H81)))</f>
        <v/>
      </c>
      <c r="ED87" s="290" t="str">
        <f ca="true">+IF(OFFSET('Hygiene Data'!$I$11,0,10*ROW('Hygiene Data'!I81))="","",OFFSET('Hygiene Data'!$I$11,0,10*ROW('Hygiene Data'!I81)))</f>
        <v/>
      </c>
      <c r="EE87" s="290" t="str">
        <f ca="true">+IF(OFFSET('Hygiene Data'!$I$12,0,10*ROW('Hygiene Data'!I81))="","",OFFSET('Hygiene Data'!$I$12,0,10*ROW('Hygiene Data'!I81)))</f>
        <v/>
      </c>
      <c r="EF87" s="290"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6"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0"/>
      <c r="BS88" s="290" t="str">
        <f ca="true">+IF(OFFSET('Water Data'!$D$27,0,10*ROW('Water Data'!D82))="","",OFFSET('Water Data'!$D$27,0,10*ROW('Water Data'!D82)))</f>
        <v/>
      </c>
      <c r="BT88" s="290" t="str">
        <f ca="true">+IF(OFFSET('Water Data'!$D$28,0,10*ROW('Water Data'!D82))="","",OFFSET('Water Data'!$D$28,0,10*ROW('Water Data'!D82)))</f>
        <v/>
      </c>
      <c r="BU88" s="290" t="str">
        <f ca="true">+IF(OFFSET('Water Data'!$D$29,0,10*ROW('Water Data'!D82))="","",OFFSET('Water Data'!$D$29,0,10*ROW('Water Data'!D82)))</f>
        <v/>
      </c>
      <c r="BV88" s="290" t="str">
        <f ca="true">+IF(OFFSET('Water Data'!$E$27,0,10*ROW('Water Data'!E82))="","",OFFSET('Water Data'!$E$27,0,10*ROW('Water Data'!E82)))</f>
        <v/>
      </c>
      <c r="BW88" s="290" t="str">
        <f ca="true">+IF(OFFSET('Water Data'!$E$28,0,10*ROW('Water Data'!E82))="","",OFFSET('Water Data'!$E$28,0,10*ROW('Water Data'!E82)))</f>
        <v/>
      </c>
      <c r="BX88" s="290" t="str">
        <f ca="true">+IF(OFFSET('Water Data'!$E$29,0,10*ROW('Water Data'!E82))="","",OFFSET('Water Data'!$E$29,0,10*ROW('Water Data'!E82)))</f>
        <v/>
      </c>
      <c r="BY88" s="290" t="str">
        <f ca="true">+IF(OFFSET('Water Data'!$F$27,0,10*ROW('Water Data'!F82))="","",OFFSET('Water Data'!$F$27,0,10*ROW('Water Data'!F82)))</f>
        <v/>
      </c>
      <c r="BZ88" s="290" t="str">
        <f ca="true">+IF(OFFSET('Water Data'!$F$28,0,10*ROW('Water Data'!F82))="","",OFFSET('Water Data'!$F$28,0,10*ROW('Water Data'!F82)))</f>
        <v/>
      </c>
      <c r="CA88" s="290" t="str">
        <f ca="true">+IF(OFFSET('Water Data'!$F$29,0,10*ROW('Water Data'!F82))="","",OFFSET('Water Data'!$F$29,0,10*ROW('Water Data'!F82)))</f>
        <v/>
      </c>
      <c r="CB88" s="290" t="str">
        <f ca="true">+IF(OFFSET('Water Data'!$G$27,0,10*ROW('Water Data'!G82))="","",OFFSET('Water Data'!$G$27,0,10*ROW('Water Data'!G82)))</f>
        <v/>
      </c>
      <c r="CC88" s="290" t="str">
        <f ca="true">+IF(OFFSET('Water Data'!$G$28,0,10*ROW('Water Data'!G82))="","",OFFSET('Water Data'!$G$28,0,10*ROW('Water Data'!G82)))</f>
        <v/>
      </c>
      <c r="CD88" s="290" t="str">
        <f ca="true">+IF(OFFSET('Water Data'!$G$29,0,10*ROW('Water Data'!G82))="","",OFFSET('Water Data'!$G$29,0,10*ROW('Water Data'!G82)))</f>
        <v/>
      </c>
      <c r="CE88" s="290" t="str">
        <f ca="true">+IF(OFFSET('Water Data'!$H$27,0,10*ROW('Water Data'!H82))="","",OFFSET('Water Data'!$H$27,0,10*ROW('Water Data'!H82)))</f>
        <v/>
      </c>
      <c r="CF88" s="290" t="str">
        <f ca="true">+IF(OFFSET('Water Data'!$H$28,0,10*ROW('Water Data'!H82))="","",OFFSET('Water Data'!$H$28,0,10*ROW('Water Data'!H82)))</f>
        <v/>
      </c>
      <c r="CG88" s="290" t="str">
        <f ca="true">+IF(OFFSET('Water Data'!$H$29,0,10*ROW('Water Data'!H82))="","",OFFSET('Water Data'!$H$29,0,10*ROW('Water Data'!H82)))</f>
        <v/>
      </c>
      <c r="CH88" s="290" t="str">
        <f ca="true">+IF(OFFSET('Water Data'!$I$27,0,10*ROW('Water Data'!I82))="","",OFFSET('Water Data'!$I$27,0,10*ROW('Water Data'!I82)))</f>
        <v/>
      </c>
      <c r="CI88" s="290" t="str">
        <f ca="true">+IF(OFFSET('Water Data'!$I$28,0,10*ROW('Water Data'!I82))="","",OFFSET('Water Data'!$I$28,0,10*ROW('Water Data'!I82)))</f>
        <v/>
      </c>
      <c r="CJ88" s="290" t="str">
        <f ca="true">+IF(OFFSET('Water Data'!$I$29,0,10*ROW('Water Data'!I82))="","",OFFSET('Water Data'!$I$29,0,10*ROW('Water Data'!I82)))</f>
        <v/>
      </c>
      <c r="CK88" s="290" t="str">
        <f ca="true">+IF(OFFSET('Sanitation Data'!$D$28,0,10*ROW('Sanitation Data'!D82))="","",OFFSET('Sanitation Data'!$D$28,0,10*ROW('Sanitation Data'!D82)))</f>
        <v/>
      </c>
      <c r="CL88" s="290" t="str">
        <f ca="true">+IF(OFFSET('Sanitation Data'!$D$29,0,10*ROW('Sanitation Data'!D82))="","",OFFSET('Sanitation Data'!$D$29,0,10*ROW('Sanitation Data'!D82)))</f>
        <v/>
      </c>
      <c r="CM88" s="290" t="str">
        <f ca="true">+IF(OFFSET('Sanitation Data'!$D$30,0,10*ROW('Sanitation Data'!D82))="","",OFFSET('Sanitation Data'!$D$30,0,10*ROW('Sanitation Data'!D82)))</f>
        <v/>
      </c>
      <c r="CN88" s="290" t="str">
        <f ca="true">+IF(OFFSET('Sanitation Data'!$D$31,0,10*ROW('Sanitation Data'!D82))="","",OFFSET('Sanitation Data'!$D$31,0,10*ROW('Sanitation Data'!D82)))</f>
        <v/>
      </c>
      <c r="CO88" s="290" t="str">
        <f ca="true">+IF(OFFSET('Sanitation Data'!$D$32,0,10*ROW('Sanitation Data'!D82))="","",OFFSET('Sanitation Data'!$D$32,0,10*ROW('Sanitation Data'!D82)))</f>
        <v/>
      </c>
      <c r="CP88" s="290" t="str">
        <f ca="true">+IF(OFFSET('Sanitation Data'!$E$28,0,10*ROW('Sanitation Data'!E82))="","",OFFSET('Sanitation Data'!$E$28,0,10*ROW('Sanitation Data'!E82)))</f>
        <v/>
      </c>
      <c r="CQ88" s="290" t="str">
        <f ca="true">+IF(OFFSET('Sanitation Data'!$E$29,0,10*ROW('Sanitation Data'!E82))="","",OFFSET('Sanitation Data'!$E$29,0,10*ROW('Sanitation Data'!E82)))</f>
        <v/>
      </c>
      <c r="CR88" s="290" t="str">
        <f ca="true">+IF(OFFSET('Sanitation Data'!$E$30,0,10*ROW('Sanitation Data'!E82))="","",OFFSET('Sanitation Data'!$E$30,0,10*ROW('Sanitation Data'!E82)))</f>
        <v/>
      </c>
      <c r="CS88" s="290" t="str">
        <f ca="true">+IF(OFFSET('Sanitation Data'!$E$31,0,10*ROW('Sanitation Data'!E82))="","",OFFSET('Sanitation Data'!$E$31,0,10*ROW('Sanitation Data'!E82)))</f>
        <v/>
      </c>
      <c r="CT88" s="290" t="str">
        <f ca="true">+IF(OFFSET('Sanitation Data'!$E$32,0,10*ROW('Sanitation Data'!E82))="","",OFFSET('Sanitation Data'!$E$32,0,10*ROW('Sanitation Data'!E82)))</f>
        <v/>
      </c>
      <c r="CU88" s="290" t="str">
        <f ca="true">+IF(OFFSET('Sanitation Data'!$F$28,0,10*ROW('Sanitation Data'!F82))="","",OFFSET('Sanitation Data'!$F$28,0,10*ROW('Sanitation Data'!F82)))</f>
        <v/>
      </c>
      <c r="CV88" s="290" t="str">
        <f ca="true">+IF(OFFSET('Sanitation Data'!$F$29,0,10*ROW('Sanitation Data'!F82))="","",OFFSET('Sanitation Data'!$F$29,0,10*ROW('Sanitation Data'!F82)))</f>
        <v/>
      </c>
      <c r="CW88" s="290" t="str">
        <f ca="true">+IF(OFFSET('Sanitation Data'!$F$30,0,10*ROW('Sanitation Data'!F82))="","",OFFSET('Sanitation Data'!$F$30,0,10*ROW('Sanitation Data'!F82)))</f>
        <v/>
      </c>
      <c r="CX88" s="290" t="str">
        <f ca="true">+IF(OFFSET('Sanitation Data'!$F$31,0,10*ROW('Sanitation Data'!F82))="","",OFFSET('Sanitation Data'!$F$31,0,10*ROW('Sanitation Data'!F82)))</f>
        <v/>
      </c>
      <c r="CY88" s="290" t="str">
        <f ca="true">+IF(OFFSET('Sanitation Data'!$F$32,0,10*ROW('Sanitation Data'!F82))="","",OFFSET('Sanitation Data'!$F$32,0,10*ROW('Sanitation Data'!F82)))</f>
        <v/>
      </c>
      <c r="CZ88" s="290" t="str">
        <f ca="true">+IF(OFFSET('Sanitation Data'!$G$28,0,10*ROW('Sanitation Data'!G82))="","",OFFSET('Sanitation Data'!$G$28,0,10*ROW('Sanitation Data'!G82)))</f>
        <v/>
      </c>
      <c r="DA88" s="290" t="str">
        <f ca="true">+IF(OFFSET('Sanitation Data'!$G$29,0,10*ROW('Sanitation Data'!G82))="","",OFFSET('Sanitation Data'!$G$29,0,10*ROW('Sanitation Data'!G82)))</f>
        <v/>
      </c>
      <c r="DB88" s="290" t="str">
        <f ca="true">+IF(OFFSET('Sanitation Data'!$G$30,0,10*ROW('Sanitation Data'!G82))="","",OFFSET('Sanitation Data'!$G$30,0,10*ROW('Sanitation Data'!G82)))</f>
        <v/>
      </c>
      <c r="DC88" s="290" t="str">
        <f ca="true">+IF(OFFSET('Sanitation Data'!$G$31,0,10*ROW('Sanitation Data'!G82))="","",OFFSET('Sanitation Data'!$G$31,0,10*ROW('Sanitation Data'!G82)))</f>
        <v/>
      </c>
      <c r="DD88" s="290" t="str">
        <f ca="true">+IF(OFFSET('Sanitation Data'!$G$32,0,10*ROW('Sanitation Data'!G82))="","",OFFSET('Sanitation Data'!$G$32,0,10*ROW('Sanitation Data'!G82)))</f>
        <v/>
      </c>
      <c r="DE88" s="290" t="str">
        <f ca="true">+IF(OFFSET('Sanitation Data'!$H$28,0,10*ROW('Sanitation Data'!H82))="","",OFFSET('Sanitation Data'!$H$28,0,10*ROW('Sanitation Data'!H82)))</f>
        <v/>
      </c>
      <c r="DF88" s="290" t="str">
        <f ca="true">+IF(OFFSET('Sanitation Data'!$H$29,0,10*ROW('Sanitation Data'!H82))="","",OFFSET('Sanitation Data'!$H$29,0,10*ROW('Sanitation Data'!H82)))</f>
        <v/>
      </c>
      <c r="DG88" s="290" t="str">
        <f ca="true">+IF(OFFSET('Sanitation Data'!$H$30,0,10*ROW('Sanitation Data'!H82))="","",OFFSET('Sanitation Data'!$H$30,0,10*ROW('Sanitation Data'!H82)))</f>
        <v/>
      </c>
      <c r="DH88" s="290" t="str">
        <f ca="true">+IF(OFFSET('Sanitation Data'!$H$31,0,10*ROW('Sanitation Data'!H82))="","",OFFSET('Sanitation Data'!$H$31,0,10*ROW('Sanitation Data'!H82)))</f>
        <v/>
      </c>
      <c r="DI88" s="290" t="str">
        <f ca="true">+IF(OFFSET('Sanitation Data'!$H$32,0,10*ROW('Sanitation Data'!H82))="","",OFFSET('Sanitation Data'!$H$32,0,10*ROW('Sanitation Data'!H82)))</f>
        <v/>
      </c>
      <c r="DJ88" s="290" t="str">
        <f ca="true">+IF(OFFSET('Sanitation Data'!$I$28,0,10*ROW('Sanitation Data'!I82))="","",OFFSET('Sanitation Data'!$I$28,0,10*ROW('Sanitation Data'!I82)))</f>
        <v/>
      </c>
      <c r="DK88" s="290" t="str">
        <f ca="true">+IF(OFFSET('Sanitation Data'!$I$29,0,10*ROW('Sanitation Data'!I82))="","",OFFSET('Sanitation Data'!$I$29,0,10*ROW('Sanitation Data'!I82)))</f>
        <v/>
      </c>
      <c r="DL88" s="290" t="str">
        <f ca="true">+IF(OFFSET('Sanitation Data'!$I$30,0,10*ROW('Sanitation Data'!I82))="","",OFFSET('Sanitation Data'!$I$30,0,10*ROW('Sanitation Data'!I82)))</f>
        <v/>
      </c>
      <c r="DM88" s="290" t="str">
        <f ca="true">+IF(OFFSET('Sanitation Data'!$I$31,0,10*ROW('Sanitation Data'!I82))="","",OFFSET('Sanitation Data'!$I$31,0,10*ROW('Sanitation Data'!I82)))</f>
        <v/>
      </c>
      <c r="DN88" s="290" t="str">
        <f ca="true">+IF(OFFSET('Sanitation Data'!$I$32,0,10*ROW('Sanitation Data'!I82))="","",OFFSET('Sanitation Data'!$I$32,0,10*ROW('Sanitation Data'!I82)))</f>
        <v/>
      </c>
      <c r="DO88" s="290" t="str">
        <f ca="true">+IF(OFFSET('Hygiene Data'!$D$11,0,10*ROW('Hygiene Data'!D82))="","",OFFSET('Hygiene Data'!$D$11,0,10*ROW('Hygiene Data'!D82)))</f>
        <v/>
      </c>
      <c r="DP88" s="290" t="str">
        <f ca="true">+IF(OFFSET('Hygiene Data'!$D$12,0,10*ROW('Hygiene Data'!D82))="","",OFFSET('Hygiene Data'!$D$12,0,10*ROW('Hygiene Data'!D82)))</f>
        <v/>
      </c>
      <c r="DQ88" s="290" t="str">
        <f ca="true">+IF(OFFSET('Hygiene Data'!$D$13,0,10*ROW('Hygiene Data'!D82))="","",OFFSET('Hygiene Data'!$D$13,0,10*ROW('Hygiene Data'!D82)))</f>
        <v/>
      </c>
      <c r="DR88" s="290" t="str">
        <f ca="true">+IF(OFFSET('Hygiene Data'!$E$11,0,10*ROW('Hygiene Data'!E82))="","",OFFSET('Hygiene Data'!$E$11,0,10*ROW('Hygiene Data'!E82)))</f>
        <v/>
      </c>
      <c r="DS88" s="290" t="str">
        <f ca="true">+IF(OFFSET('Hygiene Data'!$E$12,0,10*ROW('Hygiene Data'!E82))="","",OFFSET('Hygiene Data'!$E$12,0,10*ROW('Hygiene Data'!E82)))</f>
        <v/>
      </c>
      <c r="DT88" s="290" t="str">
        <f ca="true">+IF(OFFSET('Hygiene Data'!$E$13,0,10*ROW('Hygiene Data'!E82))="","",OFFSET('Hygiene Data'!$E$13,0,10*ROW('Hygiene Data'!E82)))</f>
        <v/>
      </c>
      <c r="DU88" s="290" t="str">
        <f ca="true">+IF(OFFSET('Hygiene Data'!$F$11,0,10*ROW('Hygiene Data'!F82))="","",OFFSET('Hygiene Data'!$F$11,0,10*ROW('Hygiene Data'!F82)))</f>
        <v/>
      </c>
      <c r="DV88" s="290" t="str">
        <f ca="true">+IF(OFFSET('Hygiene Data'!$F$12,0,10*ROW('Hygiene Data'!F82))="","",OFFSET('Hygiene Data'!$F$12,0,10*ROW('Hygiene Data'!F82)))</f>
        <v/>
      </c>
      <c r="DW88" s="290" t="str">
        <f ca="true">+IF(OFFSET('Hygiene Data'!$F$13,0,10*ROW('Hygiene Data'!F82))="","",OFFSET('Hygiene Data'!$F$13,0,10*ROW('Hygiene Data'!F82)))</f>
        <v/>
      </c>
      <c r="DX88" s="290" t="str">
        <f ca="true">+IF(OFFSET('Hygiene Data'!$G$11,0,10*ROW('Hygiene Data'!G82))="","",OFFSET('Hygiene Data'!$G$11,0,10*ROW('Hygiene Data'!G82)))</f>
        <v/>
      </c>
      <c r="DY88" s="290" t="str">
        <f ca="true">+IF(OFFSET('Hygiene Data'!$G$12,0,10*ROW('Hygiene Data'!G82))="","",OFFSET('Hygiene Data'!$G$12,0,10*ROW('Hygiene Data'!G82)))</f>
        <v/>
      </c>
      <c r="DZ88" s="290" t="str">
        <f ca="true">+IF(OFFSET('Hygiene Data'!$G$13,0,10*ROW('Hygiene Data'!G82))="","",OFFSET('Hygiene Data'!$G$13,0,10*ROW('Hygiene Data'!G82)))</f>
        <v/>
      </c>
      <c r="EA88" s="290" t="str">
        <f ca="true">+IF(OFFSET('Hygiene Data'!$H$11,0,10*ROW('Hygiene Data'!H82))="","",OFFSET('Hygiene Data'!$H$11,0,10*ROW('Hygiene Data'!H82)))</f>
        <v/>
      </c>
      <c r="EB88" s="290" t="str">
        <f ca="true">+IF(OFFSET('Hygiene Data'!$H$12,0,10*ROW('Hygiene Data'!H82))="","",OFFSET('Hygiene Data'!$H$12,0,10*ROW('Hygiene Data'!H82)))</f>
        <v/>
      </c>
      <c r="EC88" s="290" t="str">
        <f ca="true">+IF(OFFSET('Hygiene Data'!$H$13,0,10*ROW('Hygiene Data'!H82))="","",OFFSET('Hygiene Data'!$H$13,0,10*ROW('Hygiene Data'!H82)))</f>
        <v/>
      </c>
      <c r="ED88" s="290" t="str">
        <f ca="true">+IF(OFFSET('Hygiene Data'!$I$11,0,10*ROW('Hygiene Data'!I82))="","",OFFSET('Hygiene Data'!$I$11,0,10*ROW('Hygiene Data'!I82)))</f>
        <v/>
      </c>
      <c r="EE88" s="290" t="str">
        <f ca="true">+IF(OFFSET('Hygiene Data'!$I$12,0,10*ROW('Hygiene Data'!I82))="","",OFFSET('Hygiene Data'!$I$12,0,10*ROW('Hygiene Data'!I82)))</f>
        <v/>
      </c>
      <c r="EF88" s="290"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6"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0"/>
      <c r="BS89" s="290" t="str">
        <f ca="true">+IF(OFFSET('Water Data'!$D$27,0,10*ROW('Water Data'!D83))="","",OFFSET('Water Data'!$D$27,0,10*ROW('Water Data'!D83)))</f>
        <v/>
      </c>
      <c r="BT89" s="290" t="str">
        <f ca="true">+IF(OFFSET('Water Data'!$D$28,0,10*ROW('Water Data'!D83))="","",OFFSET('Water Data'!$D$28,0,10*ROW('Water Data'!D83)))</f>
        <v/>
      </c>
      <c r="BU89" s="290" t="str">
        <f ca="true">+IF(OFFSET('Water Data'!$D$29,0,10*ROW('Water Data'!D83))="","",OFFSET('Water Data'!$D$29,0,10*ROW('Water Data'!D83)))</f>
        <v/>
      </c>
      <c r="BV89" s="290" t="str">
        <f ca="true">+IF(OFFSET('Water Data'!$E$27,0,10*ROW('Water Data'!E83))="","",OFFSET('Water Data'!$E$27,0,10*ROW('Water Data'!E83)))</f>
        <v/>
      </c>
      <c r="BW89" s="290" t="str">
        <f ca="true">+IF(OFFSET('Water Data'!$E$28,0,10*ROW('Water Data'!E83))="","",OFFSET('Water Data'!$E$28,0,10*ROW('Water Data'!E83)))</f>
        <v/>
      </c>
      <c r="BX89" s="290" t="str">
        <f ca="true">+IF(OFFSET('Water Data'!$E$29,0,10*ROW('Water Data'!E83))="","",OFFSET('Water Data'!$E$29,0,10*ROW('Water Data'!E83)))</f>
        <v/>
      </c>
      <c r="BY89" s="290" t="str">
        <f ca="true">+IF(OFFSET('Water Data'!$F$27,0,10*ROW('Water Data'!F83))="","",OFFSET('Water Data'!$F$27,0,10*ROW('Water Data'!F83)))</f>
        <v/>
      </c>
      <c r="BZ89" s="290" t="str">
        <f ca="true">+IF(OFFSET('Water Data'!$F$28,0,10*ROW('Water Data'!F83))="","",OFFSET('Water Data'!$F$28,0,10*ROW('Water Data'!F83)))</f>
        <v/>
      </c>
      <c r="CA89" s="290" t="str">
        <f ca="true">+IF(OFFSET('Water Data'!$F$29,0,10*ROW('Water Data'!F83))="","",OFFSET('Water Data'!$F$29,0,10*ROW('Water Data'!F83)))</f>
        <v/>
      </c>
      <c r="CB89" s="290" t="str">
        <f ca="true">+IF(OFFSET('Water Data'!$G$27,0,10*ROW('Water Data'!G83))="","",OFFSET('Water Data'!$G$27,0,10*ROW('Water Data'!G83)))</f>
        <v/>
      </c>
      <c r="CC89" s="290" t="str">
        <f ca="true">+IF(OFFSET('Water Data'!$G$28,0,10*ROW('Water Data'!G83))="","",OFFSET('Water Data'!$G$28,0,10*ROW('Water Data'!G83)))</f>
        <v/>
      </c>
      <c r="CD89" s="290" t="str">
        <f ca="true">+IF(OFFSET('Water Data'!$G$29,0,10*ROW('Water Data'!G83))="","",OFFSET('Water Data'!$G$29,0,10*ROW('Water Data'!G83)))</f>
        <v/>
      </c>
      <c r="CE89" s="290" t="str">
        <f ca="true">+IF(OFFSET('Water Data'!$H$27,0,10*ROW('Water Data'!H83))="","",OFFSET('Water Data'!$H$27,0,10*ROW('Water Data'!H83)))</f>
        <v/>
      </c>
      <c r="CF89" s="290" t="str">
        <f ca="true">+IF(OFFSET('Water Data'!$H$28,0,10*ROW('Water Data'!H83))="","",OFFSET('Water Data'!$H$28,0,10*ROW('Water Data'!H83)))</f>
        <v/>
      </c>
      <c r="CG89" s="290" t="str">
        <f ca="true">+IF(OFFSET('Water Data'!$H$29,0,10*ROW('Water Data'!H83))="","",OFFSET('Water Data'!$H$29,0,10*ROW('Water Data'!H83)))</f>
        <v/>
      </c>
      <c r="CH89" s="290" t="str">
        <f ca="true">+IF(OFFSET('Water Data'!$I$27,0,10*ROW('Water Data'!I83))="","",OFFSET('Water Data'!$I$27,0,10*ROW('Water Data'!I83)))</f>
        <v/>
      </c>
      <c r="CI89" s="290" t="str">
        <f ca="true">+IF(OFFSET('Water Data'!$I$28,0,10*ROW('Water Data'!I83))="","",OFFSET('Water Data'!$I$28,0,10*ROW('Water Data'!I83)))</f>
        <v/>
      </c>
      <c r="CJ89" s="290" t="str">
        <f ca="true">+IF(OFFSET('Water Data'!$I$29,0,10*ROW('Water Data'!I83))="","",OFFSET('Water Data'!$I$29,0,10*ROW('Water Data'!I83)))</f>
        <v/>
      </c>
      <c r="CK89" s="290" t="str">
        <f ca="true">+IF(OFFSET('Sanitation Data'!$D$28,0,10*ROW('Sanitation Data'!D83))="","",OFFSET('Sanitation Data'!$D$28,0,10*ROW('Sanitation Data'!D83)))</f>
        <v/>
      </c>
      <c r="CL89" s="290" t="str">
        <f ca="true">+IF(OFFSET('Sanitation Data'!$D$29,0,10*ROW('Sanitation Data'!D83))="","",OFFSET('Sanitation Data'!$D$29,0,10*ROW('Sanitation Data'!D83)))</f>
        <v/>
      </c>
      <c r="CM89" s="290" t="str">
        <f ca="true">+IF(OFFSET('Sanitation Data'!$D$30,0,10*ROW('Sanitation Data'!D83))="","",OFFSET('Sanitation Data'!$D$30,0,10*ROW('Sanitation Data'!D83)))</f>
        <v/>
      </c>
      <c r="CN89" s="290" t="str">
        <f ca="true">+IF(OFFSET('Sanitation Data'!$D$31,0,10*ROW('Sanitation Data'!D83))="","",OFFSET('Sanitation Data'!$D$31,0,10*ROW('Sanitation Data'!D83)))</f>
        <v/>
      </c>
      <c r="CO89" s="290" t="str">
        <f ca="true">+IF(OFFSET('Sanitation Data'!$D$32,0,10*ROW('Sanitation Data'!D83))="","",OFFSET('Sanitation Data'!$D$32,0,10*ROW('Sanitation Data'!D83)))</f>
        <v/>
      </c>
      <c r="CP89" s="290" t="str">
        <f ca="true">+IF(OFFSET('Sanitation Data'!$E$28,0,10*ROW('Sanitation Data'!E83))="","",OFFSET('Sanitation Data'!$E$28,0,10*ROW('Sanitation Data'!E83)))</f>
        <v/>
      </c>
      <c r="CQ89" s="290" t="str">
        <f ca="true">+IF(OFFSET('Sanitation Data'!$E$29,0,10*ROW('Sanitation Data'!E83))="","",OFFSET('Sanitation Data'!$E$29,0,10*ROW('Sanitation Data'!E83)))</f>
        <v/>
      </c>
      <c r="CR89" s="290" t="str">
        <f ca="true">+IF(OFFSET('Sanitation Data'!$E$30,0,10*ROW('Sanitation Data'!E83))="","",OFFSET('Sanitation Data'!$E$30,0,10*ROW('Sanitation Data'!E83)))</f>
        <v/>
      </c>
      <c r="CS89" s="290" t="str">
        <f ca="true">+IF(OFFSET('Sanitation Data'!$E$31,0,10*ROW('Sanitation Data'!E83))="","",OFFSET('Sanitation Data'!$E$31,0,10*ROW('Sanitation Data'!E83)))</f>
        <v/>
      </c>
      <c r="CT89" s="290" t="str">
        <f ca="true">+IF(OFFSET('Sanitation Data'!$E$32,0,10*ROW('Sanitation Data'!E83))="","",OFFSET('Sanitation Data'!$E$32,0,10*ROW('Sanitation Data'!E83)))</f>
        <v/>
      </c>
      <c r="CU89" s="290" t="str">
        <f ca="true">+IF(OFFSET('Sanitation Data'!$F$28,0,10*ROW('Sanitation Data'!F83))="","",OFFSET('Sanitation Data'!$F$28,0,10*ROW('Sanitation Data'!F83)))</f>
        <v/>
      </c>
      <c r="CV89" s="290" t="str">
        <f ca="true">+IF(OFFSET('Sanitation Data'!$F$29,0,10*ROW('Sanitation Data'!F83))="","",OFFSET('Sanitation Data'!$F$29,0,10*ROW('Sanitation Data'!F83)))</f>
        <v/>
      </c>
      <c r="CW89" s="290" t="str">
        <f ca="true">+IF(OFFSET('Sanitation Data'!$F$30,0,10*ROW('Sanitation Data'!F83))="","",OFFSET('Sanitation Data'!$F$30,0,10*ROW('Sanitation Data'!F83)))</f>
        <v/>
      </c>
      <c r="CX89" s="290" t="str">
        <f ca="true">+IF(OFFSET('Sanitation Data'!$F$31,0,10*ROW('Sanitation Data'!F83))="","",OFFSET('Sanitation Data'!$F$31,0,10*ROW('Sanitation Data'!F83)))</f>
        <v/>
      </c>
      <c r="CY89" s="290" t="str">
        <f ca="true">+IF(OFFSET('Sanitation Data'!$F$32,0,10*ROW('Sanitation Data'!F83))="","",OFFSET('Sanitation Data'!$F$32,0,10*ROW('Sanitation Data'!F83)))</f>
        <v/>
      </c>
      <c r="CZ89" s="290" t="str">
        <f ca="true">+IF(OFFSET('Sanitation Data'!$G$28,0,10*ROW('Sanitation Data'!G83))="","",OFFSET('Sanitation Data'!$G$28,0,10*ROW('Sanitation Data'!G83)))</f>
        <v/>
      </c>
      <c r="DA89" s="290" t="str">
        <f ca="true">+IF(OFFSET('Sanitation Data'!$G$29,0,10*ROW('Sanitation Data'!G83))="","",OFFSET('Sanitation Data'!$G$29,0,10*ROW('Sanitation Data'!G83)))</f>
        <v/>
      </c>
      <c r="DB89" s="290" t="str">
        <f ca="true">+IF(OFFSET('Sanitation Data'!$G$30,0,10*ROW('Sanitation Data'!G83))="","",OFFSET('Sanitation Data'!$G$30,0,10*ROW('Sanitation Data'!G83)))</f>
        <v/>
      </c>
      <c r="DC89" s="290" t="str">
        <f ca="true">+IF(OFFSET('Sanitation Data'!$G$31,0,10*ROW('Sanitation Data'!G83))="","",OFFSET('Sanitation Data'!$G$31,0,10*ROW('Sanitation Data'!G83)))</f>
        <v/>
      </c>
      <c r="DD89" s="290" t="str">
        <f ca="true">+IF(OFFSET('Sanitation Data'!$G$32,0,10*ROW('Sanitation Data'!G83))="","",OFFSET('Sanitation Data'!$G$32,0,10*ROW('Sanitation Data'!G83)))</f>
        <v/>
      </c>
      <c r="DE89" s="290" t="str">
        <f ca="true">+IF(OFFSET('Sanitation Data'!$H$28,0,10*ROW('Sanitation Data'!H83))="","",OFFSET('Sanitation Data'!$H$28,0,10*ROW('Sanitation Data'!H83)))</f>
        <v/>
      </c>
      <c r="DF89" s="290" t="str">
        <f ca="true">+IF(OFFSET('Sanitation Data'!$H$29,0,10*ROW('Sanitation Data'!H83))="","",OFFSET('Sanitation Data'!$H$29,0,10*ROW('Sanitation Data'!H83)))</f>
        <v/>
      </c>
      <c r="DG89" s="290" t="str">
        <f ca="true">+IF(OFFSET('Sanitation Data'!$H$30,0,10*ROW('Sanitation Data'!H83))="","",OFFSET('Sanitation Data'!$H$30,0,10*ROW('Sanitation Data'!H83)))</f>
        <v/>
      </c>
      <c r="DH89" s="290" t="str">
        <f ca="true">+IF(OFFSET('Sanitation Data'!$H$31,0,10*ROW('Sanitation Data'!H83))="","",OFFSET('Sanitation Data'!$H$31,0,10*ROW('Sanitation Data'!H83)))</f>
        <v/>
      </c>
      <c r="DI89" s="290" t="str">
        <f ca="true">+IF(OFFSET('Sanitation Data'!$H$32,0,10*ROW('Sanitation Data'!H83))="","",OFFSET('Sanitation Data'!$H$32,0,10*ROW('Sanitation Data'!H83)))</f>
        <v/>
      </c>
      <c r="DJ89" s="290" t="str">
        <f ca="true">+IF(OFFSET('Sanitation Data'!$I$28,0,10*ROW('Sanitation Data'!I83))="","",OFFSET('Sanitation Data'!$I$28,0,10*ROW('Sanitation Data'!I83)))</f>
        <v/>
      </c>
      <c r="DK89" s="290" t="str">
        <f ca="true">+IF(OFFSET('Sanitation Data'!$I$29,0,10*ROW('Sanitation Data'!I83))="","",OFFSET('Sanitation Data'!$I$29,0,10*ROW('Sanitation Data'!I83)))</f>
        <v/>
      </c>
      <c r="DL89" s="290" t="str">
        <f ca="true">+IF(OFFSET('Sanitation Data'!$I$30,0,10*ROW('Sanitation Data'!I83))="","",OFFSET('Sanitation Data'!$I$30,0,10*ROW('Sanitation Data'!I83)))</f>
        <v/>
      </c>
      <c r="DM89" s="290" t="str">
        <f ca="true">+IF(OFFSET('Sanitation Data'!$I$31,0,10*ROW('Sanitation Data'!I83))="","",OFFSET('Sanitation Data'!$I$31,0,10*ROW('Sanitation Data'!I83)))</f>
        <v/>
      </c>
      <c r="DN89" s="290" t="str">
        <f ca="true">+IF(OFFSET('Sanitation Data'!$I$32,0,10*ROW('Sanitation Data'!I83))="","",OFFSET('Sanitation Data'!$I$32,0,10*ROW('Sanitation Data'!I83)))</f>
        <v/>
      </c>
      <c r="DO89" s="290" t="str">
        <f ca="true">+IF(OFFSET('Hygiene Data'!$D$11,0,10*ROW('Hygiene Data'!D83))="","",OFFSET('Hygiene Data'!$D$11,0,10*ROW('Hygiene Data'!D83)))</f>
        <v/>
      </c>
      <c r="DP89" s="290" t="str">
        <f ca="true">+IF(OFFSET('Hygiene Data'!$D$12,0,10*ROW('Hygiene Data'!D83))="","",OFFSET('Hygiene Data'!$D$12,0,10*ROW('Hygiene Data'!D83)))</f>
        <v/>
      </c>
      <c r="DQ89" s="290" t="str">
        <f ca="true">+IF(OFFSET('Hygiene Data'!$D$13,0,10*ROW('Hygiene Data'!D83))="","",OFFSET('Hygiene Data'!$D$13,0,10*ROW('Hygiene Data'!D83)))</f>
        <v/>
      </c>
      <c r="DR89" s="290" t="str">
        <f ca="true">+IF(OFFSET('Hygiene Data'!$E$11,0,10*ROW('Hygiene Data'!E83))="","",OFFSET('Hygiene Data'!$E$11,0,10*ROW('Hygiene Data'!E83)))</f>
        <v/>
      </c>
      <c r="DS89" s="290" t="str">
        <f ca="true">+IF(OFFSET('Hygiene Data'!$E$12,0,10*ROW('Hygiene Data'!E83))="","",OFFSET('Hygiene Data'!$E$12,0,10*ROW('Hygiene Data'!E83)))</f>
        <v/>
      </c>
      <c r="DT89" s="290" t="str">
        <f ca="true">+IF(OFFSET('Hygiene Data'!$E$13,0,10*ROW('Hygiene Data'!E83))="","",OFFSET('Hygiene Data'!$E$13,0,10*ROW('Hygiene Data'!E83)))</f>
        <v/>
      </c>
      <c r="DU89" s="290" t="str">
        <f ca="true">+IF(OFFSET('Hygiene Data'!$F$11,0,10*ROW('Hygiene Data'!F83))="","",OFFSET('Hygiene Data'!$F$11,0,10*ROW('Hygiene Data'!F83)))</f>
        <v/>
      </c>
      <c r="DV89" s="290" t="str">
        <f ca="true">+IF(OFFSET('Hygiene Data'!$F$12,0,10*ROW('Hygiene Data'!F83))="","",OFFSET('Hygiene Data'!$F$12,0,10*ROW('Hygiene Data'!F83)))</f>
        <v/>
      </c>
      <c r="DW89" s="290" t="str">
        <f ca="true">+IF(OFFSET('Hygiene Data'!$F$13,0,10*ROW('Hygiene Data'!F83))="","",OFFSET('Hygiene Data'!$F$13,0,10*ROW('Hygiene Data'!F83)))</f>
        <v/>
      </c>
      <c r="DX89" s="290" t="str">
        <f ca="true">+IF(OFFSET('Hygiene Data'!$G$11,0,10*ROW('Hygiene Data'!G83))="","",OFFSET('Hygiene Data'!$G$11,0,10*ROW('Hygiene Data'!G83)))</f>
        <v/>
      </c>
      <c r="DY89" s="290" t="str">
        <f ca="true">+IF(OFFSET('Hygiene Data'!$G$12,0,10*ROW('Hygiene Data'!G83))="","",OFFSET('Hygiene Data'!$G$12,0,10*ROW('Hygiene Data'!G83)))</f>
        <v/>
      </c>
      <c r="DZ89" s="290" t="str">
        <f ca="true">+IF(OFFSET('Hygiene Data'!$G$13,0,10*ROW('Hygiene Data'!G83))="","",OFFSET('Hygiene Data'!$G$13,0,10*ROW('Hygiene Data'!G83)))</f>
        <v/>
      </c>
      <c r="EA89" s="290" t="str">
        <f ca="true">+IF(OFFSET('Hygiene Data'!$H$11,0,10*ROW('Hygiene Data'!H83))="","",OFFSET('Hygiene Data'!$H$11,0,10*ROW('Hygiene Data'!H83)))</f>
        <v/>
      </c>
      <c r="EB89" s="290" t="str">
        <f ca="true">+IF(OFFSET('Hygiene Data'!$H$12,0,10*ROW('Hygiene Data'!H83))="","",OFFSET('Hygiene Data'!$H$12,0,10*ROW('Hygiene Data'!H83)))</f>
        <v/>
      </c>
      <c r="EC89" s="290" t="str">
        <f ca="true">+IF(OFFSET('Hygiene Data'!$H$13,0,10*ROW('Hygiene Data'!H83))="","",OFFSET('Hygiene Data'!$H$13,0,10*ROW('Hygiene Data'!H83)))</f>
        <v/>
      </c>
      <c r="ED89" s="290" t="str">
        <f ca="true">+IF(OFFSET('Hygiene Data'!$I$11,0,10*ROW('Hygiene Data'!I83))="","",OFFSET('Hygiene Data'!$I$11,0,10*ROW('Hygiene Data'!I83)))</f>
        <v/>
      </c>
      <c r="EE89" s="290" t="str">
        <f ca="true">+IF(OFFSET('Hygiene Data'!$I$12,0,10*ROW('Hygiene Data'!I83))="","",OFFSET('Hygiene Data'!$I$12,0,10*ROW('Hygiene Data'!I83)))</f>
        <v/>
      </c>
      <c r="EF89" s="290"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6"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0"/>
      <c r="BS90" s="290" t="str">
        <f ca="true">+IF(OFFSET('Water Data'!$D$27,0,10*ROW('Water Data'!D84))="","",OFFSET('Water Data'!$D$27,0,10*ROW('Water Data'!D84)))</f>
        <v/>
      </c>
      <c r="BT90" s="290" t="str">
        <f ca="true">+IF(OFFSET('Water Data'!$D$28,0,10*ROW('Water Data'!D84))="","",OFFSET('Water Data'!$D$28,0,10*ROW('Water Data'!D84)))</f>
        <v/>
      </c>
      <c r="BU90" s="290" t="str">
        <f ca="true">+IF(OFFSET('Water Data'!$D$29,0,10*ROW('Water Data'!D84))="","",OFFSET('Water Data'!$D$29,0,10*ROW('Water Data'!D84)))</f>
        <v/>
      </c>
      <c r="BV90" s="290" t="str">
        <f ca="true">+IF(OFFSET('Water Data'!$E$27,0,10*ROW('Water Data'!E84))="","",OFFSET('Water Data'!$E$27,0,10*ROW('Water Data'!E84)))</f>
        <v/>
      </c>
      <c r="BW90" s="290" t="str">
        <f ca="true">+IF(OFFSET('Water Data'!$E$28,0,10*ROW('Water Data'!E84))="","",OFFSET('Water Data'!$E$28,0,10*ROW('Water Data'!E84)))</f>
        <v/>
      </c>
      <c r="BX90" s="290" t="str">
        <f ca="true">+IF(OFFSET('Water Data'!$E$29,0,10*ROW('Water Data'!E84))="","",OFFSET('Water Data'!$E$29,0,10*ROW('Water Data'!E84)))</f>
        <v/>
      </c>
      <c r="BY90" s="290" t="str">
        <f ca="true">+IF(OFFSET('Water Data'!$F$27,0,10*ROW('Water Data'!F84))="","",OFFSET('Water Data'!$F$27,0,10*ROW('Water Data'!F84)))</f>
        <v/>
      </c>
      <c r="BZ90" s="290" t="str">
        <f ca="true">+IF(OFFSET('Water Data'!$F$28,0,10*ROW('Water Data'!F84))="","",OFFSET('Water Data'!$F$28,0,10*ROW('Water Data'!F84)))</f>
        <v/>
      </c>
      <c r="CA90" s="290" t="str">
        <f ca="true">+IF(OFFSET('Water Data'!$F$29,0,10*ROW('Water Data'!F84))="","",OFFSET('Water Data'!$F$29,0,10*ROW('Water Data'!F84)))</f>
        <v/>
      </c>
      <c r="CB90" s="290" t="str">
        <f ca="true">+IF(OFFSET('Water Data'!$G$27,0,10*ROW('Water Data'!G84))="","",OFFSET('Water Data'!$G$27,0,10*ROW('Water Data'!G84)))</f>
        <v/>
      </c>
      <c r="CC90" s="290" t="str">
        <f ca="true">+IF(OFFSET('Water Data'!$G$28,0,10*ROW('Water Data'!G84))="","",OFFSET('Water Data'!$G$28,0,10*ROW('Water Data'!G84)))</f>
        <v/>
      </c>
      <c r="CD90" s="290" t="str">
        <f ca="true">+IF(OFFSET('Water Data'!$G$29,0,10*ROW('Water Data'!G84))="","",OFFSET('Water Data'!$G$29,0,10*ROW('Water Data'!G84)))</f>
        <v/>
      </c>
      <c r="CE90" s="290" t="str">
        <f ca="true">+IF(OFFSET('Water Data'!$H$27,0,10*ROW('Water Data'!H84))="","",OFFSET('Water Data'!$H$27,0,10*ROW('Water Data'!H84)))</f>
        <v/>
      </c>
      <c r="CF90" s="290" t="str">
        <f ca="true">+IF(OFFSET('Water Data'!$H$28,0,10*ROW('Water Data'!H84))="","",OFFSET('Water Data'!$H$28,0,10*ROW('Water Data'!H84)))</f>
        <v/>
      </c>
      <c r="CG90" s="290" t="str">
        <f ca="true">+IF(OFFSET('Water Data'!$H$29,0,10*ROW('Water Data'!H84))="","",OFFSET('Water Data'!$H$29,0,10*ROW('Water Data'!H84)))</f>
        <v/>
      </c>
      <c r="CH90" s="290" t="str">
        <f ca="true">+IF(OFFSET('Water Data'!$I$27,0,10*ROW('Water Data'!I84))="","",OFFSET('Water Data'!$I$27,0,10*ROW('Water Data'!I84)))</f>
        <v/>
      </c>
      <c r="CI90" s="290" t="str">
        <f ca="true">+IF(OFFSET('Water Data'!$I$28,0,10*ROW('Water Data'!I84))="","",OFFSET('Water Data'!$I$28,0,10*ROW('Water Data'!I84)))</f>
        <v/>
      </c>
      <c r="CJ90" s="290" t="str">
        <f ca="true">+IF(OFFSET('Water Data'!$I$29,0,10*ROW('Water Data'!I84))="","",OFFSET('Water Data'!$I$29,0,10*ROW('Water Data'!I84)))</f>
        <v/>
      </c>
      <c r="CK90" s="290" t="str">
        <f ca="true">+IF(OFFSET('Sanitation Data'!$D$28,0,10*ROW('Sanitation Data'!D84))="","",OFFSET('Sanitation Data'!$D$28,0,10*ROW('Sanitation Data'!D84)))</f>
        <v/>
      </c>
      <c r="CL90" s="290" t="str">
        <f ca="true">+IF(OFFSET('Sanitation Data'!$D$29,0,10*ROW('Sanitation Data'!D84))="","",OFFSET('Sanitation Data'!$D$29,0,10*ROW('Sanitation Data'!D84)))</f>
        <v/>
      </c>
      <c r="CM90" s="290" t="str">
        <f ca="true">+IF(OFFSET('Sanitation Data'!$D$30,0,10*ROW('Sanitation Data'!D84))="","",OFFSET('Sanitation Data'!$D$30,0,10*ROW('Sanitation Data'!D84)))</f>
        <v/>
      </c>
      <c r="CN90" s="290" t="str">
        <f ca="true">+IF(OFFSET('Sanitation Data'!$D$31,0,10*ROW('Sanitation Data'!D84))="","",OFFSET('Sanitation Data'!$D$31,0,10*ROW('Sanitation Data'!D84)))</f>
        <v/>
      </c>
      <c r="CO90" s="290" t="str">
        <f ca="true">+IF(OFFSET('Sanitation Data'!$D$32,0,10*ROW('Sanitation Data'!D84))="","",OFFSET('Sanitation Data'!$D$32,0,10*ROW('Sanitation Data'!D84)))</f>
        <v/>
      </c>
      <c r="CP90" s="290" t="str">
        <f ca="true">+IF(OFFSET('Sanitation Data'!$E$28,0,10*ROW('Sanitation Data'!E84))="","",OFFSET('Sanitation Data'!$E$28,0,10*ROW('Sanitation Data'!E84)))</f>
        <v/>
      </c>
      <c r="CQ90" s="290" t="str">
        <f ca="true">+IF(OFFSET('Sanitation Data'!$E$29,0,10*ROW('Sanitation Data'!E84))="","",OFFSET('Sanitation Data'!$E$29,0,10*ROW('Sanitation Data'!E84)))</f>
        <v/>
      </c>
      <c r="CR90" s="290" t="str">
        <f ca="true">+IF(OFFSET('Sanitation Data'!$E$30,0,10*ROW('Sanitation Data'!E84))="","",OFFSET('Sanitation Data'!$E$30,0,10*ROW('Sanitation Data'!E84)))</f>
        <v/>
      </c>
      <c r="CS90" s="290" t="str">
        <f ca="true">+IF(OFFSET('Sanitation Data'!$E$31,0,10*ROW('Sanitation Data'!E84))="","",OFFSET('Sanitation Data'!$E$31,0,10*ROW('Sanitation Data'!E84)))</f>
        <v/>
      </c>
      <c r="CT90" s="290" t="str">
        <f ca="true">+IF(OFFSET('Sanitation Data'!$E$32,0,10*ROW('Sanitation Data'!E84))="","",OFFSET('Sanitation Data'!$E$32,0,10*ROW('Sanitation Data'!E84)))</f>
        <v/>
      </c>
      <c r="CU90" s="290" t="str">
        <f ca="true">+IF(OFFSET('Sanitation Data'!$F$28,0,10*ROW('Sanitation Data'!F84))="","",OFFSET('Sanitation Data'!$F$28,0,10*ROW('Sanitation Data'!F84)))</f>
        <v/>
      </c>
      <c r="CV90" s="290" t="str">
        <f ca="true">+IF(OFFSET('Sanitation Data'!$F$29,0,10*ROW('Sanitation Data'!F84))="","",OFFSET('Sanitation Data'!$F$29,0,10*ROW('Sanitation Data'!F84)))</f>
        <v/>
      </c>
      <c r="CW90" s="290" t="str">
        <f ca="true">+IF(OFFSET('Sanitation Data'!$F$30,0,10*ROW('Sanitation Data'!F84))="","",OFFSET('Sanitation Data'!$F$30,0,10*ROW('Sanitation Data'!F84)))</f>
        <v/>
      </c>
      <c r="CX90" s="290" t="str">
        <f ca="true">+IF(OFFSET('Sanitation Data'!$F$31,0,10*ROW('Sanitation Data'!F84))="","",OFFSET('Sanitation Data'!$F$31,0,10*ROW('Sanitation Data'!F84)))</f>
        <v/>
      </c>
      <c r="CY90" s="290" t="str">
        <f ca="true">+IF(OFFSET('Sanitation Data'!$F$32,0,10*ROW('Sanitation Data'!F84))="","",OFFSET('Sanitation Data'!$F$32,0,10*ROW('Sanitation Data'!F84)))</f>
        <v/>
      </c>
      <c r="CZ90" s="290" t="str">
        <f ca="true">+IF(OFFSET('Sanitation Data'!$G$28,0,10*ROW('Sanitation Data'!G84))="","",OFFSET('Sanitation Data'!$G$28,0,10*ROW('Sanitation Data'!G84)))</f>
        <v/>
      </c>
      <c r="DA90" s="290" t="str">
        <f ca="true">+IF(OFFSET('Sanitation Data'!$G$29,0,10*ROW('Sanitation Data'!G84))="","",OFFSET('Sanitation Data'!$G$29,0,10*ROW('Sanitation Data'!G84)))</f>
        <v/>
      </c>
      <c r="DB90" s="290" t="str">
        <f ca="true">+IF(OFFSET('Sanitation Data'!$G$30,0,10*ROW('Sanitation Data'!G84))="","",OFFSET('Sanitation Data'!$G$30,0,10*ROW('Sanitation Data'!G84)))</f>
        <v/>
      </c>
      <c r="DC90" s="290" t="str">
        <f ca="true">+IF(OFFSET('Sanitation Data'!$G$31,0,10*ROW('Sanitation Data'!G84))="","",OFFSET('Sanitation Data'!$G$31,0,10*ROW('Sanitation Data'!G84)))</f>
        <v/>
      </c>
      <c r="DD90" s="290" t="str">
        <f ca="true">+IF(OFFSET('Sanitation Data'!$G$32,0,10*ROW('Sanitation Data'!G84))="","",OFFSET('Sanitation Data'!$G$32,0,10*ROW('Sanitation Data'!G84)))</f>
        <v/>
      </c>
      <c r="DE90" s="290" t="str">
        <f ca="true">+IF(OFFSET('Sanitation Data'!$H$28,0,10*ROW('Sanitation Data'!H84))="","",OFFSET('Sanitation Data'!$H$28,0,10*ROW('Sanitation Data'!H84)))</f>
        <v/>
      </c>
      <c r="DF90" s="290" t="str">
        <f ca="true">+IF(OFFSET('Sanitation Data'!$H$29,0,10*ROW('Sanitation Data'!H84))="","",OFFSET('Sanitation Data'!$H$29,0,10*ROW('Sanitation Data'!H84)))</f>
        <v/>
      </c>
      <c r="DG90" s="290" t="str">
        <f ca="true">+IF(OFFSET('Sanitation Data'!$H$30,0,10*ROW('Sanitation Data'!H84))="","",OFFSET('Sanitation Data'!$H$30,0,10*ROW('Sanitation Data'!H84)))</f>
        <v/>
      </c>
      <c r="DH90" s="290" t="str">
        <f ca="true">+IF(OFFSET('Sanitation Data'!$H$31,0,10*ROW('Sanitation Data'!H84))="","",OFFSET('Sanitation Data'!$H$31,0,10*ROW('Sanitation Data'!H84)))</f>
        <v/>
      </c>
      <c r="DI90" s="290" t="str">
        <f ca="true">+IF(OFFSET('Sanitation Data'!$H$32,0,10*ROW('Sanitation Data'!H84))="","",OFFSET('Sanitation Data'!$H$32,0,10*ROW('Sanitation Data'!H84)))</f>
        <v/>
      </c>
      <c r="DJ90" s="290" t="str">
        <f ca="true">+IF(OFFSET('Sanitation Data'!$I$28,0,10*ROW('Sanitation Data'!I84))="","",OFFSET('Sanitation Data'!$I$28,0,10*ROW('Sanitation Data'!I84)))</f>
        <v/>
      </c>
      <c r="DK90" s="290" t="str">
        <f ca="true">+IF(OFFSET('Sanitation Data'!$I$29,0,10*ROW('Sanitation Data'!I84))="","",OFFSET('Sanitation Data'!$I$29,0,10*ROW('Sanitation Data'!I84)))</f>
        <v/>
      </c>
      <c r="DL90" s="290" t="str">
        <f ca="true">+IF(OFFSET('Sanitation Data'!$I$30,0,10*ROW('Sanitation Data'!I84))="","",OFFSET('Sanitation Data'!$I$30,0,10*ROW('Sanitation Data'!I84)))</f>
        <v/>
      </c>
      <c r="DM90" s="290" t="str">
        <f ca="true">+IF(OFFSET('Sanitation Data'!$I$31,0,10*ROW('Sanitation Data'!I84))="","",OFFSET('Sanitation Data'!$I$31,0,10*ROW('Sanitation Data'!I84)))</f>
        <v/>
      </c>
      <c r="DN90" s="290" t="str">
        <f ca="true">+IF(OFFSET('Sanitation Data'!$I$32,0,10*ROW('Sanitation Data'!I84))="","",OFFSET('Sanitation Data'!$I$32,0,10*ROW('Sanitation Data'!I84)))</f>
        <v/>
      </c>
      <c r="DO90" s="290" t="str">
        <f ca="true">+IF(OFFSET('Hygiene Data'!$D$11,0,10*ROW('Hygiene Data'!D84))="","",OFFSET('Hygiene Data'!$D$11,0,10*ROW('Hygiene Data'!D84)))</f>
        <v/>
      </c>
      <c r="DP90" s="290" t="str">
        <f ca="true">+IF(OFFSET('Hygiene Data'!$D$12,0,10*ROW('Hygiene Data'!D84))="","",OFFSET('Hygiene Data'!$D$12,0,10*ROW('Hygiene Data'!D84)))</f>
        <v/>
      </c>
      <c r="DQ90" s="290" t="str">
        <f ca="true">+IF(OFFSET('Hygiene Data'!$D$13,0,10*ROW('Hygiene Data'!D84))="","",OFFSET('Hygiene Data'!$D$13,0,10*ROW('Hygiene Data'!D84)))</f>
        <v/>
      </c>
      <c r="DR90" s="290" t="str">
        <f ca="true">+IF(OFFSET('Hygiene Data'!$E$11,0,10*ROW('Hygiene Data'!E84))="","",OFFSET('Hygiene Data'!$E$11,0,10*ROW('Hygiene Data'!E84)))</f>
        <v/>
      </c>
      <c r="DS90" s="290" t="str">
        <f ca="true">+IF(OFFSET('Hygiene Data'!$E$12,0,10*ROW('Hygiene Data'!E84))="","",OFFSET('Hygiene Data'!$E$12,0,10*ROW('Hygiene Data'!E84)))</f>
        <v/>
      </c>
      <c r="DT90" s="290" t="str">
        <f ca="true">+IF(OFFSET('Hygiene Data'!$E$13,0,10*ROW('Hygiene Data'!E84))="","",OFFSET('Hygiene Data'!$E$13,0,10*ROW('Hygiene Data'!E84)))</f>
        <v/>
      </c>
      <c r="DU90" s="290" t="str">
        <f ca="true">+IF(OFFSET('Hygiene Data'!$F$11,0,10*ROW('Hygiene Data'!F84))="","",OFFSET('Hygiene Data'!$F$11,0,10*ROW('Hygiene Data'!F84)))</f>
        <v/>
      </c>
      <c r="DV90" s="290" t="str">
        <f ca="true">+IF(OFFSET('Hygiene Data'!$F$12,0,10*ROW('Hygiene Data'!F84))="","",OFFSET('Hygiene Data'!$F$12,0,10*ROW('Hygiene Data'!F84)))</f>
        <v/>
      </c>
      <c r="DW90" s="290" t="str">
        <f ca="true">+IF(OFFSET('Hygiene Data'!$F$13,0,10*ROW('Hygiene Data'!F84))="","",OFFSET('Hygiene Data'!$F$13,0,10*ROW('Hygiene Data'!F84)))</f>
        <v/>
      </c>
      <c r="DX90" s="290" t="str">
        <f ca="true">+IF(OFFSET('Hygiene Data'!$G$11,0,10*ROW('Hygiene Data'!G84))="","",OFFSET('Hygiene Data'!$G$11,0,10*ROW('Hygiene Data'!G84)))</f>
        <v/>
      </c>
      <c r="DY90" s="290" t="str">
        <f ca="true">+IF(OFFSET('Hygiene Data'!$G$12,0,10*ROW('Hygiene Data'!G84))="","",OFFSET('Hygiene Data'!$G$12,0,10*ROW('Hygiene Data'!G84)))</f>
        <v/>
      </c>
      <c r="DZ90" s="290" t="str">
        <f ca="true">+IF(OFFSET('Hygiene Data'!$G$13,0,10*ROW('Hygiene Data'!G84))="","",OFFSET('Hygiene Data'!$G$13,0,10*ROW('Hygiene Data'!G84)))</f>
        <v/>
      </c>
      <c r="EA90" s="290" t="str">
        <f ca="true">+IF(OFFSET('Hygiene Data'!$H$11,0,10*ROW('Hygiene Data'!H84))="","",OFFSET('Hygiene Data'!$H$11,0,10*ROW('Hygiene Data'!H84)))</f>
        <v/>
      </c>
      <c r="EB90" s="290" t="str">
        <f ca="true">+IF(OFFSET('Hygiene Data'!$H$12,0,10*ROW('Hygiene Data'!H84))="","",OFFSET('Hygiene Data'!$H$12,0,10*ROW('Hygiene Data'!H84)))</f>
        <v/>
      </c>
      <c r="EC90" s="290" t="str">
        <f ca="true">+IF(OFFSET('Hygiene Data'!$H$13,0,10*ROW('Hygiene Data'!H84))="","",OFFSET('Hygiene Data'!$H$13,0,10*ROW('Hygiene Data'!H84)))</f>
        <v/>
      </c>
      <c r="ED90" s="290" t="str">
        <f ca="true">+IF(OFFSET('Hygiene Data'!$I$11,0,10*ROW('Hygiene Data'!I84))="","",OFFSET('Hygiene Data'!$I$11,0,10*ROW('Hygiene Data'!I84)))</f>
        <v/>
      </c>
      <c r="EE90" s="290" t="str">
        <f ca="true">+IF(OFFSET('Hygiene Data'!$I$12,0,10*ROW('Hygiene Data'!I84))="","",OFFSET('Hygiene Data'!$I$12,0,10*ROW('Hygiene Data'!I84)))</f>
        <v/>
      </c>
      <c r="EF90" s="290"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6"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0"/>
      <c r="BS91" s="290" t="str">
        <f ca="true">+IF(OFFSET('Water Data'!$D$27,0,10*ROW('Water Data'!D85))="","",OFFSET('Water Data'!$D$27,0,10*ROW('Water Data'!D85)))</f>
        <v/>
      </c>
      <c r="BT91" s="290" t="str">
        <f ca="true">+IF(OFFSET('Water Data'!$D$28,0,10*ROW('Water Data'!D85))="","",OFFSET('Water Data'!$D$28,0,10*ROW('Water Data'!D85)))</f>
        <v/>
      </c>
      <c r="BU91" s="290" t="str">
        <f ca="true">+IF(OFFSET('Water Data'!$D$29,0,10*ROW('Water Data'!D85))="","",OFFSET('Water Data'!$D$29,0,10*ROW('Water Data'!D85)))</f>
        <v/>
      </c>
      <c r="BV91" s="290" t="str">
        <f ca="true">+IF(OFFSET('Water Data'!$E$27,0,10*ROW('Water Data'!E85))="","",OFFSET('Water Data'!$E$27,0,10*ROW('Water Data'!E85)))</f>
        <v/>
      </c>
      <c r="BW91" s="290" t="str">
        <f ca="true">+IF(OFFSET('Water Data'!$E$28,0,10*ROW('Water Data'!E85))="","",OFFSET('Water Data'!$E$28,0,10*ROW('Water Data'!E85)))</f>
        <v/>
      </c>
      <c r="BX91" s="290" t="str">
        <f ca="true">+IF(OFFSET('Water Data'!$E$29,0,10*ROW('Water Data'!E85))="","",OFFSET('Water Data'!$E$29,0,10*ROW('Water Data'!E85)))</f>
        <v/>
      </c>
      <c r="BY91" s="290" t="str">
        <f ca="true">+IF(OFFSET('Water Data'!$F$27,0,10*ROW('Water Data'!F85))="","",OFFSET('Water Data'!$F$27,0,10*ROW('Water Data'!F85)))</f>
        <v/>
      </c>
      <c r="BZ91" s="290" t="str">
        <f ca="true">+IF(OFFSET('Water Data'!$F$28,0,10*ROW('Water Data'!F85))="","",OFFSET('Water Data'!$F$28,0,10*ROW('Water Data'!F85)))</f>
        <v/>
      </c>
      <c r="CA91" s="290" t="str">
        <f ca="true">+IF(OFFSET('Water Data'!$F$29,0,10*ROW('Water Data'!F85))="","",OFFSET('Water Data'!$F$29,0,10*ROW('Water Data'!F85)))</f>
        <v/>
      </c>
      <c r="CB91" s="290" t="str">
        <f ca="true">+IF(OFFSET('Water Data'!$G$27,0,10*ROW('Water Data'!G85))="","",OFFSET('Water Data'!$G$27,0,10*ROW('Water Data'!G85)))</f>
        <v/>
      </c>
      <c r="CC91" s="290" t="str">
        <f ca="true">+IF(OFFSET('Water Data'!$G$28,0,10*ROW('Water Data'!G85))="","",OFFSET('Water Data'!$G$28,0,10*ROW('Water Data'!G85)))</f>
        <v/>
      </c>
      <c r="CD91" s="290" t="str">
        <f ca="true">+IF(OFFSET('Water Data'!$G$29,0,10*ROW('Water Data'!G85))="","",OFFSET('Water Data'!$G$29,0,10*ROW('Water Data'!G85)))</f>
        <v/>
      </c>
      <c r="CE91" s="290" t="str">
        <f ca="true">+IF(OFFSET('Water Data'!$H$27,0,10*ROW('Water Data'!H85))="","",OFFSET('Water Data'!$H$27,0,10*ROW('Water Data'!H85)))</f>
        <v/>
      </c>
      <c r="CF91" s="290" t="str">
        <f ca="true">+IF(OFFSET('Water Data'!$H$28,0,10*ROW('Water Data'!H85))="","",OFFSET('Water Data'!$H$28,0,10*ROW('Water Data'!H85)))</f>
        <v/>
      </c>
      <c r="CG91" s="290" t="str">
        <f ca="true">+IF(OFFSET('Water Data'!$H$29,0,10*ROW('Water Data'!H85))="","",OFFSET('Water Data'!$H$29,0,10*ROW('Water Data'!H85)))</f>
        <v/>
      </c>
      <c r="CH91" s="290" t="str">
        <f ca="true">+IF(OFFSET('Water Data'!$I$27,0,10*ROW('Water Data'!I85))="","",OFFSET('Water Data'!$I$27,0,10*ROW('Water Data'!I85)))</f>
        <v/>
      </c>
      <c r="CI91" s="290" t="str">
        <f ca="true">+IF(OFFSET('Water Data'!$I$28,0,10*ROW('Water Data'!I85))="","",OFFSET('Water Data'!$I$28,0,10*ROW('Water Data'!I85)))</f>
        <v/>
      </c>
      <c r="CJ91" s="290" t="str">
        <f ca="true">+IF(OFFSET('Water Data'!$I$29,0,10*ROW('Water Data'!I85))="","",OFFSET('Water Data'!$I$29,0,10*ROW('Water Data'!I85)))</f>
        <v/>
      </c>
      <c r="CK91" s="290" t="str">
        <f ca="true">+IF(OFFSET('Sanitation Data'!$D$28,0,10*ROW('Sanitation Data'!D85))="","",OFFSET('Sanitation Data'!$D$28,0,10*ROW('Sanitation Data'!D85)))</f>
        <v/>
      </c>
      <c r="CL91" s="290" t="str">
        <f ca="true">+IF(OFFSET('Sanitation Data'!$D$29,0,10*ROW('Sanitation Data'!D85))="","",OFFSET('Sanitation Data'!$D$29,0,10*ROW('Sanitation Data'!D85)))</f>
        <v/>
      </c>
      <c r="CM91" s="290" t="str">
        <f ca="true">+IF(OFFSET('Sanitation Data'!$D$30,0,10*ROW('Sanitation Data'!D85))="","",OFFSET('Sanitation Data'!$D$30,0,10*ROW('Sanitation Data'!D85)))</f>
        <v/>
      </c>
      <c r="CN91" s="290" t="str">
        <f ca="true">+IF(OFFSET('Sanitation Data'!$D$31,0,10*ROW('Sanitation Data'!D85))="","",OFFSET('Sanitation Data'!$D$31,0,10*ROW('Sanitation Data'!D85)))</f>
        <v/>
      </c>
      <c r="CO91" s="290" t="str">
        <f ca="true">+IF(OFFSET('Sanitation Data'!$D$32,0,10*ROW('Sanitation Data'!D85))="","",OFFSET('Sanitation Data'!$D$32,0,10*ROW('Sanitation Data'!D85)))</f>
        <v/>
      </c>
      <c r="CP91" s="290" t="str">
        <f ca="true">+IF(OFFSET('Sanitation Data'!$E$28,0,10*ROW('Sanitation Data'!E85))="","",OFFSET('Sanitation Data'!$E$28,0,10*ROW('Sanitation Data'!E85)))</f>
        <v/>
      </c>
      <c r="CQ91" s="290" t="str">
        <f ca="true">+IF(OFFSET('Sanitation Data'!$E$29,0,10*ROW('Sanitation Data'!E85))="","",OFFSET('Sanitation Data'!$E$29,0,10*ROW('Sanitation Data'!E85)))</f>
        <v/>
      </c>
      <c r="CR91" s="290" t="str">
        <f ca="true">+IF(OFFSET('Sanitation Data'!$E$30,0,10*ROW('Sanitation Data'!E85))="","",OFFSET('Sanitation Data'!$E$30,0,10*ROW('Sanitation Data'!E85)))</f>
        <v/>
      </c>
      <c r="CS91" s="290" t="str">
        <f ca="true">+IF(OFFSET('Sanitation Data'!$E$31,0,10*ROW('Sanitation Data'!E85))="","",OFFSET('Sanitation Data'!$E$31,0,10*ROW('Sanitation Data'!E85)))</f>
        <v/>
      </c>
      <c r="CT91" s="290" t="str">
        <f ca="true">+IF(OFFSET('Sanitation Data'!$E$32,0,10*ROW('Sanitation Data'!E85))="","",OFFSET('Sanitation Data'!$E$32,0,10*ROW('Sanitation Data'!E85)))</f>
        <v/>
      </c>
      <c r="CU91" s="290" t="str">
        <f ca="true">+IF(OFFSET('Sanitation Data'!$F$28,0,10*ROW('Sanitation Data'!F85))="","",OFFSET('Sanitation Data'!$F$28,0,10*ROW('Sanitation Data'!F85)))</f>
        <v/>
      </c>
      <c r="CV91" s="290" t="str">
        <f ca="true">+IF(OFFSET('Sanitation Data'!$F$29,0,10*ROW('Sanitation Data'!F85))="","",OFFSET('Sanitation Data'!$F$29,0,10*ROW('Sanitation Data'!F85)))</f>
        <v/>
      </c>
      <c r="CW91" s="290" t="str">
        <f ca="true">+IF(OFFSET('Sanitation Data'!$F$30,0,10*ROW('Sanitation Data'!F85))="","",OFFSET('Sanitation Data'!$F$30,0,10*ROW('Sanitation Data'!F85)))</f>
        <v/>
      </c>
      <c r="CX91" s="290" t="str">
        <f ca="true">+IF(OFFSET('Sanitation Data'!$F$31,0,10*ROW('Sanitation Data'!F85))="","",OFFSET('Sanitation Data'!$F$31,0,10*ROW('Sanitation Data'!F85)))</f>
        <v/>
      </c>
      <c r="CY91" s="290" t="str">
        <f ca="true">+IF(OFFSET('Sanitation Data'!$F$32,0,10*ROW('Sanitation Data'!F85))="","",OFFSET('Sanitation Data'!$F$32,0,10*ROW('Sanitation Data'!F85)))</f>
        <v/>
      </c>
      <c r="CZ91" s="290" t="str">
        <f ca="true">+IF(OFFSET('Sanitation Data'!$G$28,0,10*ROW('Sanitation Data'!G85))="","",OFFSET('Sanitation Data'!$G$28,0,10*ROW('Sanitation Data'!G85)))</f>
        <v/>
      </c>
      <c r="DA91" s="290" t="str">
        <f ca="true">+IF(OFFSET('Sanitation Data'!$G$29,0,10*ROW('Sanitation Data'!G85))="","",OFFSET('Sanitation Data'!$G$29,0,10*ROW('Sanitation Data'!G85)))</f>
        <v/>
      </c>
      <c r="DB91" s="290" t="str">
        <f ca="true">+IF(OFFSET('Sanitation Data'!$G$30,0,10*ROW('Sanitation Data'!G85))="","",OFFSET('Sanitation Data'!$G$30,0,10*ROW('Sanitation Data'!G85)))</f>
        <v/>
      </c>
      <c r="DC91" s="290" t="str">
        <f ca="true">+IF(OFFSET('Sanitation Data'!$G$31,0,10*ROW('Sanitation Data'!G85))="","",OFFSET('Sanitation Data'!$G$31,0,10*ROW('Sanitation Data'!G85)))</f>
        <v/>
      </c>
      <c r="DD91" s="290" t="str">
        <f ca="true">+IF(OFFSET('Sanitation Data'!$G$32,0,10*ROW('Sanitation Data'!G85))="","",OFFSET('Sanitation Data'!$G$32,0,10*ROW('Sanitation Data'!G85)))</f>
        <v/>
      </c>
      <c r="DE91" s="290" t="str">
        <f ca="true">+IF(OFFSET('Sanitation Data'!$H$28,0,10*ROW('Sanitation Data'!H85))="","",OFFSET('Sanitation Data'!$H$28,0,10*ROW('Sanitation Data'!H85)))</f>
        <v/>
      </c>
      <c r="DF91" s="290" t="str">
        <f ca="true">+IF(OFFSET('Sanitation Data'!$H$29,0,10*ROW('Sanitation Data'!H85))="","",OFFSET('Sanitation Data'!$H$29,0,10*ROW('Sanitation Data'!H85)))</f>
        <v/>
      </c>
      <c r="DG91" s="290" t="str">
        <f ca="true">+IF(OFFSET('Sanitation Data'!$H$30,0,10*ROW('Sanitation Data'!H85))="","",OFFSET('Sanitation Data'!$H$30,0,10*ROW('Sanitation Data'!H85)))</f>
        <v/>
      </c>
      <c r="DH91" s="290" t="str">
        <f ca="true">+IF(OFFSET('Sanitation Data'!$H$31,0,10*ROW('Sanitation Data'!H85))="","",OFFSET('Sanitation Data'!$H$31,0,10*ROW('Sanitation Data'!H85)))</f>
        <v/>
      </c>
      <c r="DI91" s="290" t="str">
        <f ca="true">+IF(OFFSET('Sanitation Data'!$H$32,0,10*ROW('Sanitation Data'!H85))="","",OFFSET('Sanitation Data'!$H$32,0,10*ROW('Sanitation Data'!H85)))</f>
        <v/>
      </c>
      <c r="DJ91" s="290" t="str">
        <f ca="true">+IF(OFFSET('Sanitation Data'!$I$28,0,10*ROW('Sanitation Data'!I85))="","",OFFSET('Sanitation Data'!$I$28,0,10*ROW('Sanitation Data'!I85)))</f>
        <v/>
      </c>
      <c r="DK91" s="290" t="str">
        <f ca="true">+IF(OFFSET('Sanitation Data'!$I$29,0,10*ROW('Sanitation Data'!I85))="","",OFFSET('Sanitation Data'!$I$29,0,10*ROW('Sanitation Data'!I85)))</f>
        <v/>
      </c>
      <c r="DL91" s="290" t="str">
        <f ca="true">+IF(OFFSET('Sanitation Data'!$I$30,0,10*ROW('Sanitation Data'!I85))="","",OFFSET('Sanitation Data'!$I$30,0,10*ROW('Sanitation Data'!I85)))</f>
        <v/>
      </c>
      <c r="DM91" s="290" t="str">
        <f ca="true">+IF(OFFSET('Sanitation Data'!$I$31,0,10*ROW('Sanitation Data'!I85))="","",OFFSET('Sanitation Data'!$I$31,0,10*ROW('Sanitation Data'!I85)))</f>
        <v/>
      </c>
      <c r="DN91" s="290" t="str">
        <f ca="true">+IF(OFFSET('Sanitation Data'!$I$32,0,10*ROW('Sanitation Data'!I85))="","",OFFSET('Sanitation Data'!$I$32,0,10*ROW('Sanitation Data'!I85)))</f>
        <v/>
      </c>
      <c r="DO91" s="290" t="str">
        <f ca="true">+IF(OFFSET('Hygiene Data'!$D$11,0,10*ROW('Hygiene Data'!D85))="","",OFFSET('Hygiene Data'!$D$11,0,10*ROW('Hygiene Data'!D85)))</f>
        <v/>
      </c>
      <c r="DP91" s="290" t="str">
        <f ca="true">+IF(OFFSET('Hygiene Data'!$D$12,0,10*ROW('Hygiene Data'!D85))="","",OFFSET('Hygiene Data'!$D$12,0,10*ROW('Hygiene Data'!D85)))</f>
        <v/>
      </c>
      <c r="DQ91" s="290" t="str">
        <f ca="true">+IF(OFFSET('Hygiene Data'!$D$13,0,10*ROW('Hygiene Data'!D85))="","",OFFSET('Hygiene Data'!$D$13,0,10*ROW('Hygiene Data'!D85)))</f>
        <v/>
      </c>
      <c r="DR91" s="290" t="str">
        <f ca="true">+IF(OFFSET('Hygiene Data'!$E$11,0,10*ROW('Hygiene Data'!E85))="","",OFFSET('Hygiene Data'!$E$11,0,10*ROW('Hygiene Data'!E85)))</f>
        <v/>
      </c>
      <c r="DS91" s="290" t="str">
        <f ca="true">+IF(OFFSET('Hygiene Data'!$E$12,0,10*ROW('Hygiene Data'!E85))="","",OFFSET('Hygiene Data'!$E$12,0,10*ROW('Hygiene Data'!E85)))</f>
        <v/>
      </c>
      <c r="DT91" s="290" t="str">
        <f ca="true">+IF(OFFSET('Hygiene Data'!$E$13,0,10*ROW('Hygiene Data'!E85))="","",OFFSET('Hygiene Data'!$E$13,0,10*ROW('Hygiene Data'!E85)))</f>
        <v/>
      </c>
      <c r="DU91" s="290" t="str">
        <f ca="true">+IF(OFFSET('Hygiene Data'!$F$11,0,10*ROW('Hygiene Data'!F85))="","",OFFSET('Hygiene Data'!$F$11,0,10*ROW('Hygiene Data'!F85)))</f>
        <v/>
      </c>
      <c r="DV91" s="290" t="str">
        <f ca="true">+IF(OFFSET('Hygiene Data'!$F$12,0,10*ROW('Hygiene Data'!F85))="","",OFFSET('Hygiene Data'!$F$12,0,10*ROW('Hygiene Data'!F85)))</f>
        <v/>
      </c>
      <c r="DW91" s="290" t="str">
        <f ca="true">+IF(OFFSET('Hygiene Data'!$F$13,0,10*ROW('Hygiene Data'!F85))="","",OFFSET('Hygiene Data'!$F$13,0,10*ROW('Hygiene Data'!F85)))</f>
        <v/>
      </c>
      <c r="DX91" s="290" t="str">
        <f ca="true">+IF(OFFSET('Hygiene Data'!$G$11,0,10*ROW('Hygiene Data'!G85))="","",OFFSET('Hygiene Data'!$G$11,0,10*ROW('Hygiene Data'!G85)))</f>
        <v/>
      </c>
      <c r="DY91" s="290" t="str">
        <f ca="true">+IF(OFFSET('Hygiene Data'!$G$12,0,10*ROW('Hygiene Data'!G85))="","",OFFSET('Hygiene Data'!$G$12,0,10*ROW('Hygiene Data'!G85)))</f>
        <v/>
      </c>
      <c r="DZ91" s="290" t="str">
        <f ca="true">+IF(OFFSET('Hygiene Data'!$G$13,0,10*ROW('Hygiene Data'!G85))="","",OFFSET('Hygiene Data'!$G$13,0,10*ROW('Hygiene Data'!G85)))</f>
        <v/>
      </c>
      <c r="EA91" s="290" t="str">
        <f ca="true">+IF(OFFSET('Hygiene Data'!$H$11,0,10*ROW('Hygiene Data'!H85))="","",OFFSET('Hygiene Data'!$H$11,0,10*ROW('Hygiene Data'!H85)))</f>
        <v/>
      </c>
      <c r="EB91" s="290" t="str">
        <f ca="true">+IF(OFFSET('Hygiene Data'!$H$12,0,10*ROW('Hygiene Data'!H85))="","",OFFSET('Hygiene Data'!$H$12,0,10*ROW('Hygiene Data'!H85)))</f>
        <v/>
      </c>
      <c r="EC91" s="290" t="str">
        <f ca="true">+IF(OFFSET('Hygiene Data'!$H$13,0,10*ROW('Hygiene Data'!H85))="","",OFFSET('Hygiene Data'!$H$13,0,10*ROW('Hygiene Data'!H85)))</f>
        <v/>
      </c>
      <c r="ED91" s="290" t="str">
        <f ca="true">+IF(OFFSET('Hygiene Data'!$I$11,0,10*ROW('Hygiene Data'!I85))="","",OFFSET('Hygiene Data'!$I$11,0,10*ROW('Hygiene Data'!I85)))</f>
        <v/>
      </c>
      <c r="EE91" s="290" t="str">
        <f ca="true">+IF(OFFSET('Hygiene Data'!$I$12,0,10*ROW('Hygiene Data'!I85))="","",OFFSET('Hygiene Data'!$I$12,0,10*ROW('Hygiene Data'!I85)))</f>
        <v/>
      </c>
      <c r="EF91" s="290"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6"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0"/>
      <c r="BS92" s="290" t="str">
        <f ca="true">+IF(OFFSET('Water Data'!$D$27,0,10*ROW('Water Data'!D86))="","",OFFSET('Water Data'!$D$27,0,10*ROW('Water Data'!D86)))</f>
        <v/>
      </c>
      <c r="BT92" s="290" t="str">
        <f ca="true">+IF(OFFSET('Water Data'!$D$28,0,10*ROW('Water Data'!D86))="","",OFFSET('Water Data'!$D$28,0,10*ROW('Water Data'!D86)))</f>
        <v/>
      </c>
      <c r="BU92" s="290" t="str">
        <f ca="true">+IF(OFFSET('Water Data'!$D$29,0,10*ROW('Water Data'!D86))="","",OFFSET('Water Data'!$D$29,0,10*ROW('Water Data'!D86)))</f>
        <v/>
      </c>
      <c r="BV92" s="290" t="str">
        <f ca="true">+IF(OFFSET('Water Data'!$E$27,0,10*ROW('Water Data'!E86))="","",OFFSET('Water Data'!$E$27,0,10*ROW('Water Data'!E86)))</f>
        <v/>
      </c>
      <c r="BW92" s="290" t="str">
        <f ca="true">+IF(OFFSET('Water Data'!$E$28,0,10*ROW('Water Data'!E86))="","",OFFSET('Water Data'!$E$28,0,10*ROW('Water Data'!E86)))</f>
        <v/>
      </c>
      <c r="BX92" s="290" t="str">
        <f ca="true">+IF(OFFSET('Water Data'!$E$29,0,10*ROW('Water Data'!E86))="","",OFFSET('Water Data'!$E$29,0,10*ROW('Water Data'!E86)))</f>
        <v/>
      </c>
      <c r="BY92" s="290" t="str">
        <f ca="true">+IF(OFFSET('Water Data'!$F$27,0,10*ROW('Water Data'!F86))="","",OFFSET('Water Data'!$F$27,0,10*ROW('Water Data'!F86)))</f>
        <v/>
      </c>
      <c r="BZ92" s="290" t="str">
        <f ca="true">+IF(OFFSET('Water Data'!$F$28,0,10*ROW('Water Data'!F86))="","",OFFSET('Water Data'!$F$28,0,10*ROW('Water Data'!F86)))</f>
        <v/>
      </c>
      <c r="CA92" s="290" t="str">
        <f ca="true">+IF(OFFSET('Water Data'!$F$29,0,10*ROW('Water Data'!F86))="","",OFFSET('Water Data'!$F$29,0,10*ROW('Water Data'!F86)))</f>
        <v/>
      </c>
      <c r="CB92" s="290" t="str">
        <f ca="true">+IF(OFFSET('Water Data'!$G$27,0,10*ROW('Water Data'!G86))="","",OFFSET('Water Data'!$G$27,0,10*ROW('Water Data'!G86)))</f>
        <v/>
      </c>
      <c r="CC92" s="290" t="str">
        <f ca="true">+IF(OFFSET('Water Data'!$G$28,0,10*ROW('Water Data'!G86))="","",OFFSET('Water Data'!$G$28,0,10*ROW('Water Data'!G86)))</f>
        <v/>
      </c>
      <c r="CD92" s="290" t="str">
        <f ca="true">+IF(OFFSET('Water Data'!$G$29,0,10*ROW('Water Data'!G86))="","",OFFSET('Water Data'!$G$29,0,10*ROW('Water Data'!G86)))</f>
        <v/>
      </c>
      <c r="CE92" s="290" t="str">
        <f ca="true">+IF(OFFSET('Water Data'!$H$27,0,10*ROW('Water Data'!H86))="","",OFFSET('Water Data'!$H$27,0,10*ROW('Water Data'!H86)))</f>
        <v/>
      </c>
      <c r="CF92" s="290" t="str">
        <f ca="true">+IF(OFFSET('Water Data'!$H$28,0,10*ROW('Water Data'!H86))="","",OFFSET('Water Data'!$H$28,0,10*ROW('Water Data'!H86)))</f>
        <v/>
      </c>
      <c r="CG92" s="290" t="str">
        <f ca="true">+IF(OFFSET('Water Data'!$H$29,0,10*ROW('Water Data'!H86))="","",OFFSET('Water Data'!$H$29,0,10*ROW('Water Data'!H86)))</f>
        <v/>
      </c>
      <c r="CH92" s="290" t="str">
        <f ca="true">+IF(OFFSET('Water Data'!$I$27,0,10*ROW('Water Data'!I86))="","",OFFSET('Water Data'!$I$27,0,10*ROW('Water Data'!I86)))</f>
        <v/>
      </c>
      <c r="CI92" s="290" t="str">
        <f ca="true">+IF(OFFSET('Water Data'!$I$28,0,10*ROW('Water Data'!I86))="","",OFFSET('Water Data'!$I$28,0,10*ROW('Water Data'!I86)))</f>
        <v/>
      </c>
      <c r="CJ92" s="290" t="str">
        <f ca="true">+IF(OFFSET('Water Data'!$I$29,0,10*ROW('Water Data'!I86))="","",OFFSET('Water Data'!$I$29,0,10*ROW('Water Data'!I86)))</f>
        <v/>
      </c>
      <c r="CK92" s="290" t="str">
        <f ca="true">+IF(OFFSET('Sanitation Data'!$D$28,0,10*ROW('Sanitation Data'!D86))="","",OFFSET('Sanitation Data'!$D$28,0,10*ROW('Sanitation Data'!D86)))</f>
        <v/>
      </c>
      <c r="CL92" s="290" t="str">
        <f ca="true">+IF(OFFSET('Sanitation Data'!$D$29,0,10*ROW('Sanitation Data'!D86))="","",OFFSET('Sanitation Data'!$D$29,0,10*ROW('Sanitation Data'!D86)))</f>
        <v/>
      </c>
      <c r="CM92" s="290" t="str">
        <f ca="true">+IF(OFFSET('Sanitation Data'!$D$30,0,10*ROW('Sanitation Data'!D86))="","",OFFSET('Sanitation Data'!$D$30,0,10*ROW('Sanitation Data'!D86)))</f>
        <v/>
      </c>
      <c r="CN92" s="290" t="str">
        <f ca="true">+IF(OFFSET('Sanitation Data'!$D$31,0,10*ROW('Sanitation Data'!D86))="","",OFFSET('Sanitation Data'!$D$31,0,10*ROW('Sanitation Data'!D86)))</f>
        <v/>
      </c>
      <c r="CO92" s="290" t="str">
        <f ca="true">+IF(OFFSET('Sanitation Data'!$D$32,0,10*ROW('Sanitation Data'!D86))="","",OFFSET('Sanitation Data'!$D$32,0,10*ROW('Sanitation Data'!D86)))</f>
        <v/>
      </c>
      <c r="CP92" s="290" t="str">
        <f ca="true">+IF(OFFSET('Sanitation Data'!$E$28,0,10*ROW('Sanitation Data'!E86))="","",OFFSET('Sanitation Data'!$E$28,0,10*ROW('Sanitation Data'!E86)))</f>
        <v/>
      </c>
      <c r="CQ92" s="290" t="str">
        <f ca="true">+IF(OFFSET('Sanitation Data'!$E$29,0,10*ROW('Sanitation Data'!E86))="","",OFFSET('Sanitation Data'!$E$29,0,10*ROW('Sanitation Data'!E86)))</f>
        <v/>
      </c>
      <c r="CR92" s="290" t="str">
        <f ca="true">+IF(OFFSET('Sanitation Data'!$E$30,0,10*ROW('Sanitation Data'!E86))="","",OFFSET('Sanitation Data'!$E$30,0,10*ROW('Sanitation Data'!E86)))</f>
        <v/>
      </c>
      <c r="CS92" s="290" t="str">
        <f ca="true">+IF(OFFSET('Sanitation Data'!$E$31,0,10*ROW('Sanitation Data'!E86))="","",OFFSET('Sanitation Data'!$E$31,0,10*ROW('Sanitation Data'!E86)))</f>
        <v/>
      </c>
      <c r="CT92" s="290" t="str">
        <f ca="true">+IF(OFFSET('Sanitation Data'!$E$32,0,10*ROW('Sanitation Data'!E86))="","",OFFSET('Sanitation Data'!$E$32,0,10*ROW('Sanitation Data'!E86)))</f>
        <v/>
      </c>
      <c r="CU92" s="290" t="str">
        <f ca="true">+IF(OFFSET('Sanitation Data'!$F$28,0,10*ROW('Sanitation Data'!F86))="","",OFFSET('Sanitation Data'!$F$28,0,10*ROW('Sanitation Data'!F86)))</f>
        <v/>
      </c>
      <c r="CV92" s="290" t="str">
        <f ca="true">+IF(OFFSET('Sanitation Data'!$F$29,0,10*ROW('Sanitation Data'!F86))="","",OFFSET('Sanitation Data'!$F$29,0,10*ROW('Sanitation Data'!F86)))</f>
        <v/>
      </c>
      <c r="CW92" s="290" t="str">
        <f ca="true">+IF(OFFSET('Sanitation Data'!$F$30,0,10*ROW('Sanitation Data'!F86))="","",OFFSET('Sanitation Data'!$F$30,0,10*ROW('Sanitation Data'!F86)))</f>
        <v/>
      </c>
      <c r="CX92" s="290" t="str">
        <f ca="true">+IF(OFFSET('Sanitation Data'!$F$31,0,10*ROW('Sanitation Data'!F86))="","",OFFSET('Sanitation Data'!$F$31,0,10*ROW('Sanitation Data'!F86)))</f>
        <v/>
      </c>
      <c r="CY92" s="290" t="str">
        <f ca="true">+IF(OFFSET('Sanitation Data'!$F$32,0,10*ROW('Sanitation Data'!F86))="","",OFFSET('Sanitation Data'!$F$32,0,10*ROW('Sanitation Data'!F86)))</f>
        <v/>
      </c>
      <c r="CZ92" s="290" t="str">
        <f ca="true">+IF(OFFSET('Sanitation Data'!$G$28,0,10*ROW('Sanitation Data'!G86))="","",OFFSET('Sanitation Data'!$G$28,0,10*ROW('Sanitation Data'!G86)))</f>
        <v/>
      </c>
      <c r="DA92" s="290" t="str">
        <f ca="true">+IF(OFFSET('Sanitation Data'!$G$29,0,10*ROW('Sanitation Data'!G86))="","",OFFSET('Sanitation Data'!$G$29,0,10*ROW('Sanitation Data'!G86)))</f>
        <v/>
      </c>
      <c r="DB92" s="290" t="str">
        <f ca="true">+IF(OFFSET('Sanitation Data'!$G$30,0,10*ROW('Sanitation Data'!G86))="","",OFFSET('Sanitation Data'!$G$30,0,10*ROW('Sanitation Data'!G86)))</f>
        <v/>
      </c>
      <c r="DC92" s="290" t="str">
        <f ca="true">+IF(OFFSET('Sanitation Data'!$G$31,0,10*ROW('Sanitation Data'!G86))="","",OFFSET('Sanitation Data'!$G$31,0,10*ROW('Sanitation Data'!G86)))</f>
        <v/>
      </c>
      <c r="DD92" s="290" t="str">
        <f ca="true">+IF(OFFSET('Sanitation Data'!$G$32,0,10*ROW('Sanitation Data'!G86))="","",OFFSET('Sanitation Data'!$G$32,0,10*ROW('Sanitation Data'!G86)))</f>
        <v/>
      </c>
      <c r="DE92" s="290" t="str">
        <f ca="true">+IF(OFFSET('Sanitation Data'!$H$28,0,10*ROW('Sanitation Data'!H86))="","",OFFSET('Sanitation Data'!$H$28,0,10*ROW('Sanitation Data'!H86)))</f>
        <v/>
      </c>
      <c r="DF92" s="290" t="str">
        <f ca="true">+IF(OFFSET('Sanitation Data'!$H$29,0,10*ROW('Sanitation Data'!H86))="","",OFFSET('Sanitation Data'!$H$29,0,10*ROW('Sanitation Data'!H86)))</f>
        <v/>
      </c>
      <c r="DG92" s="290" t="str">
        <f ca="true">+IF(OFFSET('Sanitation Data'!$H$30,0,10*ROW('Sanitation Data'!H86))="","",OFFSET('Sanitation Data'!$H$30,0,10*ROW('Sanitation Data'!H86)))</f>
        <v/>
      </c>
      <c r="DH92" s="290" t="str">
        <f ca="true">+IF(OFFSET('Sanitation Data'!$H$31,0,10*ROW('Sanitation Data'!H86))="","",OFFSET('Sanitation Data'!$H$31,0,10*ROW('Sanitation Data'!H86)))</f>
        <v/>
      </c>
      <c r="DI92" s="290" t="str">
        <f ca="true">+IF(OFFSET('Sanitation Data'!$H$32,0,10*ROW('Sanitation Data'!H86))="","",OFFSET('Sanitation Data'!$H$32,0,10*ROW('Sanitation Data'!H86)))</f>
        <v/>
      </c>
      <c r="DJ92" s="290" t="str">
        <f ca="true">+IF(OFFSET('Sanitation Data'!$I$28,0,10*ROW('Sanitation Data'!I86))="","",OFFSET('Sanitation Data'!$I$28,0,10*ROW('Sanitation Data'!I86)))</f>
        <v/>
      </c>
      <c r="DK92" s="290" t="str">
        <f ca="true">+IF(OFFSET('Sanitation Data'!$I$29,0,10*ROW('Sanitation Data'!I86))="","",OFFSET('Sanitation Data'!$I$29,0,10*ROW('Sanitation Data'!I86)))</f>
        <v/>
      </c>
      <c r="DL92" s="290" t="str">
        <f ca="true">+IF(OFFSET('Sanitation Data'!$I$30,0,10*ROW('Sanitation Data'!I86))="","",OFFSET('Sanitation Data'!$I$30,0,10*ROW('Sanitation Data'!I86)))</f>
        <v/>
      </c>
      <c r="DM92" s="290" t="str">
        <f ca="true">+IF(OFFSET('Sanitation Data'!$I$31,0,10*ROW('Sanitation Data'!I86))="","",OFFSET('Sanitation Data'!$I$31,0,10*ROW('Sanitation Data'!I86)))</f>
        <v/>
      </c>
      <c r="DN92" s="290" t="str">
        <f ca="true">+IF(OFFSET('Sanitation Data'!$I$32,0,10*ROW('Sanitation Data'!I86))="","",OFFSET('Sanitation Data'!$I$32,0,10*ROW('Sanitation Data'!I86)))</f>
        <v/>
      </c>
      <c r="DO92" s="290" t="str">
        <f ca="true">+IF(OFFSET('Hygiene Data'!$D$11,0,10*ROW('Hygiene Data'!D86))="","",OFFSET('Hygiene Data'!$D$11,0,10*ROW('Hygiene Data'!D86)))</f>
        <v/>
      </c>
      <c r="DP92" s="290" t="str">
        <f ca="true">+IF(OFFSET('Hygiene Data'!$D$12,0,10*ROW('Hygiene Data'!D86))="","",OFFSET('Hygiene Data'!$D$12,0,10*ROW('Hygiene Data'!D86)))</f>
        <v/>
      </c>
      <c r="DQ92" s="290" t="str">
        <f ca="true">+IF(OFFSET('Hygiene Data'!$D$13,0,10*ROW('Hygiene Data'!D86))="","",OFFSET('Hygiene Data'!$D$13,0,10*ROW('Hygiene Data'!D86)))</f>
        <v/>
      </c>
      <c r="DR92" s="290" t="str">
        <f ca="true">+IF(OFFSET('Hygiene Data'!$E$11,0,10*ROW('Hygiene Data'!E86))="","",OFFSET('Hygiene Data'!$E$11,0,10*ROW('Hygiene Data'!E86)))</f>
        <v/>
      </c>
      <c r="DS92" s="290" t="str">
        <f ca="true">+IF(OFFSET('Hygiene Data'!$E$12,0,10*ROW('Hygiene Data'!E86))="","",OFFSET('Hygiene Data'!$E$12,0,10*ROW('Hygiene Data'!E86)))</f>
        <v/>
      </c>
      <c r="DT92" s="290" t="str">
        <f ca="true">+IF(OFFSET('Hygiene Data'!$E$13,0,10*ROW('Hygiene Data'!E86))="","",OFFSET('Hygiene Data'!$E$13,0,10*ROW('Hygiene Data'!E86)))</f>
        <v/>
      </c>
      <c r="DU92" s="290" t="str">
        <f ca="true">+IF(OFFSET('Hygiene Data'!$F$11,0,10*ROW('Hygiene Data'!F86))="","",OFFSET('Hygiene Data'!$F$11,0,10*ROW('Hygiene Data'!F86)))</f>
        <v/>
      </c>
      <c r="DV92" s="290" t="str">
        <f ca="true">+IF(OFFSET('Hygiene Data'!$F$12,0,10*ROW('Hygiene Data'!F86))="","",OFFSET('Hygiene Data'!$F$12,0,10*ROW('Hygiene Data'!F86)))</f>
        <v/>
      </c>
      <c r="DW92" s="290" t="str">
        <f ca="true">+IF(OFFSET('Hygiene Data'!$F$13,0,10*ROW('Hygiene Data'!F86))="","",OFFSET('Hygiene Data'!$F$13,0,10*ROW('Hygiene Data'!F86)))</f>
        <v/>
      </c>
      <c r="DX92" s="290" t="str">
        <f ca="true">+IF(OFFSET('Hygiene Data'!$G$11,0,10*ROW('Hygiene Data'!G86))="","",OFFSET('Hygiene Data'!$G$11,0,10*ROW('Hygiene Data'!G86)))</f>
        <v/>
      </c>
      <c r="DY92" s="290" t="str">
        <f ca="true">+IF(OFFSET('Hygiene Data'!$G$12,0,10*ROW('Hygiene Data'!G86))="","",OFFSET('Hygiene Data'!$G$12,0,10*ROW('Hygiene Data'!G86)))</f>
        <v/>
      </c>
      <c r="DZ92" s="290" t="str">
        <f ca="true">+IF(OFFSET('Hygiene Data'!$G$13,0,10*ROW('Hygiene Data'!G86))="","",OFFSET('Hygiene Data'!$G$13,0,10*ROW('Hygiene Data'!G86)))</f>
        <v/>
      </c>
      <c r="EA92" s="290" t="str">
        <f ca="true">+IF(OFFSET('Hygiene Data'!$H$11,0,10*ROW('Hygiene Data'!H86))="","",OFFSET('Hygiene Data'!$H$11,0,10*ROW('Hygiene Data'!H86)))</f>
        <v/>
      </c>
      <c r="EB92" s="290" t="str">
        <f ca="true">+IF(OFFSET('Hygiene Data'!$H$12,0,10*ROW('Hygiene Data'!H86))="","",OFFSET('Hygiene Data'!$H$12,0,10*ROW('Hygiene Data'!H86)))</f>
        <v/>
      </c>
      <c r="EC92" s="290" t="str">
        <f ca="true">+IF(OFFSET('Hygiene Data'!$H$13,0,10*ROW('Hygiene Data'!H86))="","",OFFSET('Hygiene Data'!$H$13,0,10*ROW('Hygiene Data'!H86)))</f>
        <v/>
      </c>
      <c r="ED92" s="290" t="str">
        <f ca="true">+IF(OFFSET('Hygiene Data'!$I$11,0,10*ROW('Hygiene Data'!I86))="","",OFFSET('Hygiene Data'!$I$11,0,10*ROW('Hygiene Data'!I86)))</f>
        <v/>
      </c>
      <c r="EE92" s="290" t="str">
        <f ca="true">+IF(OFFSET('Hygiene Data'!$I$12,0,10*ROW('Hygiene Data'!I86))="","",OFFSET('Hygiene Data'!$I$12,0,10*ROW('Hygiene Data'!I86)))</f>
        <v/>
      </c>
      <c r="EF92" s="290"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6"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0"/>
      <c r="BS93" s="290" t="str">
        <f ca="true">+IF(OFFSET('Water Data'!$D$27,0,10*ROW('Water Data'!D87))="","",OFFSET('Water Data'!$D$27,0,10*ROW('Water Data'!D87)))</f>
        <v/>
      </c>
      <c r="BT93" s="290" t="str">
        <f ca="true">+IF(OFFSET('Water Data'!$D$28,0,10*ROW('Water Data'!D87))="","",OFFSET('Water Data'!$D$28,0,10*ROW('Water Data'!D87)))</f>
        <v/>
      </c>
      <c r="BU93" s="290" t="str">
        <f ca="true">+IF(OFFSET('Water Data'!$D$29,0,10*ROW('Water Data'!D87))="","",OFFSET('Water Data'!$D$29,0,10*ROW('Water Data'!D87)))</f>
        <v/>
      </c>
      <c r="BV93" s="290" t="str">
        <f ca="true">+IF(OFFSET('Water Data'!$E$27,0,10*ROW('Water Data'!E87))="","",OFFSET('Water Data'!$E$27,0,10*ROW('Water Data'!E87)))</f>
        <v/>
      </c>
      <c r="BW93" s="290" t="str">
        <f ca="true">+IF(OFFSET('Water Data'!$E$28,0,10*ROW('Water Data'!E87))="","",OFFSET('Water Data'!$E$28,0,10*ROW('Water Data'!E87)))</f>
        <v/>
      </c>
      <c r="BX93" s="290" t="str">
        <f ca="true">+IF(OFFSET('Water Data'!$E$29,0,10*ROW('Water Data'!E87))="","",OFFSET('Water Data'!$E$29,0,10*ROW('Water Data'!E87)))</f>
        <v/>
      </c>
      <c r="BY93" s="290" t="str">
        <f ca="true">+IF(OFFSET('Water Data'!$F$27,0,10*ROW('Water Data'!F87))="","",OFFSET('Water Data'!$F$27,0,10*ROW('Water Data'!F87)))</f>
        <v/>
      </c>
      <c r="BZ93" s="290" t="str">
        <f ca="true">+IF(OFFSET('Water Data'!$F$28,0,10*ROW('Water Data'!F87))="","",OFFSET('Water Data'!$F$28,0,10*ROW('Water Data'!F87)))</f>
        <v/>
      </c>
      <c r="CA93" s="290" t="str">
        <f ca="true">+IF(OFFSET('Water Data'!$F$29,0,10*ROW('Water Data'!F87))="","",OFFSET('Water Data'!$F$29,0,10*ROW('Water Data'!F87)))</f>
        <v/>
      </c>
      <c r="CB93" s="290" t="str">
        <f ca="true">+IF(OFFSET('Water Data'!$G$27,0,10*ROW('Water Data'!G87))="","",OFFSET('Water Data'!$G$27,0,10*ROW('Water Data'!G87)))</f>
        <v/>
      </c>
      <c r="CC93" s="290" t="str">
        <f ca="true">+IF(OFFSET('Water Data'!$G$28,0,10*ROW('Water Data'!G87))="","",OFFSET('Water Data'!$G$28,0,10*ROW('Water Data'!G87)))</f>
        <v/>
      </c>
      <c r="CD93" s="290" t="str">
        <f ca="true">+IF(OFFSET('Water Data'!$G$29,0,10*ROW('Water Data'!G87))="","",OFFSET('Water Data'!$G$29,0,10*ROW('Water Data'!G87)))</f>
        <v/>
      </c>
      <c r="CE93" s="290" t="str">
        <f ca="true">+IF(OFFSET('Water Data'!$H$27,0,10*ROW('Water Data'!H87))="","",OFFSET('Water Data'!$H$27,0,10*ROW('Water Data'!H87)))</f>
        <v/>
      </c>
      <c r="CF93" s="290" t="str">
        <f ca="true">+IF(OFFSET('Water Data'!$H$28,0,10*ROW('Water Data'!H87))="","",OFFSET('Water Data'!$H$28,0,10*ROW('Water Data'!H87)))</f>
        <v/>
      </c>
      <c r="CG93" s="290" t="str">
        <f ca="true">+IF(OFFSET('Water Data'!$H$29,0,10*ROW('Water Data'!H87))="","",OFFSET('Water Data'!$H$29,0,10*ROW('Water Data'!H87)))</f>
        <v/>
      </c>
      <c r="CH93" s="290" t="str">
        <f ca="true">+IF(OFFSET('Water Data'!$I$27,0,10*ROW('Water Data'!I87))="","",OFFSET('Water Data'!$I$27,0,10*ROW('Water Data'!I87)))</f>
        <v/>
      </c>
      <c r="CI93" s="290" t="str">
        <f ca="true">+IF(OFFSET('Water Data'!$I$28,0,10*ROW('Water Data'!I87))="","",OFFSET('Water Data'!$I$28,0,10*ROW('Water Data'!I87)))</f>
        <v/>
      </c>
      <c r="CJ93" s="290" t="str">
        <f ca="true">+IF(OFFSET('Water Data'!$I$29,0,10*ROW('Water Data'!I87))="","",OFFSET('Water Data'!$I$29,0,10*ROW('Water Data'!I87)))</f>
        <v/>
      </c>
      <c r="CK93" s="290" t="str">
        <f ca="true">+IF(OFFSET('Sanitation Data'!$D$28,0,10*ROW('Sanitation Data'!D87))="","",OFFSET('Sanitation Data'!$D$28,0,10*ROW('Sanitation Data'!D87)))</f>
        <v/>
      </c>
      <c r="CL93" s="290" t="str">
        <f ca="true">+IF(OFFSET('Sanitation Data'!$D$29,0,10*ROW('Sanitation Data'!D87))="","",OFFSET('Sanitation Data'!$D$29,0,10*ROW('Sanitation Data'!D87)))</f>
        <v/>
      </c>
      <c r="CM93" s="290" t="str">
        <f ca="true">+IF(OFFSET('Sanitation Data'!$D$30,0,10*ROW('Sanitation Data'!D87))="","",OFFSET('Sanitation Data'!$D$30,0,10*ROW('Sanitation Data'!D87)))</f>
        <v/>
      </c>
      <c r="CN93" s="290" t="str">
        <f ca="true">+IF(OFFSET('Sanitation Data'!$D$31,0,10*ROW('Sanitation Data'!D87))="","",OFFSET('Sanitation Data'!$D$31,0,10*ROW('Sanitation Data'!D87)))</f>
        <v/>
      </c>
      <c r="CO93" s="290" t="str">
        <f ca="true">+IF(OFFSET('Sanitation Data'!$D$32,0,10*ROW('Sanitation Data'!D87))="","",OFFSET('Sanitation Data'!$D$32,0,10*ROW('Sanitation Data'!D87)))</f>
        <v/>
      </c>
      <c r="CP93" s="290" t="str">
        <f ca="true">+IF(OFFSET('Sanitation Data'!$E$28,0,10*ROW('Sanitation Data'!E87))="","",OFFSET('Sanitation Data'!$E$28,0,10*ROW('Sanitation Data'!E87)))</f>
        <v/>
      </c>
      <c r="CQ93" s="290" t="str">
        <f ca="true">+IF(OFFSET('Sanitation Data'!$E$29,0,10*ROW('Sanitation Data'!E87))="","",OFFSET('Sanitation Data'!$E$29,0,10*ROW('Sanitation Data'!E87)))</f>
        <v/>
      </c>
      <c r="CR93" s="290" t="str">
        <f ca="true">+IF(OFFSET('Sanitation Data'!$E$30,0,10*ROW('Sanitation Data'!E87))="","",OFFSET('Sanitation Data'!$E$30,0,10*ROW('Sanitation Data'!E87)))</f>
        <v/>
      </c>
      <c r="CS93" s="290" t="str">
        <f ca="true">+IF(OFFSET('Sanitation Data'!$E$31,0,10*ROW('Sanitation Data'!E87))="","",OFFSET('Sanitation Data'!$E$31,0,10*ROW('Sanitation Data'!E87)))</f>
        <v/>
      </c>
      <c r="CT93" s="290" t="str">
        <f ca="true">+IF(OFFSET('Sanitation Data'!$E$32,0,10*ROW('Sanitation Data'!E87))="","",OFFSET('Sanitation Data'!$E$32,0,10*ROW('Sanitation Data'!E87)))</f>
        <v/>
      </c>
      <c r="CU93" s="290" t="str">
        <f ca="true">+IF(OFFSET('Sanitation Data'!$F$28,0,10*ROW('Sanitation Data'!F87))="","",OFFSET('Sanitation Data'!$F$28,0,10*ROW('Sanitation Data'!F87)))</f>
        <v/>
      </c>
      <c r="CV93" s="290" t="str">
        <f ca="true">+IF(OFFSET('Sanitation Data'!$F$29,0,10*ROW('Sanitation Data'!F87))="","",OFFSET('Sanitation Data'!$F$29,0,10*ROW('Sanitation Data'!F87)))</f>
        <v/>
      </c>
      <c r="CW93" s="290" t="str">
        <f ca="true">+IF(OFFSET('Sanitation Data'!$F$30,0,10*ROW('Sanitation Data'!F87))="","",OFFSET('Sanitation Data'!$F$30,0,10*ROW('Sanitation Data'!F87)))</f>
        <v/>
      </c>
      <c r="CX93" s="290" t="str">
        <f ca="true">+IF(OFFSET('Sanitation Data'!$F$31,0,10*ROW('Sanitation Data'!F87))="","",OFFSET('Sanitation Data'!$F$31,0,10*ROW('Sanitation Data'!F87)))</f>
        <v/>
      </c>
      <c r="CY93" s="290" t="str">
        <f ca="true">+IF(OFFSET('Sanitation Data'!$F$32,0,10*ROW('Sanitation Data'!F87))="","",OFFSET('Sanitation Data'!$F$32,0,10*ROW('Sanitation Data'!F87)))</f>
        <v/>
      </c>
      <c r="CZ93" s="290" t="str">
        <f ca="true">+IF(OFFSET('Sanitation Data'!$G$28,0,10*ROW('Sanitation Data'!G87))="","",OFFSET('Sanitation Data'!$G$28,0,10*ROW('Sanitation Data'!G87)))</f>
        <v/>
      </c>
      <c r="DA93" s="290" t="str">
        <f ca="true">+IF(OFFSET('Sanitation Data'!$G$29,0,10*ROW('Sanitation Data'!G87))="","",OFFSET('Sanitation Data'!$G$29,0,10*ROW('Sanitation Data'!G87)))</f>
        <v/>
      </c>
      <c r="DB93" s="290" t="str">
        <f ca="true">+IF(OFFSET('Sanitation Data'!$G$30,0,10*ROW('Sanitation Data'!G87))="","",OFFSET('Sanitation Data'!$G$30,0,10*ROW('Sanitation Data'!G87)))</f>
        <v/>
      </c>
      <c r="DC93" s="290" t="str">
        <f ca="true">+IF(OFFSET('Sanitation Data'!$G$31,0,10*ROW('Sanitation Data'!G87))="","",OFFSET('Sanitation Data'!$G$31,0,10*ROW('Sanitation Data'!G87)))</f>
        <v/>
      </c>
      <c r="DD93" s="290" t="str">
        <f ca="true">+IF(OFFSET('Sanitation Data'!$G$32,0,10*ROW('Sanitation Data'!G87))="","",OFFSET('Sanitation Data'!$G$32,0,10*ROW('Sanitation Data'!G87)))</f>
        <v/>
      </c>
      <c r="DE93" s="290" t="str">
        <f ca="true">+IF(OFFSET('Sanitation Data'!$H$28,0,10*ROW('Sanitation Data'!H87))="","",OFFSET('Sanitation Data'!$H$28,0,10*ROW('Sanitation Data'!H87)))</f>
        <v/>
      </c>
      <c r="DF93" s="290" t="str">
        <f ca="true">+IF(OFFSET('Sanitation Data'!$H$29,0,10*ROW('Sanitation Data'!H87))="","",OFFSET('Sanitation Data'!$H$29,0,10*ROW('Sanitation Data'!H87)))</f>
        <v/>
      </c>
      <c r="DG93" s="290" t="str">
        <f ca="true">+IF(OFFSET('Sanitation Data'!$H$30,0,10*ROW('Sanitation Data'!H87))="","",OFFSET('Sanitation Data'!$H$30,0,10*ROW('Sanitation Data'!H87)))</f>
        <v/>
      </c>
      <c r="DH93" s="290" t="str">
        <f ca="true">+IF(OFFSET('Sanitation Data'!$H$31,0,10*ROW('Sanitation Data'!H87))="","",OFFSET('Sanitation Data'!$H$31,0,10*ROW('Sanitation Data'!H87)))</f>
        <v/>
      </c>
      <c r="DI93" s="290" t="str">
        <f ca="true">+IF(OFFSET('Sanitation Data'!$H$32,0,10*ROW('Sanitation Data'!H87))="","",OFFSET('Sanitation Data'!$H$32,0,10*ROW('Sanitation Data'!H87)))</f>
        <v/>
      </c>
      <c r="DJ93" s="290" t="str">
        <f ca="true">+IF(OFFSET('Sanitation Data'!$I$28,0,10*ROW('Sanitation Data'!I87))="","",OFFSET('Sanitation Data'!$I$28,0,10*ROW('Sanitation Data'!I87)))</f>
        <v/>
      </c>
      <c r="DK93" s="290" t="str">
        <f ca="true">+IF(OFFSET('Sanitation Data'!$I$29,0,10*ROW('Sanitation Data'!I87))="","",OFFSET('Sanitation Data'!$I$29,0,10*ROW('Sanitation Data'!I87)))</f>
        <v/>
      </c>
      <c r="DL93" s="290" t="str">
        <f ca="true">+IF(OFFSET('Sanitation Data'!$I$30,0,10*ROW('Sanitation Data'!I87))="","",OFFSET('Sanitation Data'!$I$30,0,10*ROW('Sanitation Data'!I87)))</f>
        <v/>
      </c>
      <c r="DM93" s="290" t="str">
        <f ca="true">+IF(OFFSET('Sanitation Data'!$I$31,0,10*ROW('Sanitation Data'!I87))="","",OFFSET('Sanitation Data'!$I$31,0,10*ROW('Sanitation Data'!I87)))</f>
        <v/>
      </c>
      <c r="DN93" s="290" t="str">
        <f ca="true">+IF(OFFSET('Sanitation Data'!$I$32,0,10*ROW('Sanitation Data'!I87))="","",OFFSET('Sanitation Data'!$I$32,0,10*ROW('Sanitation Data'!I87)))</f>
        <v/>
      </c>
      <c r="DO93" s="290" t="str">
        <f ca="true">+IF(OFFSET('Hygiene Data'!$D$11,0,10*ROW('Hygiene Data'!D87))="","",OFFSET('Hygiene Data'!$D$11,0,10*ROW('Hygiene Data'!D87)))</f>
        <v/>
      </c>
      <c r="DP93" s="290" t="str">
        <f ca="true">+IF(OFFSET('Hygiene Data'!$D$12,0,10*ROW('Hygiene Data'!D87))="","",OFFSET('Hygiene Data'!$D$12,0,10*ROW('Hygiene Data'!D87)))</f>
        <v/>
      </c>
      <c r="DQ93" s="290" t="str">
        <f ca="true">+IF(OFFSET('Hygiene Data'!$D$13,0,10*ROW('Hygiene Data'!D87))="","",OFFSET('Hygiene Data'!$D$13,0,10*ROW('Hygiene Data'!D87)))</f>
        <v/>
      </c>
      <c r="DR93" s="290" t="str">
        <f ca="true">+IF(OFFSET('Hygiene Data'!$E$11,0,10*ROW('Hygiene Data'!E87))="","",OFFSET('Hygiene Data'!$E$11,0,10*ROW('Hygiene Data'!E87)))</f>
        <v/>
      </c>
      <c r="DS93" s="290" t="str">
        <f ca="true">+IF(OFFSET('Hygiene Data'!$E$12,0,10*ROW('Hygiene Data'!E87))="","",OFFSET('Hygiene Data'!$E$12,0,10*ROW('Hygiene Data'!E87)))</f>
        <v/>
      </c>
      <c r="DT93" s="290" t="str">
        <f ca="true">+IF(OFFSET('Hygiene Data'!$E$13,0,10*ROW('Hygiene Data'!E87))="","",OFFSET('Hygiene Data'!$E$13,0,10*ROW('Hygiene Data'!E87)))</f>
        <v/>
      </c>
      <c r="DU93" s="290" t="str">
        <f ca="true">+IF(OFFSET('Hygiene Data'!$F$11,0,10*ROW('Hygiene Data'!F87))="","",OFFSET('Hygiene Data'!$F$11,0,10*ROW('Hygiene Data'!F87)))</f>
        <v/>
      </c>
      <c r="DV93" s="290" t="str">
        <f ca="true">+IF(OFFSET('Hygiene Data'!$F$12,0,10*ROW('Hygiene Data'!F87))="","",OFFSET('Hygiene Data'!$F$12,0,10*ROW('Hygiene Data'!F87)))</f>
        <v/>
      </c>
      <c r="DW93" s="290" t="str">
        <f ca="true">+IF(OFFSET('Hygiene Data'!$F$13,0,10*ROW('Hygiene Data'!F87))="","",OFFSET('Hygiene Data'!$F$13,0,10*ROW('Hygiene Data'!F87)))</f>
        <v/>
      </c>
      <c r="DX93" s="290" t="str">
        <f ca="true">+IF(OFFSET('Hygiene Data'!$G$11,0,10*ROW('Hygiene Data'!G87))="","",OFFSET('Hygiene Data'!$G$11,0,10*ROW('Hygiene Data'!G87)))</f>
        <v/>
      </c>
      <c r="DY93" s="290" t="str">
        <f ca="true">+IF(OFFSET('Hygiene Data'!$G$12,0,10*ROW('Hygiene Data'!G87))="","",OFFSET('Hygiene Data'!$G$12,0,10*ROW('Hygiene Data'!G87)))</f>
        <v/>
      </c>
      <c r="DZ93" s="290" t="str">
        <f ca="true">+IF(OFFSET('Hygiene Data'!$G$13,0,10*ROW('Hygiene Data'!G87))="","",OFFSET('Hygiene Data'!$G$13,0,10*ROW('Hygiene Data'!G87)))</f>
        <v/>
      </c>
      <c r="EA93" s="290" t="str">
        <f ca="true">+IF(OFFSET('Hygiene Data'!$H$11,0,10*ROW('Hygiene Data'!H87))="","",OFFSET('Hygiene Data'!$H$11,0,10*ROW('Hygiene Data'!H87)))</f>
        <v/>
      </c>
      <c r="EB93" s="290" t="str">
        <f ca="true">+IF(OFFSET('Hygiene Data'!$H$12,0,10*ROW('Hygiene Data'!H87))="","",OFFSET('Hygiene Data'!$H$12,0,10*ROW('Hygiene Data'!H87)))</f>
        <v/>
      </c>
      <c r="EC93" s="290" t="str">
        <f ca="true">+IF(OFFSET('Hygiene Data'!$H$13,0,10*ROW('Hygiene Data'!H87))="","",OFFSET('Hygiene Data'!$H$13,0,10*ROW('Hygiene Data'!H87)))</f>
        <v/>
      </c>
      <c r="ED93" s="290" t="str">
        <f ca="true">+IF(OFFSET('Hygiene Data'!$I$11,0,10*ROW('Hygiene Data'!I87))="","",OFFSET('Hygiene Data'!$I$11,0,10*ROW('Hygiene Data'!I87)))</f>
        <v/>
      </c>
      <c r="EE93" s="290" t="str">
        <f ca="true">+IF(OFFSET('Hygiene Data'!$I$12,0,10*ROW('Hygiene Data'!I87))="","",OFFSET('Hygiene Data'!$I$12,0,10*ROW('Hygiene Data'!I87)))</f>
        <v/>
      </c>
      <c r="EF93" s="290"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6"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0"/>
      <c r="BS94" s="290" t="str">
        <f ca="true">+IF(OFFSET('Water Data'!$D$27,0,10*ROW('Water Data'!D88))="","",OFFSET('Water Data'!$D$27,0,10*ROW('Water Data'!D88)))</f>
        <v/>
      </c>
      <c r="BT94" s="290" t="str">
        <f ca="true">+IF(OFFSET('Water Data'!$D$28,0,10*ROW('Water Data'!D88))="","",OFFSET('Water Data'!$D$28,0,10*ROW('Water Data'!D88)))</f>
        <v/>
      </c>
      <c r="BU94" s="290" t="str">
        <f ca="true">+IF(OFFSET('Water Data'!$D$29,0,10*ROW('Water Data'!D88))="","",OFFSET('Water Data'!$D$29,0,10*ROW('Water Data'!D88)))</f>
        <v/>
      </c>
      <c r="BV94" s="290" t="str">
        <f ca="true">+IF(OFFSET('Water Data'!$E$27,0,10*ROW('Water Data'!E88))="","",OFFSET('Water Data'!$E$27,0,10*ROW('Water Data'!E88)))</f>
        <v/>
      </c>
      <c r="BW94" s="290" t="str">
        <f ca="true">+IF(OFFSET('Water Data'!$E$28,0,10*ROW('Water Data'!E88))="","",OFFSET('Water Data'!$E$28,0,10*ROW('Water Data'!E88)))</f>
        <v/>
      </c>
      <c r="BX94" s="290" t="str">
        <f ca="true">+IF(OFFSET('Water Data'!$E$29,0,10*ROW('Water Data'!E88))="","",OFFSET('Water Data'!$E$29,0,10*ROW('Water Data'!E88)))</f>
        <v/>
      </c>
      <c r="BY94" s="290" t="str">
        <f ca="true">+IF(OFFSET('Water Data'!$F$27,0,10*ROW('Water Data'!F88))="","",OFFSET('Water Data'!$F$27,0,10*ROW('Water Data'!F88)))</f>
        <v/>
      </c>
      <c r="BZ94" s="290" t="str">
        <f ca="true">+IF(OFFSET('Water Data'!$F$28,0,10*ROW('Water Data'!F88))="","",OFFSET('Water Data'!$F$28,0,10*ROW('Water Data'!F88)))</f>
        <v/>
      </c>
      <c r="CA94" s="290" t="str">
        <f ca="true">+IF(OFFSET('Water Data'!$F$29,0,10*ROW('Water Data'!F88))="","",OFFSET('Water Data'!$F$29,0,10*ROW('Water Data'!F88)))</f>
        <v/>
      </c>
      <c r="CB94" s="290" t="str">
        <f ca="true">+IF(OFFSET('Water Data'!$G$27,0,10*ROW('Water Data'!G88))="","",OFFSET('Water Data'!$G$27,0,10*ROW('Water Data'!G88)))</f>
        <v/>
      </c>
      <c r="CC94" s="290" t="str">
        <f ca="true">+IF(OFFSET('Water Data'!$G$28,0,10*ROW('Water Data'!G88))="","",OFFSET('Water Data'!$G$28,0,10*ROW('Water Data'!G88)))</f>
        <v/>
      </c>
      <c r="CD94" s="290" t="str">
        <f ca="true">+IF(OFFSET('Water Data'!$G$29,0,10*ROW('Water Data'!G88))="","",OFFSET('Water Data'!$G$29,0,10*ROW('Water Data'!G88)))</f>
        <v/>
      </c>
      <c r="CE94" s="290" t="str">
        <f ca="true">+IF(OFFSET('Water Data'!$H$27,0,10*ROW('Water Data'!H88))="","",OFFSET('Water Data'!$H$27,0,10*ROW('Water Data'!H88)))</f>
        <v/>
      </c>
      <c r="CF94" s="290" t="str">
        <f ca="true">+IF(OFFSET('Water Data'!$H$28,0,10*ROW('Water Data'!H88))="","",OFFSET('Water Data'!$H$28,0,10*ROW('Water Data'!H88)))</f>
        <v/>
      </c>
      <c r="CG94" s="290" t="str">
        <f ca="true">+IF(OFFSET('Water Data'!$H$29,0,10*ROW('Water Data'!H88))="","",OFFSET('Water Data'!$H$29,0,10*ROW('Water Data'!H88)))</f>
        <v/>
      </c>
      <c r="CH94" s="290" t="str">
        <f ca="true">+IF(OFFSET('Water Data'!$I$27,0,10*ROW('Water Data'!I88))="","",OFFSET('Water Data'!$I$27,0,10*ROW('Water Data'!I88)))</f>
        <v/>
      </c>
      <c r="CI94" s="290" t="str">
        <f ca="true">+IF(OFFSET('Water Data'!$I$28,0,10*ROW('Water Data'!I88))="","",OFFSET('Water Data'!$I$28,0,10*ROW('Water Data'!I88)))</f>
        <v/>
      </c>
      <c r="CJ94" s="290" t="str">
        <f ca="true">+IF(OFFSET('Water Data'!$I$29,0,10*ROW('Water Data'!I88))="","",OFFSET('Water Data'!$I$29,0,10*ROW('Water Data'!I88)))</f>
        <v/>
      </c>
      <c r="CK94" s="290" t="str">
        <f ca="true">+IF(OFFSET('Sanitation Data'!$D$28,0,10*ROW('Sanitation Data'!D88))="","",OFFSET('Sanitation Data'!$D$28,0,10*ROW('Sanitation Data'!D88)))</f>
        <v/>
      </c>
      <c r="CL94" s="290" t="str">
        <f ca="true">+IF(OFFSET('Sanitation Data'!$D$29,0,10*ROW('Sanitation Data'!D88))="","",OFFSET('Sanitation Data'!$D$29,0,10*ROW('Sanitation Data'!D88)))</f>
        <v/>
      </c>
      <c r="CM94" s="290" t="str">
        <f ca="true">+IF(OFFSET('Sanitation Data'!$D$30,0,10*ROW('Sanitation Data'!D88))="","",OFFSET('Sanitation Data'!$D$30,0,10*ROW('Sanitation Data'!D88)))</f>
        <v/>
      </c>
      <c r="CN94" s="290" t="str">
        <f ca="true">+IF(OFFSET('Sanitation Data'!$D$31,0,10*ROW('Sanitation Data'!D88))="","",OFFSET('Sanitation Data'!$D$31,0,10*ROW('Sanitation Data'!D88)))</f>
        <v/>
      </c>
      <c r="CO94" s="290" t="str">
        <f ca="true">+IF(OFFSET('Sanitation Data'!$D$32,0,10*ROW('Sanitation Data'!D88))="","",OFFSET('Sanitation Data'!$D$32,0,10*ROW('Sanitation Data'!D88)))</f>
        <v/>
      </c>
      <c r="CP94" s="290" t="str">
        <f ca="true">+IF(OFFSET('Sanitation Data'!$E$28,0,10*ROW('Sanitation Data'!E88))="","",OFFSET('Sanitation Data'!$E$28,0,10*ROW('Sanitation Data'!E88)))</f>
        <v/>
      </c>
      <c r="CQ94" s="290" t="str">
        <f ca="true">+IF(OFFSET('Sanitation Data'!$E$29,0,10*ROW('Sanitation Data'!E88))="","",OFFSET('Sanitation Data'!$E$29,0,10*ROW('Sanitation Data'!E88)))</f>
        <v/>
      </c>
      <c r="CR94" s="290" t="str">
        <f ca="true">+IF(OFFSET('Sanitation Data'!$E$30,0,10*ROW('Sanitation Data'!E88))="","",OFFSET('Sanitation Data'!$E$30,0,10*ROW('Sanitation Data'!E88)))</f>
        <v/>
      </c>
      <c r="CS94" s="290" t="str">
        <f ca="true">+IF(OFFSET('Sanitation Data'!$E$31,0,10*ROW('Sanitation Data'!E88))="","",OFFSET('Sanitation Data'!$E$31,0,10*ROW('Sanitation Data'!E88)))</f>
        <v/>
      </c>
      <c r="CT94" s="290" t="str">
        <f ca="true">+IF(OFFSET('Sanitation Data'!$E$32,0,10*ROW('Sanitation Data'!E88))="","",OFFSET('Sanitation Data'!$E$32,0,10*ROW('Sanitation Data'!E88)))</f>
        <v/>
      </c>
      <c r="CU94" s="290" t="str">
        <f ca="true">+IF(OFFSET('Sanitation Data'!$F$28,0,10*ROW('Sanitation Data'!F88))="","",OFFSET('Sanitation Data'!$F$28,0,10*ROW('Sanitation Data'!F88)))</f>
        <v/>
      </c>
      <c r="CV94" s="290" t="str">
        <f ca="true">+IF(OFFSET('Sanitation Data'!$F$29,0,10*ROW('Sanitation Data'!F88))="","",OFFSET('Sanitation Data'!$F$29,0,10*ROW('Sanitation Data'!F88)))</f>
        <v/>
      </c>
      <c r="CW94" s="290" t="str">
        <f ca="true">+IF(OFFSET('Sanitation Data'!$F$30,0,10*ROW('Sanitation Data'!F88))="","",OFFSET('Sanitation Data'!$F$30,0,10*ROW('Sanitation Data'!F88)))</f>
        <v/>
      </c>
      <c r="CX94" s="290" t="str">
        <f ca="true">+IF(OFFSET('Sanitation Data'!$F$31,0,10*ROW('Sanitation Data'!F88))="","",OFFSET('Sanitation Data'!$F$31,0,10*ROW('Sanitation Data'!F88)))</f>
        <v/>
      </c>
      <c r="CY94" s="290" t="str">
        <f ca="true">+IF(OFFSET('Sanitation Data'!$F$32,0,10*ROW('Sanitation Data'!F88))="","",OFFSET('Sanitation Data'!$F$32,0,10*ROW('Sanitation Data'!F88)))</f>
        <v/>
      </c>
      <c r="CZ94" s="290" t="str">
        <f ca="true">+IF(OFFSET('Sanitation Data'!$G$28,0,10*ROW('Sanitation Data'!G88))="","",OFFSET('Sanitation Data'!$G$28,0,10*ROW('Sanitation Data'!G88)))</f>
        <v/>
      </c>
      <c r="DA94" s="290" t="str">
        <f ca="true">+IF(OFFSET('Sanitation Data'!$G$29,0,10*ROW('Sanitation Data'!G88))="","",OFFSET('Sanitation Data'!$G$29,0,10*ROW('Sanitation Data'!G88)))</f>
        <v/>
      </c>
      <c r="DB94" s="290" t="str">
        <f ca="true">+IF(OFFSET('Sanitation Data'!$G$30,0,10*ROW('Sanitation Data'!G88))="","",OFFSET('Sanitation Data'!$G$30,0,10*ROW('Sanitation Data'!G88)))</f>
        <v/>
      </c>
      <c r="DC94" s="290" t="str">
        <f ca="true">+IF(OFFSET('Sanitation Data'!$G$31,0,10*ROW('Sanitation Data'!G88))="","",OFFSET('Sanitation Data'!$G$31,0,10*ROW('Sanitation Data'!G88)))</f>
        <v/>
      </c>
      <c r="DD94" s="290" t="str">
        <f ca="true">+IF(OFFSET('Sanitation Data'!$G$32,0,10*ROW('Sanitation Data'!G88))="","",OFFSET('Sanitation Data'!$G$32,0,10*ROW('Sanitation Data'!G88)))</f>
        <v/>
      </c>
      <c r="DE94" s="290" t="str">
        <f ca="true">+IF(OFFSET('Sanitation Data'!$H$28,0,10*ROW('Sanitation Data'!H88))="","",OFFSET('Sanitation Data'!$H$28,0,10*ROW('Sanitation Data'!H88)))</f>
        <v/>
      </c>
      <c r="DF94" s="290" t="str">
        <f ca="true">+IF(OFFSET('Sanitation Data'!$H$29,0,10*ROW('Sanitation Data'!H88))="","",OFFSET('Sanitation Data'!$H$29,0,10*ROW('Sanitation Data'!H88)))</f>
        <v/>
      </c>
      <c r="DG94" s="290" t="str">
        <f ca="true">+IF(OFFSET('Sanitation Data'!$H$30,0,10*ROW('Sanitation Data'!H88))="","",OFFSET('Sanitation Data'!$H$30,0,10*ROW('Sanitation Data'!H88)))</f>
        <v/>
      </c>
      <c r="DH94" s="290" t="str">
        <f ca="true">+IF(OFFSET('Sanitation Data'!$H$31,0,10*ROW('Sanitation Data'!H88))="","",OFFSET('Sanitation Data'!$H$31,0,10*ROW('Sanitation Data'!H88)))</f>
        <v/>
      </c>
      <c r="DI94" s="290" t="str">
        <f ca="true">+IF(OFFSET('Sanitation Data'!$H$32,0,10*ROW('Sanitation Data'!H88))="","",OFFSET('Sanitation Data'!$H$32,0,10*ROW('Sanitation Data'!H88)))</f>
        <v/>
      </c>
      <c r="DJ94" s="290" t="str">
        <f ca="true">+IF(OFFSET('Sanitation Data'!$I$28,0,10*ROW('Sanitation Data'!I88))="","",OFFSET('Sanitation Data'!$I$28,0,10*ROW('Sanitation Data'!I88)))</f>
        <v/>
      </c>
      <c r="DK94" s="290" t="str">
        <f ca="true">+IF(OFFSET('Sanitation Data'!$I$29,0,10*ROW('Sanitation Data'!I88))="","",OFFSET('Sanitation Data'!$I$29,0,10*ROW('Sanitation Data'!I88)))</f>
        <v/>
      </c>
      <c r="DL94" s="290" t="str">
        <f ca="true">+IF(OFFSET('Sanitation Data'!$I$30,0,10*ROW('Sanitation Data'!I88))="","",OFFSET('Sanitation Data'!$I$30,0,10*ROW('Sanitation Data'!I88)))</f>
        <v/>
      </c>
      <c r="DM94" s="290" t="str">
        <f ca="true">+IF(OFFSET('Sanitation Data'!$I$31,0,10*ROW('Sanitation Data'!I88))="","",OFFSET('Sanitation Data'!$I$31,0,10*ROW('Sanitation Data'!I88)))</f>
        <v/>
      </c>
      <c r="DN94" s="290" t="str">
        <f ca="true">+IF(OFFSET('Sanitation Data'!$I$32,0,10*ROW('Sanitation Data'!I88))="","",OFFSET('Sanitation Data'!$I$32,0,10*ROW('Sanitation Data'!I88)))</f>
        <v/>
      </c>
      <c r="DO94" s="290" t="str">
        <f ca="true">+IF(OFFSET('Hygiene Data'!$D$11,0,10*ROW('Hygiene Data'!D88))="","",OFFSET('Hygiene Data'!$D$11,0,10*ROW('Hygiene Data'!D88)))</f>
        <v/>
      </c>
      <c r="DP94" s="290" t="str">
        <f ca="true">+IF(OFFSET('Hygiene Data'!$D$12,0,10*ROW('Hygiene Data'!D88))="","",OFFSET('Hygiene Data'!$D$12,0,10*ROW('Hygiene Data'!D88)))</f>
        <v/>
      </c>
      <c r="DQ94" s="290" t="str">
        <f ca="true">+IF(OFFSET('Hygiene Data'!$D$13,0,10*ROW('Hygiene Data'!D88))="","",OFFSET('Hygiene Data'!$D$13,0,10*ROW('Hygiene Data'!D88)))</f>
        <v/>
      </c>
      <c r="DR94" s="290" t="str">
        <f ca="true">+IF(OFFSET('Hygiene Data'!$E$11,0,10*ROW('Hygiene Data'!E88))="","",OFFSET('Hygiene Data'!$E$11,0,10*ROW('Hygiene Data'!E88)))</f>
        <v/>
      </c>
      <c r="DS94" s="290" t="str">
        <f ca="true">+IF(OFFSET('Hygiene Data'!$E$12,0,10*ROW('Hygiene Data'!E88))="","",OFFSET('Hygiene Data'!$E$12,0,10*ROW('Hygiene Data'!E88)))</f>
        <v/>
      </c>
      <c r="DT94" s="290" t="str">
        <f ca="true">+IF(OFFSET('Hygiene Data'!$E$13,0,10*ROW('Hygiene Data'!E88))="","",OFFSET('Hygiene Data'!$E$13,0,10*ROW('Hygiene Data'!E88)))</f>
        <v/>
      </c>
      <c r="DU94" s="290" t="str">
        <f ca="true">+IF(OFFSET('Hygiene Data'!$F$11,0,10*ROW('Hygiene Data'!F88))="","",OFFSET('Hygiene Data'!$F$11,0,10*ROW('Hygiene Data'!F88)))</f>
        <v/>
      </c>
      <c r="DV94" s="290" t="str">
        <f ca="true">+IF(OFFSET('Hygiene Data'!$F$12,0,10*ROW('Hygiene Data'!F88))="","",OFFSET('Hygiene Data'!$F$12,0,10*ROW('Hygiene Data'!F88)))</f>
        <v/>
      </c>
      <c r="DW94" s="290" t="str">
        <f ca="true">+IF(OFFSET('Hygiene Data'!$F$13,0,10*ROW('Hygiene Data'!F88))="","",OFFSET('Hygiene Data'!$F$13,0,10*ROW('Hygiene Data'!F88)))</f>
        <v/>
      </c>
      <c r="DX94" s="290" t="str">
        <f ca="true">+IF(OFFSET('Hygiene Data'!$G$11,0,10*ROW('Hygiene Data'!G88))="","",OFFSET('Hygiene Data'!$G$11,0,10*ROW('Hygiene Data'!G88)))</f>
        <v/>
      </c>
      <c r="DY94" s="290" t="str">
        <f ca="true">+IF(OFFSET('Hygiene Data'!$G$12,0,10*ROW('Hygiene Data'!G88))="","",OFFSET('Hygiene Data'!$G$12,0,10*ROW('Hygiene Data'!G88)))</f>
        <v/>
      </c>
      <c r="DZ94" s="290" t="str">
        <f ca="true">+IF(OFFSET('Hygiene Data'!$G$13,0,10*ROW('Hygiene Data'!G88))="","",OFFSET('Hygiene Data'!$G$13,0,10*ROW('Hygiene Data'!G88)))</f>
        <v/>
      </c>
      <c r="EA94" s="290" t="str">
        <f ca="true">+IF(OFFSET('Hygiene Data'!$H$11,0,10*ROW('Hygiene Data'!H88))="","",OFFSET('Hygiene Data'!$H$11,0,10*ROW('Hygiene Data'!H88)))</f>
        <v/>
      </c>
      <c r="EB94" s="290" t="str">
        <f ca="true">+IF(OFFSET('Hygiene Data'!$H$12,0,10*ROW('Hygiene Data'!H88))="","",OFFSET('Hygiene Data'!$H$12,0,10*ROW('Hygiene Data'!H88)))</f>
        <v/>
      </c>
      <c r="EC94" s="290" t="str">
        <f ca="true">+IF(OFFSET('Hygiene Data'!$H$13,0,10*ROW('Hygiene Data'!H88))="","",OFFSET('Hygiene Data'!$H$13,0,10*ROW('Hygiene Data'!H88)))</f>
        <v/>
      </c>
      <c r="ED94" s="290" t="str">
        <f ca="true">+IF(OFFSET('Hygiene Data'!$I$11,0,10*ROW('Hygiene Data'!I88))="","",OFFSET('Hygiene Data'!$I$11,0,10*ROW('Hygiene Data'!I88)))</f>
        <v/>
      </c>
      <c r="EE94" s="290" t="str">
        <f ca="true">+IF(OFFSET('Hygiene Data'!$I$12,0,10*ROW('Hygiene Data'!I88))="","",OFFSET('Hygiene Data'!$I$12,0,10*ROW('Hygiene Data'!I88)))</f>
        <v/>
      </c>
      <c r="EF94" s="290"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6"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0"/>
      <c r="BS95" s="290" t="str">
        <f ca="true">+IF(OFFSET('Water Data'!$D$27,0,10*ROW('Water Data'!D89))="","",OFFSET('Water Data'!$D$27,0,10*ROW('Water Data'!D89)))</f>
        <v/>
      </c>
      <c r="BT95" s="290" t="str">
        <f ca="true">+IF(OFFSET('Water Data'!$D$28,0,10*ROW('Water Data'!D89))="","",OFFSET('Water Data'!$D$28,0,10*ROW('Water Data'!D89)))</f>
        <v/>
      </c>
      <c r="BU95" s="290" t="str">
        <f ca="true">+IF(OFFSET('Water Data'!$D$29,0,10*ROW('Water Data'!D89))="","",OFFSET('Water Data'!$D$29,0,10*ROW('Water Data'!D89)))</f>
        <v/>
      </c>
      <c r="BV95" s="290" t="str">
        <f ca="true">+IF(OFFSET('Water Data'!$E$27,0,10*ROW('Water Data'!E89))="","",OFFSET('Water Data'!$E$27,0,10*ROW('Water Data'!E89)))</f>
        <v/>
      </c>
      <c r="BW95" s="290" t="str">
        <f ca="true">+IF(OFFSET('Water Data'!$E$28,0,10*ROW('Water Data'!E89))="","",OFFSET('Water Data'!$E$28,0,10*ROW('Water Data'!E89)))</f>
        <v/>
      </c>
      <c r="BX95" s="290" t="str">
        <f ca="true">+IF(OFFSET('Water Data'!$E$29,0,10*ROW('Water Data'!E89))="","",OFFSET('Water Data'!$E$29,0,10*ROW('Water Data'!E89)))</f>
        <v/>
      </c>
      <c r="BY95" s="290" t="str">
        <f ca="true">+IF(OFFSET('Water Data'!$F$27,0,10*ROW('Water Data'!F89))="","",OFFSET('Water Data'!$F$27,0,10*ROW('Water Data'!F89)))</f>
        <v/>
      </c>
      <c r="BZ95" s="290" t="str">
        <f ca="true">+IF(OFFSET('Water Data'!$F$28,0,10*ROW('Water Data'!F89))="","",OFFSET('Water Data'!$F$28,0,10*ROW('Water Data'!F89)))</f>
        <v/>
      </c>
      <c r="CA95" s="290" t="str">
        <f ca="true">+IF(OFFSET('Water Data'!$F$29,0,10*ROW('Water Data'!F89))="","",OFFSET('Water Data'!$F$29,0,10*ROW('Water Data'!F89)))</f>
        <v/>
      </c>
      <c r="CB95" s="290" t="str">
        <f ca="true">+IF(OFFSET('Water Data'!$G$27,0,10*ROW('Water Data'!G89))="","",OFFSET('Water Data'!$G$27,0,10*ROW('Water Data'!G89)))</f>
        <v/>
      </c>
      <c r="CC95" s="290" t="str">
        <f ca="true">+IF(OFFSET('Water Data'!$G$28,0,10*ROW('Water Data'!G89))="","",OFFSET('Water Data'!$G$28,0,10*ROW('Water Data'!G89)))</f>
        <v/>
      </c>
      <c r="CD95" s="290" t="str">
        <f ca="true">+IF(OFFSET('Water Data'!$G$29,0,10*ROW('Water Data'!G89))="","",OFFSET('Water Data'!$G$29,0,10*ROW('Water Data'!G89)))</f>
        <v/>
      </c>
      <c r="CE95" s="290" t="str">
        <f ca="true">+IF(OFFSET('Water Data'!$H$27,0,10*ROW('Water Data'!H89))="","",OFFSET('Water Data'!$H$27,0,10*ROW('Water Data'!H89)))</f>
        <v/>
      </c>
      <c r="CF95" s="290" t="str">
        <f ca="true">+IF(OFFSET('Water Data'!$H$28,0,10*ROW('Water Data'!H89))="","",OFFSET('Water Data'!$H$28,0,10*ROW('Water Data'!H89)))</f>
        <v/>
      </c>
      <c r="CG95" s="290" t="str">
        <f ca="true">+IF(OFFSET('Water Data'!$H$29,0,10*ROW('Water Data'!H89))="","",OFFSET('Water Data'!$H$29,0,10*ROW('Water Data'!H89)))</f>
        <v/>
      </c>
      <c r="CH95" s="290" t="str">
        <f ca="true">+IF(OFFSET('Water Data'!$I$27,0,10*ROW('Water Data'!I89))="","",OFFSET('Water Data'!$I$27,0,10*ROW('Water Data'!I89)))</f>
        <v/>
      </c>
      <c r="CI95" s="290" t="str">
        <f ca="true">+IF(OFFSET('Water Data'!$I$28,0,10*ROW('Water Data'!I89))="","",OFFSET('Water Data'!$I$28,0,10*ROW('Water Data'!I89)))</f>
        <v/>
      </c>
      <c r="CJ95" s="290" t="str">
        <f ca="true">+IF(OFFSET('Water Data'!$I$29,0,10*ROW('Water Data'!I89))="","",OFFSET('Water Data'!$I$29,0,10*ROW('Water Data'!I89)))</f>
        <v/>
      </c>
      <c r="CK95" s="290" t="str">
        <f ca="true">+IF(OFFSET('Sanitation Data'!$D$28,0,10*ROW('Sanitation Data'!D89))="","",OFFSET('Sanitation Data'!$D$28,0,10*ROW('Sanitation Data'!D89)))</f>
        <v/>
      </c>
      <c r="CL95" s="290" t="str">
        <f ca="true">+IF(OFFSET('Sanitation Data'!$D$29,0,10*ROW('Sanitation Data'!D89))="","",OFFSET('Sanitation Data'!$D$29,0,10*ROW('Sanitation Data'!D89)))</f>
        <v/>
      </c>
      <c r="CM95" s="290" t="str">
        <f ca="true">+IF(OFFSET('Sanitation Data'!$D$30,0,10*ROW('Sanitation Data'!D89))="","",OFFSET('Sanitation Data'!$D$30,0,10*ROW('Sanitation Data'!D89)))</f>
        <v/>
      </c>
      <c r="CN95" s="290" t="str">
        <f ca="true">+IF(OFFSET('Sanitation Data'!$D$31,0,10*ROW('Sanitation Data'!D89))="","",OFFSET('Sanitation Data'!$D$31,0,10*ROW('Sanitation Data'!D89)))</f>
        <v/>
      </c>
      <c r="CO95" s="290" t="str">
        <f ca="true">+IF(OFFSET('Sanitation Data'!$D$32,0,10*ROW('Sanitation Data'!D89))="","",OFFSET('Sanitation Data'!$D$32,0,10*ROW('Sanitation Data'!D89)))</f>
        <v/>
      </c>
      <c r="CP95" s="290" t="str">
        <f ca="true">+IF(OFFSET('Sanitation Data'!$E$28,0,10*ROW('Sanitation Data'!E89))="","",OFFSET('Sanitation Data'!$E$28,0,10*ROW('Sanitation Data'!E89)))</f>
        <v/>
      </c>
      <c r="CQ95" s="290" t="str">
        <f ca="true">+IF(OFFSET('Sanitation Data'!$E$29,0,10*ROW('Sanitation Data'!E89))="","",OFFSET('Sanitation Data'!$E$29,0,10*ROW('Sanitation Data'!E89)))</f>
        <v/>
      </c>
      <c r="CR95" s="290" t="str">
        <f ca="true">+IF(OFFSET('Sanitation Data'!$E$30,0,10*ROW('Sanitation Data'!E89))="","",OFFSET('Sanitation Data'!$E$30,0,10*ROW('Sanitation Data'!E89)))</f>
        <v/>
      </c>
      <c r="CS95" s="290" t="str">
        <f ca="true">+IF(OFFSET('Sanitation Data'!$E$31,0,10*ROW('Sanitation Data'!E89))="","",OFFSET('Sanitation Data'!$E$31,0,10*ROW('Sanitation Data'!E89)))</f>
        <v/>
      </c>
      <c r="CT95" s="290" t="str">
        <f ca="true">+IF(OFFSET('Sanitation Data'!$E$32,0,10*ROW('Sanitation Data'!E89))="","",OFFSET('Sanitation Data'!$E$32,0,10*ROW('Sanitation Data'!E89)))</f>
        <v/>
      </c>
      <c r="CU95" s="290" t="str">
        <f ca="true">+IF(OFFSET('Sanitation Data'!$F$28,0,10*ROW('Sanitation Data'!F89))="","",OFFSET('Sanitation Data'!$F$28,0,10*ROW('Sanitation Data'!F89)))</f>
        <v/>
      </c>
      <c r="CV95" s="290" t="str">
        <f ca="true">+IF(OFFSET('Sanitation Data'!$F$29,0,10*ROW('Sanitation Data'!F89))="","",OFFSET('Sanitation Data'!$F$29,0,10*ROW('Sanitation Data'!F89)))</f>
        <v/>
      </c>
      <c r="CW95" s="290" t="str">
        <f ca="true">+IF(OFFSET('Sanitation Data'!$F$30,0,10*ROW('Sanitation Data'!F89))="","",OFFSET('Sanitation Data'!$F$30,0,10*ROW('Sanitation Data'!F89)))</f>
        <v/>
      </c>
      <c r="CX95" s="290" t="str">
        <f ca="true">+IF(OFFSET('Sanitation Data'!$F$31,0,10*ROW('Sanitation Data'!F89))="","",OFFSET('Sanitation Data'!$F$31,0,10*ROW('Sanitation Data'!F89)))</f>
        <v/>
      </c>
      <c r="CY95" s="290" t="str">
        <f ca="true">+IF(OFFSET('Sanitation Data'!$F$32,0,10*ROW('Sanitation Data'!F89))="","",OFFSET('Sanitation Data'!$F$32,0,10*ROW('Sanitation Data'!F89)))</f>
        <v/>
      </c>
      <c r="CZ95" s="290" t="str">
        <f ca="true">+IF(OFFSET('Sanitation Data'!$G$28,0,10*ROW('Sanitation Data'!G89))="","",OFFSET('Sanitation Data'!$G$28,0,10*ROW('Sanitation Data'!G89)))</f>
        <v/>
      </c>
      <c r="DA95" s="290" t="str">
        <f ca="true">+IF(OFFSET('Sanitation Data'!$G$29,0,10*ROW('Sanitation Data'!G89))="","",OFFSET('Sanitation Data'!$G$29,0,10*ROW('Sanitation Data'!G89)))</f>
        <v/>
      </c>
      <c r="DB95" s="290" t="str">
        <f ca="true">+IF(OFFSET('Sanitation Data'!$G$30,0,10*ROW('Sanitation Data'!G89))="","",OFFSET('Sanitation Data'!$G$30,0,10*ROW('Sanitation Data'!G89)))</f>
        <v/>
      </c>
      <c r="DC95" s="290" t="str">
        <f ca="true">+IF(OFFSET('Sanitation Data'!$G$31,0,10*ROW('Sanitation Data'!G89))="","",OFFSET('Sanitation Data'!$G$31,0,10*ROW('Sanitation Data'!G89)))</f>
        <v/>
      </c>
      <c r="DD95" s="290" t="str">
        <f ca="true">+IF(OFFSET('Sanitation Data'!$G$32,0,10*ROW('Sanitation Data'!G89))="","",OFFSET('Sanitation Data'!$G$32,0,10*ROW('Sanitation Data'!G89)))</f>
        <v/>
      </c>
      <c r="DE95" s="290" t="str">
        <f ca="true">+IF(OFFSET('Sanitation Data'!$H$28,0,10*ROW('Sanitation Data'!H89))="","",OFFSET('Sanitation Data'!$H$28,0,10*ROW('Sanitation Data'!H89)))</f>
        <v/>
      </c>
      <c r="DF95" s="290" t="str">
        <f ca="true">+IF(OFFSET('Sanitation Data'!$H$29,0,10*ROW('Sanitation Data'!H89))="","",OFFSET('Sanitation Data'!$H$29,0,10*ROW('Sanitation Data'!H89)))</f>
        <v/>
      </c>
      <c r="DG95" s="290" t="str">
        <f ca="true">+IF(OFFSET('Sanitation Data'!$H$30,0,10*ROW('Sanitation Data'!H89))="","",OFFSET('Sanitation Data'!$H$30,0,10*ROW('Sanitation Data'!H89)))</f>
        <v/>
      </c>
      <c r="DH95" s="290" t="str">
        <f ca="true">+IF(OFFSET('Sanitation Data'!$H$31,0,10*ROW('Sanitation Data'!H89))="","",OFFSET('Sanitation Data'!$H$31,0,10*ROW('Sanitation Data'!H89)))</f>
        <v/>
      </c>
      <c r="DI95" s="290" t="str">
        <f ca="true">+IF(OFFSET('Sanitation Data'!$H$32,0,10*ROW('Sanitation Data'!H89))="","",OFFSET('Sanitation Data'!$H$32,0,10*ROW('Sanitation Data'!H89)))</f>
        <v/>
      </c>
      <c r="DJ95" s="290" t="str">
        <f ca="true">+IF(OFFSET('Sanitation Data'!$I$28,0,10*ROW('Sanitation Data'!I89))="","",OFFSET('Sanitation Data'!$I$28,0,10*ROW('Sanitation Data'!I89)))</f>
        <v/>
      </c>
      <c r="DK95" s="290" t="str">
        <f ca="true">+IF(OFFSET('Sanitation Data'!$I$29,0,10*ROW('Sanitation Data'!I89))="","",OFFSET('Sanitation Data'!$I$29,0,10*ROW('Sanitation Data'!I89)))</f>
        <v/>
      </c>
      <c r="DL95" s="290" t="str">
        <f ca="true">+IF(OFFSET('Sanitation Data'!$I$30,0,10*ROW('Sanitation Data'!I89))="","",OFFSET('Sanitation Data'!$I$30,0,10*ROW('Sanitation Data'!I89)))</f>
        <v/>
      </c>
      <c r="DM95" s="290" t="str">
        <f ca="true">+IF(OFFSET('Sanitation Data'!$I$31,0,10*ROW('Sanitation Data'!I89))="","",OFFSET('Sanitation Data'!$I$31,0,10*ROW('Sanitation Data'!I89)))</f>
        <v/>
      </c>
      <c r="DN95" s="290" t="str">
        <f ca="true">+IF(OFFSET('Sanitation Data'!$I$32,0,10*ROW('Sanitation Data'!I89))="","",OFFSET('Sanitation Data'!$I$32,0,10*ROW('Sanitation Data'!I89)))</f>
        <v/>
      </c>
      <c r="DO95" s="290" t="str">
        <f ca="true">+IF(OFFSET('Hygiene Data'!$D$11,0,10*ROW('Hygiene Data'!D89))="","",OFFSET('Hygiene Data'!$D$11,0,10*ROW('Hygiene Data'!D89)))</f>
        <v/>
      </c>
      <c r="DP95" s="290" t="str">
        <f ca="true">+IF(OFFSET('Hygiene Data'!$D$12,0,10*ROW('Hygiene Data'!D89))="","",OFFSET('Hygiene Data'!$D$12,0,10*ROW('Hygiene Data'!D89)))</f>
        <v/>
      </c>
      <c r="DQ95" s="290" t="str">
        <f ca="true">+IF(OFFSET('Hygiene Data'!$D$13,0,10*ROW('Hygiene Data'!D89))="","",OFFSET('Hygiene Data'!$D$13,0,10*ROW('Hygiene Data'!D89)))</f>
        <v/>
      </c>
      <c r="DR95" s="290" t="str">
        <f ca="true">+IF(OFFSET('Hygiene Data'!$E$11,0,10*ROW('Hygiene Data'!E89))="","",OFFSET('Hygiene Data'!$E$11,0,10*ROW('Hygiene Data'!E89)))</f>
        <v/>
      </c>
      <c r="DS95" s="290" t="str">
        <f ca="true">+IF(OFFSET('Hygiene Data'!$E$12,0,10*ROW('Hygiene Data'!E89))="","",OFFSET('Hygiene Data'!$E$12,0,10*ROW('Hygiene Data'!E89)))</f>
        <v/>
      </c>
      <c r="DT95" s="290" t="str">
        <f ca="true">+IF(OFFSET('Hygiene Data'!$E$13,0,10*ROW('Hygiene Data'!E89))="","",OFFSET('Hygiene Data'!$E$13,0,10*ROW('Hygiene Data'!E89)))</f>
        <v/>
      </c>
      <c r="DU95" s="290" t="str">
        <f ca="true">+IF(OFFSET('Hygiene Data'!$F$11,0,10*ROW('Hygiene Data'!F89))="","",OFFSET('Hygiene Data'!$F$11,0,10*ROW('Hygiene Data'!F89)))</f>
        <v/>
      </c>
      <c r="DV95" s="290" t="str">
        <f ca="true">+IF(OFFSET('Hygiene Data'!$F$12,0,10*ROW('Hygiene Data'!F89))="","",OFFSET('Hygiene Data'!$F$12,0,10*ROW('Hygiene Data'!F89)))</f>
        <v/>
      </c>
      <c r="DW95" s="290" t="str">
        <f ca="true">+IF(OFFSET('Hygiene Data'!$F$13,0,10*ROW('Hygiene Data'!F89))="","",OFFSET('Hygiene Data'!$F$13,0,10*ROW('Hygiene Data'!F89)))</f>
        <v/>
      </c>
      <c r="DX95" s="290" t="str">
        <f ca="true">+IF(OFFSET('Hygiene Data'!$G$11,0,10*ROW('Hygiene Data'!G89))="","",OFFSET('Hygiene Data'!$G$11,0,10*ROW('Hygiene Data'!G89)))</f>
        <v/>
      </c>
      <c r="DY95" s="290" t="str">
        <f ca="true">+IF(OFFSET('Hygiene Data'!$G$12,0,10*ROW('Hygiene Data'!G89))="","",OFFSET('Hygiene Data'!$G$12,0,10*ROW('Hygiene Data'!G89)))</f>
        <v/>
      </c>
      <c r="DZ95" s="290" t="str">
        <f ca="true">+IF(OFFSET('Hygiene Data'!$G$13,0,10*ROW('Hygiene Data'!G89))="","",OFFSET('Hygiene Data'!$G$13,0,10*ROW('Hygiene Data'!G89)))</f>
        <v/>
      </c>
      <c r="EA95" s="290" t="str">
        <f ca="true">+IF(OFFSET('Hygiene Data'!$H$11,0,10*ROW('Hygiene Data'!H89))="","",OFFSET('Hygiene Data'!$H$11,0,10*ROW('Hygiene Data'!H89)))</f>
        <v/>
      </c>
      <c r="EB95" s="290" t="str">
        <f ca="true">+IF(OFFSET('Hygiene Data'!$H$12,0,10*ROW('Hygiene Data'!H89))="","",OFFSET('Hygiene Data'!$H$12,0,10*ROW('Hygiene Data'!H89)))</f>
        <v/>
      </c>
      <c r="EC95" s="290" t="str">
        <f ca="true">+IF(OFFSET('Hygiene Data'!$H$13,0,10*ROW('Hygiene Data'!H89))="","",OFFSET('Hygiene Data'!$H$13,0,10*ROW('Hygiene Data'!H89)))</f>
        <v/>
      </c>
      <c r="ED95" s="290" t="str">
        <f ca="true">+IF(OFFSET('Hygiene Data'!$I$11,0,10*ROW('Hygiene Data'!I89))="","",OFFSET('Hygiene Data'!$I$11,0,10*ROW('Hygiene Data'!I89)))</f>
        <v/>
      </c>
      <c r="EE95" s="290" t="str">
        <f ca="true">+IF(OFFSET('Hygiene Data'!$I$12,0,10*ROW('Hygiene Data'!I89))="","",OFFSET('Hygiene Data'!$I$12,0,10*ROW('Hygiene Data'!I89)))</f>
        <v/>
      </c>
      <c r="EF95" s="290"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6"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0"/>
      <c r="BS96" s="290" t="str">
        <f ca="true">+IF(OFFSET('Water Data'!$D$27,0,10*ROW('Water Data'!D90))="","",OFFSET('Water Data'!$D$27,0,10*ROW('Water Data'!D90)))</f>
        <v/>
      </c>
      <c r="BT96" s="290" t="str">
        <f ca="true">+IF(OFFSET('Water Data'!$D$28,0,10*ROW('Water Data'!D90))="","",OFFSET('Water Data'!$D$28,0,10*ROW('Water Data'!D90)))</f>
        <v/>
      </c>
      <c r="BU96" s="290" t="str">
        <f ca="true">+IF(OFFSET('Water Data'!$D$29,0,10*ROW('Water Data'!D90))="","",OFFSET('Water Data'!$D$29,0,10*ROW('Water Data'!D90)))</f>
        <v/>
      </c>
      <c r="BV96" s="290" t="str">
        <f ca="true">+IF(OFFSET('Water Data'!$E$27,0,10*ROW('Water Data'!E90))="","",OFFSET('Water Data'!$E$27,0,10*ROW('Water Data'!E90)))</f>
        <v/>
      </c>
      <c r="BW96" s="290" t="str">
        <f ca="true">+IF(OFFSET('Water Data'!$E$28,0,10*ROW('Water Data'!E90))="","",OFFSET('Water Data'!$E$28,0,10*ROW('Water Data'!E90)))</f>
        <v/>
      </c>
      <c r="BX96" s="290" t="str">
        <f ca="true">+IF(OFFSET('Water Data'!$E$29,0,10*ROW('Water Data'!E90))="","",OFFSET('Water Data'!$E$29,0,10*ROW('Water Data'!E90)))</f>
        <v/>
      </c>
      <c r="BY96" s="290" t="str">
        <f ca="true">+IF(OFFSET('Water Data'!$F$27,0,10*ROW('Water Data'!F90))="","",OFFSET('Water Data'!$F$27,0,10*ROW('Water Data'!F90)))</f>
        <v/>
      </c>
      <c r="BZ96" s="290" t="str">
        <f ca="true">+IF(OFFSET('Water Data'!$F$28,0,10*ROW('Water Data'!F90))="","",OFFSET('Water Data'!$F$28,0,10*ROW('Water Data'!F90)))</f>
        <v/>
      </c>
      <c r="CA96" s="290" t="str">
        <f ca="true">+IF(OFFSET('Water Data'!$F$29,0,10*ROW('Water Data'!F90))="","",OFFSET('Water Data'!$F$29,0,10*ROW('Water Data'!F90)))</f>
        <v/>
      </c>
      <c r="CB96" s="290" t="str">
        <f ca="true">+IF(OFFSET('Water Data'!$G$27,0,10*ROW('Water Data'!G90))="","",OFFSET('Water Data'!$G$27,0,10*ROW('Water Data'!G90)))</f>
        <v/>
      </c>
      <c r="CC96" s="290" t="str">
        <f ca="true">+IF(OFFSET('Water Data'!$G$28,0,10*ROW('Water Data'!G90))="","",OFFSET('Water Data'!$G$28,0,10*ROW('Water Data'!G90)))</f>
        <v/>
      </c>
      <c r="CD96" s="290" t="str">
        <f ca="true">+IF(OFFSET('Water Data'!$G$29,0,10*ROW('Water Data'!G90))="","",OFFSET('Water Data'!$G$29,0,10*ROW('Water Data'!G90)))</f>
        <v/>
      </c>
      <c r="CE96" s="290" t="str">
        <f ca="true">+IF(OFFSET('Water Data'!$H$27,0,10*ROW('Water Data'!H90))="","",OFFSET('Water Data'!$H$27,0,10*ROW('Water Data'!H90)))</f>
        <v/>
      </c>
      <c r="CF96" s="290" t="str">
        <f ca="true">+IF(OFFSET('Water Data'!$H$28,0,10*ROW('Water Data'!H90))="","",OFFSET('Water Data'!$H$28,0,10*ROW('Water Data'!H90)))</f>
        <v/>
      </c>
      <c r="CG96" s="290" t="str">
        <f ca="true">+IF(OFFSET('Water Data'!$H$29,0,10*ROW('Water Data'!H90))="","",OFFSET('Water Data'!$H$29,0,10*ROW('Water Data'!H90)))</f>
        <v/>
      </c>
      <c r="CH96" s="290" t="str">
        <f ca="true">+IF(OFFSET('Water Data'!$I$27,0,10*ROW('Water Data'!I90))="","",OFFSET('Water Data'!$I$27,0,10*ROW('Water Data'!I90)))</f>
        <v/>
      </c>
      <c r="CI96" s="290" t="str">
        <f ca="true">+IF(OFFSET('Water Data'!$I$28,0,10*ROW('Water Data'!I90))="","",OFFSET('Water Data'!$I$28,0,10*ROW('Water Data'!I90)))</f>
        <v/>
      </c>
      <c r="CJ96" s="290" t="str">
        <f ca="true">+IF(OFFSET('Water Data'!$I$29,0,10*ROW('Water Data'!I90))="","",OFFSET('Water Data'!$I$29,0,10*ROW('Water Data'!I90)))</f>
        <v/>
      </c>
      <c r="CK96" s="290" t="str">
        <f ca="true">+IF(OFFSET('Sanitation Data'!$D$28,0,10*ROW('Sanitation Data'!D90))="","",OFFSET('Sanitation Data'!$D$28,0,10*ROW('Sanitation Data'!D90)))</f>
        <v/>
      </c>
      <c r="CL96" s="290" t="str">
        <f ca="true">+IF(OFFSET('Sanitation Data'!$D$29,0,10*ROW('Sanitation Data'!D90))="","",OFFSET('Sanitation Data'!$D$29,0,10*ROW('Sanitation Data'!D90)))</f>
        <v/>
      </c>
      <c r="CM96" s="290" t="str">
        <f ca="true">+IF(OFFSET('Sanitation Data'!$D$30,0,10*ROW('Sanitation Data'!D90))="","",OFFSET('Sanitation Data'!$D$30,0,10*ROW('Sanitation Data'!D90)))</f>
        <v/>
      </c>
      <c r="CN96" s="290" t="str">
        <f ca="true">+IF(OFFSET('Sanitation Data'!$D$31,0,10*ROW('Sanitation Data'!D90))="","",OFFSET('Sanitation Data'!$D$31,0,10*ROW('Sanitation Data'!D90)))</f>
        <v/>
      </c>
      <c r="CO96" s="290" t="str">
        <f ca="true">+IF(OFFSET('Sanitation Data'!$D$32,0,10*ROW('Sanitation Data'!D90))="","",OFFSET('Sanitation Data'!$D$32,0,10*ROW('Sanitation Data'!D90)))</f>
        <v/>
      </c>
      <c r="CP96" s="290" t="str">
        <f ca="true">+IF(OFFSET('Sanitation Data'!$E$28,0,10*ROW('Sanitation Data'!E90))="","",OFFSET('Sanitation Data'!$E$28,0,10*ROW('Sanitation Data'!E90)))</f>
        <v/>
      </c>
      <c r="CQ96" s="290" t="str">
        <f ca="true">+IF(OFFSET('Sanitation Data'!$E$29,0,10*ROW('Sanitation Data'!E90))="","",OFFSET('Sanitation Data'!$E$29,0,10*ROW('Sanitation Data'!E90)))</f>
        <v/>
      </c>
      <c r="CR96" s="290" t="str">
        <f ca="true">+IF(OFFSET('Sanitation Data'!$E$30,0,10*ROW('Sanitation Data'!E90))="","",OFFSET('Sanitation Data'!$E$30,0,10*ROW('Sanitation Data'!E90)))</f>
        <v/>
      </c>
      <c r="CS96" s="290" t="str">
        <f ca="true">+IF(OFFSET('Sanitation Data'!$E$31,0,10*ROW('Sanitation Data'!E90))="","",OFFSET('Sanitation Data'!$E$31,0,10*ROW('Sanitation Data'!E90)))</f>
        <v/>
      </c>
      <c r="CT96" s="290" t="str">
        <f ca="true">+IF(OFFSET('Sanitation Data'!$E$32,0,10*ROW('Sanitation Data'!E90))="","",OFFSET('Sanitation Data'!$E$32,0,10*ROW('Sanitation Data'!E90)))</f>
        <v/>
      </c>
      <c r="CU96" s="290" t="str">
        <f ca="true">+IF(OFFSET('Sanitation Data'!$F$28,0,10*ROW('Sanitation Data'!F90))="","",OFFSET('Sanitation Data'!$F$28,0,10*ROW('Sanitation Data'!F90)))</f>
        <v/>
      </c>
      <c r="CV96" s="290" t="str">
        <f ca="true">+IF(OFFSET('Sanitation Data'!$F$29,0,10*ROW('Sanitation Data'!F90))="","",OFFSET('Sanitation Data'!$F$29,0,10*ROW('Sanitation Data'!F90)))</f>
        <v/>
      </c>
      <c r="CW96" s="290" t="str">
        <f ca="true">+IF(OFFSET('Sanitation Data'!$F$30,0,10*ROW('Sanitation Data'!F90))="","",OFFSET('Sanitation Data'!$F$30,0,10*ROW('Sanitation Data'!F90)))</f>
        <v/>
      </c>
      <c r="CX96" s="290" t="str">
        <f ca="true">+IF(OFFSET('Sanitation Data'!$F$31,0,10*ROW('Sanitation Data'!F90))="","",OFFSET('Sanitation Data'!$F$31,0,10*ROW('Sanitation Data'!F90)))</f>
        <v/>
      </c>
      <c r="CY96" s="290" t="str">
        <f ca="true">+IF(OFFSET('Sanitation Data'!$F$32,0,10*ROW('Sanitation Data'!F90))="","",OFFSET('Sanitation Data'!$F$32,0,10*ROW('Sanitation Data'!F90)))</f>
        <v/>
      </c>
      <c r="CZ96" s="290" t="str">
        <f ca="true">+IF(OFFSET('Sanitation Data'!$G$28,0,10*ROW('Sanitation Data'!G90))="","",OFFSET('Sanitation Data'!$G$28,0,10*ROW('Sanitation Data'!G90)))</f>
        <v/>
      </c>
      <c r="DA96" s="290" t="str">
        <f ca="true">+IF(OFFSET('Sanitation Data'!$G$29,0,10*ROW('Sanitation Data'!G90))="","",OFFSET('Sanitation Data'!$G$29,0,10*ROW('Sanitation Data'!G90)))</f>
        <v/>
      </c>
      <c r="DB96" s="290" t="str">
        <f ca="true">+IF(OFFSET('Sanitation Data'!$G$30,0,10*ROW('Sanitation Data'!G90))="","",OFFSET('Sanitation Data'!$G$30,0,10*ROW('Sanitation Data'!G90)))</f>
        <v/>
      </c>
      <c r="DC96" s="290" t="str">
        <f ca="true">+IF(OFFSET('Sanitation Data'!$G$31,0,10*ROW('Sanitation Data'!G90))="","",OFFSET('Sanitation Data'!$G$31,0,10*ROW('Sanitation Data'!G90)))</f>
        <v/>
      </c>
      <c r="DD96" s="290" t="str">
        <f ca="true">+IF(OFFSET('Sanitation Data'!$G$32,0,10*ROW('Sanitation Data'!G90))="","",OFFSET('Sanitation Data'!$G$32,0,10*ROW('Sanitation Data'!G90)))</f>
        <v/>
      </c>
      <c r="DE96" s="290" t="str">
        <f ca="true">+IF(OFFSET('Sanitation Data'!$H$28,0,10*ROW('Sanitation Data'!H90))="","",OFFSET('Sanitation Data'!$H$28,0,10*ROW('Sanitation Data'!H90)))</f>
        <v/>
      </c>
      <c r="DF96" s="290" t="str">
        <f ca="true">+IF(OFFSET('Sanitation Data'!$H$29,0,10*ROW('Sanitation Data'!H90))="","",OFFSET('Sanitation Data'!$H$29,0,10*ROW('Sanitation Data'!H90)))</f>
        <v/>
      </c>
      <c r="DG96" s="290" t="str">
        <f ca="true">+IF(OFFSET('Sanitation Data'!$H$30,0,10*ROW('Sanitation Data'!H90))="","",OFFSET('Sanitation Data'!$H$30,0,10*ROW('Sanitation Data'!H90)))</f>
        <v/>
      </c>
      <c r="DH96" s="290" t="str">
        <f ca="true">+IF(OFFSET('Sanitation Data'!$H$31,0,10*ROW('Sanitation Data'!H90))="","",OFFSET('Sanitation Data'!$H$31,0,10*ROW('Sanitation Data'!H90)))</f>
        <v/>
      </c>
      <c r="DI96" s="290" t="str">
        <f ca="true">+IF(OFFSET('Sanitation Data'!$H$32,0,10*ROW('Sanitation Data'!H90))="","",OFFSET('Sanitation Data'!$H$32,0,10*ROW('Sanitation Data'!H90)))</f>
        <v/>
      </c>
      <c r="DJ96" s="290" t="str">
        <f ca="true">+IF(OFFSET('Sanitation Data'!$I$28,0,10*ROW('Sanitation Data'!I90))="","",OFFSET('Sanitation Data'!$I$28,0,10*ROW('Sanitation Data'!I90)))</f>
        <v/>
      </c>
      <c r="DK96" s="290" t="str">
        <f ca="true">+IF(OFFSET('Sanitation Data'!$I$29,0,10*ROW('Sanitation Data'!I90))="","",OFFSET('Sanitation Data'!$I$29,0,10*ROW('Sanitation Data'!I90)))</f>
        <v/>
      </c>
      <c r="DL96" s="290" t="str">
        <f ca="true">+IF(OFFSET('Sanitation Data'!$I$30,0,10*ROW('Sanitation Data'!I90))="","",OFFSET('Sanitation Data'!$I$30,0,10*ROW('Sanitation Data'!I90)))</f>
        <v/>
      </c>
      <c r="DM96" s="290" t="str">
        <f ca="true">+IF(OFFSET('Sanitation Data'!$I$31,0,10*ROW('Sanitation Data'!I90))="","",OFFSET('Sanitation Data'!$I$31,0,10*ROW('Sanitation Data'!I90)))</f>
        <v/>
      </c>
      <c r="DN96" s="290" t="str">
        <f ca="true">+IF(OFFSET('Sanitation Data'!$I$32,0,10*ROW('Sanitation Data'!I90))="","",OFFSET('Sanitation Data'!$I$32,0,10*ROW('Sanitation Data'!I90)))</f>
        <v/>
      </c>
      <c r="DO96" s="290" t="str">
        <f ca="true">+IF(OFFSET('Hygiene Data'!$D$11,0,10*ROW('Hygiene Data'!D90))="","",OFFSET('Hygiene Data'!$D$11,0,10*ROW('Hygiene Data'!D90)))</f>
        <v/>
      </c>
      <c r="DP96" s="290" t="str">
        <f ca="true">+IF(OFFSET('Hygiene Data'!$D$12,0,10*ROW('Hygiene Data'!D90))="","",OFFSET('Hygiene Data'!$D$12,0,10*ROW('Hygiene Data'!D90)))</f>
        <v/>
      </c>
      <c r="DQ96" s="290" t="str">
        <f ca="true">+IF(OFFSET('Hygiene Data'!$D$13,0,10*ROW('Hygiene Data'!D90))="","",OFFSET('Hygiene Data'!$D$13,0,10*ROW('Hygiene Data'!D90)))</f>
        <v/>
      </c>
      <c r="DR96" s="290" t="str">
        <f ca="true">+IF(OFFSET('Hygiene Data'!$E$11,0,10*ROW('Hygiene Data'!E90))="","",OFFSET('Hygiene Data'!$E$11,0,10*ROW('Hygiene Data'!E90)))</f>
        <v/>
      </c>
      <c r="DS96" s="290" t="str">
        <f ca="true">+IF(OFFSET('Hygiene Data'!$E$12,0,10*ROW('Hygiene Data'!E90))="","",OFFSET('Hygiene Data'!$E$12,0,10*ROW('Hygiene Data'!E90)))</f>
        <v/>
      </c>
      <c r="DT96" s="290" t="str">
        <f ca="true">+IF(OFFSET('Hygiene Data'!$E$13,0,10*ROW('Hygiene Data'!E90))="","",OFFSET('Hygiene Data'!$E$13,0,10*ROW('Hygiene Data'!E90)))</f>
        <v/>
      </c>
      <c r="DU96" s="290" t="str">
        <f ca="true">+IF(OFFSET('Hygiene Data'!$F$11,0,10*ROW('Hygiene Data'!F90))="","",OFFSET('Hygiene Data'!$F$11,0,10*ROW('Hygiene Data'!F90)))</f>
        <v/>
      </c>
      <c r="DV96" s="290" t="str">
        <f ca="true">+IF(OFFSET('Hygiene Data'!$F$12,0,10*ROW('Hygiene Data'!F90))="","",OFFSET('Hygiene Data'!$F$12,0,10*ROW('Hygiene Data'!F90)))</f>
        <v/>
      </c>
      <c r="DW96" s="290" t="str">
        <f ca="true">+IF(OFFSET('Hygiene Data'!$F$13,0,10*ROW('Hygiene Data'!F90))="","",OFFSET('Hygiene Data'!$F$13,0,10*ROW('Hygiene Data'!F90)))</f>
        <v/>
      </c>
      <c r="DX96" s="290" t="str">
        <f ca="true">+IF(OFFSET('Hygiene Data'!$G$11,0,10*ROW('Hygiene Data'!G90))="","",OFFSET('Hygiene Data'!$G$11,0,10*ROW('Hygiene Data'!G90)))</f>
        <v/>
      </c>
      <c r="DY96" s="290" t="str">
        <f ca="true">+IF(OFFSET('Hygiene Data'!$G$12,0,10*ROW('Hygiene Data'!G90))="","",OFFSET('Hygiene Data'!$G$12,0,10*ROW('Hygiene Data'!G90)))</f>
        <v/>
      </c>
      <c r="DZ96" s="290" t="str">
        <f ca="true">+IF(OFFSET('Hygiene Data'!$G$13,0,10*ROW('Hygiene Data'!G90))="","",OFFSET('Hygiene Data'!$G$13,0,10*ROW('Hygiene Data'!G90)))</f>
        <v/>
      </c>
      <c r="EA96" s="290" t="str">
        <f ca="true">+IF(OFFSET('Hygiene Data'!$H$11,0,10*ROW('Hygiene Data'!H90))="","",OFFSET('Hygiene Data'!$H$11,0,10*ROW('Hygiene Data'!H90)))</f>
        <v/>
      </c>
      <c r="EB96" s="290" t="str">
        <f ca="true">+IF(OFFSET('Hygiene Data'!$H$12,0,10*ROW('Hygiene Data'!H90))="","",OFFSET('Hygiene Data'!$H$12,0,10*ROW('Hygiene Data'!H90)))</f>
        <v/>
      </c>
      <c r="EC96" s="290" t="str">
        <f ca="true">+IF(OFFSET('Hygiene Data'!$H$13,0,10*ROW('Hygiene Data'!H90))="","",OFFSET('Hygiene Data'!$H$13,0,10*ROW('Hygiene Data'!H90)))</f>
        <v/>
      </c>
      <c r="ED96" s="290" t="str">
        <f ca="true">+IF(OFFSET('Hygiene Data'!$I$11,0,10*ROW('Hygiene Data'!I90))="","",OFFSET('Hygiene Data'!$I$11,0,10*ROW('Hygiene Data'!I90)))</f>
        <v/>
      </c>
      <c r="EE96" s="290" t="str">
        <f ca="true">+IF(OFFSET('Hygiene Data'!$I$12,0,10*ROW('Hygiene Data'!I90))="","",OFFSET('Hygiene Data'!$I$12,0,10*ROW('Hygiene Data'!I90)))</f>
        <v/>
      </c>
      <c r="EF96" s="290"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6"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0"/>
      <c r="BS97" s="290" t="str">
        <f ca="true">+IF(OFFSET('Water Data'!$D$27,0,10*ROW('Water Data'!D91))="","",OFFSET('Water Data'!$D$27,0,10*ROW('Water Data'!D91)))</f>
        <v/>
      </c>
      <c r="BT97" s="290" t="str">
        <f ca="true">+IF(OFFSET('Water Data'!$D$28,0,10*ROW('Water Data'!D91))="","",OFFSET('Water Data'!$D$28,0,10*ROW('Water Data'!D91)))</f>
        <v/>
      </c>
      <c r="BU97" s="290" t="str">
        <f ca="true">+IF(OFFSET('Water Data'!$D$29,0,10*ROW('Water Data'!D91))="","",OFFSET('Water Data'!$D$29,0,10*ROW('Water Data'!D91)))</f>
        <v/>
      </c>
      <c r="BV97" s="290" t="str">
        <f ca="true">+IF(OFFSET('Water Data'!$E$27,0,10*ROW('Water Data'!E91))="","",OFFSET('Water Data'!$E$27,0,10*ROW('Water Data'!E91)))</f>
        <v/>
      </c>
      <c r="BW97" s="290" t="str">
        <f ca="true">+IF(OFFSET('Water Data'!$E$28,0,10*ROW('Water Data'!E91))="","",OFFSET('Water Data'!$E$28,0,10*ROW('Water Data'!E91)))</f>
        <v/>
      </c>
      <c r="BX97" s="290" t="str">
        <f ca="true">+IF(OFFSET('Water Data'!$E$29,0,10*ROW('Water Data'!E91))="","",OFFSET('Water Data'!$E$29,0,10*ROW('Water Data'!E91)))</f>
        <v/>
      </c>
      <c r="BY97" s="290" t="str">
        <f ca="true">+IF(OFFSET('Water Data'!$F$27,0,10*ROW('Water Data'!F91))="","",OFFSET('Water Data'!$F$27,0,10*ROW('Water Data'!F91)))</f>
        <v/>
      </c>
      <c r="BZ97" s="290" t="str">
        <f ca="true">+IF(OFFSET('Water Data'!$F$28,0,10*ROW('Water Data'!F91))="","",OFFSET('Water Data'!$F$28,0,10*ROW('Water Data'!F91)))</f>
        <v/>
      </c>
      <c r="CA97" s="290" t="str">
        <f ca="true">+IF(OFFSET('Water Data'!$F$29,0,10*ROW('Water Data'!F91))="","",OFFSET('Water Data'!$F$29,0,10*ROW('Water Data'!F91)))</f>
        <v/>
      </c>
      <c r="CB97" s="290" t="str">
        <f ca="true">+IF(OFFSET('Water Data'!$G$27,0,10*ROW('Water Data'!G91))="","",OFFSET('Water Data'!$G$27,0,10*ROW('Water Data'!G91)))</f>
        <v/>
      </c>
      <c r="CC97" s="290" t="str">
        <f ca="true">+IF(OFFSET('Water Data'!$G$28,0,10*ROW('Water Data'!G91))="","",OFFSET('Water Data'!$G$28,0,10*ROW('Water Data'!G91)))</f>
        <v/>
      </c>
      <c r="CD97" s="290" t="str">
        <f ca="true">+IF(OFFSET('Water Data'!$G$29,0,10*ROW('Water Data'!G91))="","",OFFSET('Water Data'!$G$29,0,10*ROW('Water Data'!G91)))</f>
        <v/>
      </c>
      <c r="CE97" s="290" t="str">
        <f ca="true">+IF(OFFSET('Water Data'!$H$27,0,10*ROW('Water Data'!H91))="","",OFFSET('Water Data'!$H$27,0,10*ROW('Water Data'!H91)))</f>
        <v/>
      </c>
      <c r="CF97" s="290" t="str">
        <f ca="true">+IF(OFFSET('Water Data'!$H$28,0,10*ROW('Water Data'!H91))="","",OFFSET('Water Data'!$H$28,0,10*ROW('Water Data'!H91)))</f>
        <v/>
      </c>
      <c r="CG97" s="290" t="str">
        <f ca="true">+IF(OFFSET('Water Data'!$H$29,0,10*ROW('Water Data'!H91))="","",OFFSET('Water Data'!$H$29,0,10*ROW('Water Data'!H91)))</f>
        <v/>
      </c>
      <c r="CH97" s="290" t="str">
        <f ca="true">+IF(OFFSET('Water Data'!$I$27,0,10*ROW('Water Data'!I91))="","",OFFSET('Water Data'!$I$27,0,10*ROW('Water Data'!I91)))</f>
        <v/>
      </c>
      <c r="CI97" s="290" t="str">
        <f ca="true">+IF(OFFSET('Water Data'!$I$28,0,10*ROW('Water Data'!I91))="","",OFFSET('Water Data'!$I$28,0,10*ROW('Water Data'!I91)))</f>
        <v/>
      </c>
      <c r="CJ97" s="290" t="str">
        <f ca="true">+IF(OFFSET('Water Data'!$I$29,0,10*ROW('Water Data'!I91))="","",OFFSET('Water Data'!$I$29,0,10*ROW('Water Data'!I91)))</f>
        <v/>
      </c>
      <c r="CK97" s="290" t="str">
        <f ca="true">+IF(OFFSET('Sanitation Data'!$D$28,0,10*ROW('Sanitation Data'!D91))="","",OFFSET('Sanitation Data'!$D$28,0,10*ROW('Sanitation Data'!D91)))</f>
        <v/>
      </c>
      <c r="CL97" s="290" t="str">
        <f ca="true">+IF(OFFSET('Sanitation Data'!$D$29,0,10*ROW('Sanitation Data'!D91))="","",OFFSET('Sanitation Data'!$D$29,0,10*ROW('Sanitation Data'!D91)))</f>
        <v/>
      </c>
      <c r="CM97" s="290" t="str">
        <f ca="true">+IF(OFFSET('Sanitation Data'!$D$30,0,10*ROW('Sanitation Data'!D91))="","",OFFSET('Sanitation Data'!$D$30,0,10*ROW('Sanitation Data'!D91)))</f>
        <v/>
      </c>
      <c r="CN97" s="290" t="str">
        <f ca="true">+IF(OFFSET('Sanitation Data'!$D$31,0,10*ROW('Sanitation Data'!D91))="","",OFFSET('Sanitation Data'!$D$31,0,10*ROW('Sanitation Data'!D91)))</f>
        <v/>
      </c>
      <c r="CO97" s="290" t="str">
        <f ca="true">+IF(OFFSET('Sanitation Data'!$D$32,0,10*ROW('Sanitation Data'!D91))="","",OFFSET('Sanitation Data'!$D$32,0,10*ROW('Sanitation Data'!D91)))</f>
        <v/>
      </c>
      <c r="CP97" s="290" t="str">
        <f ca="true">+IF(OFFSET('Sanitation Data'!$E$28,0,10*ROW('Sanitation Data'!E91))="","",OFFSET('Sanitation Data'!$E$28,0,10*ROW('Sanitation Data'!E91)))</f>
        <v/>
      </c>
      <c r="CQ97" s="290" t="str">
        <f ca="true">+IF(OFFSET('Sanitation Data'!$E$29,0,10*ROW('Sanitation Data'!E91))="","",OFFSET('Sanitation Data'!$E$29,0,10*ROW('Sanitation Data'!E91)))</f>
        <v/>
      </c>
      <c r="CR97" s="290" t="str">
        <f ca="true">+IF(OFFSET('Sanitation Data'!$E$30,0,10*ROW('Sanitation Data'!E91))="","",OFFSET('Sanitation Data'!$E$30,0,10*ROW('Sanitation Data'!E91)))</f>
        <v/>
      </c>
      <c r="CS97" s="290" t="str">
        <f ca="true">+IF(OFFSET('Sanitation Data'!$E$31,0,10*ROW('Sanitation Data'!E91))="","",OFFSET('Sanitation Data'!$E$31,0,10*ROW('Sanitation Data'!E91)))</f>
        <v/>
      </c>
      <c r="CT97" s="290" t="str">
        <f ca="true">+IF(OFFSET('Sanitation Data'!$E$32,0,10*ROW('Sanitation Data'!E91))="","",OFFSET('Sanitation Data'!$E$32,0,10*ROW('Sanitation Data'!E91)))</f>
        <v/>
      </c>
      <c r="CU97" s="290" t="str">
        <f ca="true">+IF(OFFSET('Sanitation Data'!$F$28,0,10*ROW('Sanitation Data'!F91))="","",OFFSET('Sanitation Data'!$F$28,0,10*ROW('Sanitation Data'!F91)))</f>
        <v/>
      </c>
      <c r="CV97" s="290" t="str">
        <f ca="true">+IF(OFFSET('Sanitation Data'!$F$29,0,10*ROW('Sanitation Data'!F91))="","",OFFSET('Sanitation Data'!$F$29,0,10*ROW('Sanitation Data'!F91)))</f>
        <v/>
      </c>
      <c r="CW97" s="290" t="str">
        <f ca="true">+IF(OFFSET('Sanitation Data'!$F$30,0,10*ROW('Sanitation Data'!F91))="","",OFFSET('Sanitation Data'!$F$30,0,10*ROW('Sanitation Data'!F91)))</f>
        <v/>
      </c>
      <c r="CX97" s="290" t="str">
        <f ca="true">+IF(OFFSET('Sanitation Data'!$F$31,0,10*ROW('Sanitation Data'!F91))="","",OFFSET('Sanitation Data'!$F$31,0,10*ROW('Sanitation Data'!F91)))</f>
        <v/>
      </c>
      <c r="CY97" s="290" t="str">
        <f ca="true">+IF(OFFSET('Sanitation Data'!$F$32,0,10*ROW('Sanitation Data'!F91))="","",OFFSET('Sanitation Data'!$F$32,0,10*ROW('Sanitation Data'!F91)))</f>
        <v/>
      </c>
      <c r="CZ97" s="290" t="str">
        <f ca="true">+IF(OFFSET('Sanitation Data'!$G$28,0,10*ROW('Sanitation Data'!G91))="","",OFFSET('Sanitation Data'!$G$28,0,10*ROW('Sanitation Data'!G91)))</f>
        <v/>
      </c>
      <c r="DA97" s="290" t="str">
        <f ca="true">+IF(OFFSET('Sanitation Data'!$G$29,0,10*ROW('Sanitation Data'!G91))="","",OFFSET('Sanitation Data'!$G$29,0,10*ROW('Sanitation Data'!G91)))</f>
        <v/>
      </c>
      <c r="DB97" s="290" t="str">
        <f ca="true">+IF(OFFSET('Sanitation Data'!$G$30,0,10*ROW('Sanitation Data'!G91))="","",OFFSET('Sanitation Data'!$G$30,0,10*ROW('Sanitation Data'!G91)))</f>
        <v/>
      </c>
      <c r="DC97" s="290" t="str">
        <f ca="true">+IF(OFFSET('Sanitation Data'!$G$31,0,10*ROW('Sanitation Data'!G91))="","",OFFSET('Sanitation Data'!$G$31,0,10*ROW('Sanitation Data'!G91)))</f>
        <v/>
      </c>
      <c r="DD97" s="290" t="str">
        <f ca="true">+IF(OFFSET('Sanitation Data'!$G$32,0,10*ROW('Sanitation Data'!G91))="","",OFFSET('Sanitation Data'!$G$32,0,10*ROW('Sanitation Data'!G91)))</f>
        <v/>
      </c>
      <c r="DE97" s="290" t="str">
        <f ca="true">+IF(OFFSET('Sanitation Data'!$H$28,0,10*ROW('Sanitation Data'!H91))="","",OFFSET('Sanitation Data'!$H$28,0,10*ROW('Sanitation Data'!H91)))</f>
        <v/>
      </c>
      <c r="DF97" s="290" t="str">
        <f ca="true">+IF(OFFSET('Sanitation Data'!$H$29,0,10*ROW('Sanitation Data'!H91))="","",OFFSET('Sanitation Data'!$H$29,0,10*ROW('Sanitation Data'!H91)))</f>
        <v/>
      </c>
      <c r="DG97" s="290" t="str">
        <f ca="true">+IF(OFFSET('Sanitation Data'!$H$30,0,10*ROW('Sanitation Data'!H91))="","",OFFSET('Sanitation Data'!$H$30,0,10*ROW('Sanitation Data'!H91)))</f>
        <v/>
      </c>
      <c r="DH97" s="290" t="str">
        <f ca="true">+IF(OFFSET('Sanitation Data'!$H$31,0,10*ROW('Sanitation Data'!H91))="","",OFFSET('Sanitation Data'!$H$31,0,10*ROW('Sanitation Data'!H91)))</f>
        <v/>
      </c>
      <c r="DI97" s="290" t="str">
        <f ca="true">+IF(OFFSET('Sanitation Data'!$H$32,0,10*ROW('Sanitation Data'!H91))="","",OFFSET('Sanitation Data'!$H$32,0,10*ROW('Sanitation Data'!H91)))</f>
        <v/>
      </c>
      <c r="DJ97" s="290" t="str">
        <f ca="true">+IF(OFFSET('Sanitation Data'!$I$28,0,10*ROW('Sanitation Data'!I91))="","",OFFSET('Sanitation Data'!$I$28,0,10*ROW('Sanitation Data'!I91)))</f>
        <v/>
      </c>
      <c r="DK97" s="290" t="str">
        <f ca="true">+IF(OFFSET('Sanitation Data'!$I$29,0,10*ROW('Sanitation Data'!I91))="","",OFFSET('Sanitation Data'!$I$29,0,10*ROW('Sanitation Data'!I91)))</f>
        <v/>
      </c>
      <c r="DL97" s="290" t="str">
        <f ca="true">+IF(OFFSET('Sanitation Data'!$I$30,0,10*ROW('Sanitation Data'!I91))="","",OFFSET('Sanitation Data'!$I$30,0,10*ROW('Sanitation Data'!I91)))</f>
        <v/>
      </c>
      <c r="DM97" s="290" t="str">
        <f ca="true">+IF(OFFSET('Sanitation Data'!$I$31,0,10*ROW('Sanitation Data'!I91))="","",OFFSET('Sanitation Data'!$I$31,0,10*ROW('Sanitation Data'!I91)))</f>
        <v/>
      </c>
      <c r="DN97" s="290" t="str">
        <f ca="true">+IF(OFFSET('Sanitation Data'!$I$32,0,10*ROW('Sanitation Data'!I91))="","",OFFSET('Sanitation Data'!$I$32,0,10*ROW('Sanitation Data'!I91)))</f>
        <v/>
      </c>
      <c r="DO97" s="290" t="str">
        <f ca="true">+IF(OFFSET('Hygiene Data'!$D$11,0,10*ROW('Hygiene Data'!D91))="","",OFFSET('Hygiene Data'!$D$11,0,10*ROW('Hygiene Data'!D91)))</f>
        <v/>
      </c>
      <c r="DP97" s="290" t="str">
        <f ca="true">+IF(OFFSET('Hygiene Data'!$D$12,0,10*ROW('Hygiene Data'!D91))="","",OFFSET('Hygiene Data'!$D$12,0,10*ROW('Hygiene Data'!D91)))</f>
        <v/>
      </c>
      <c r="DQ97" s="290" t="str">
        <f ca="true">+IF(OFFSET('Hygiene Data'!$D$13,0,10*ROW('Hygiene Data'!D91))="","",OFFSET('Hygiene Data'!$D$13,0,10*ROW('Hygiene Data'!D91)))</f>
        <v/>
      </c>
      <c r="DR97" s="290" t="str">
        <f ca="true">+IF(OFFSET('Hygiene Data'!$E$11,0,10*ROW('Hygiene Data'!E91))="","",OFFSET('Hygiene Data'!$E$11,0,10*ROW('Hygiene Data'!E91)))</f>
        <v/>
      </c>
      <c r="DS97" s="290" t="str">
        <f ca="true">+IF(OFFSET('Hygiene Data'!$E$12,0,10*ROW('Hygiene Data'!E91))="","",OFFSET('Hygiene Data'!$E$12,0,10*ROW('Hygiene Data'!E91)))</f>
        <v/>
      </c>
      <c r="DT97" s="290" t="str">
        <f ca="true">+IF(OFFSET('Hygiene Data'!$E$13,0,10*ROW('Hygiene Data'!E91))="","",OFFSET('Hygiene Data'!$E$13,0,10*ROW('Hygiene Data'!E91)))</f>
        <v/>
      </c>
      <c r="DU97" s="290" t="str">
        <f ca="true">+IF(OFFSET('Hygiene Data'!$F$11,0,10*ROW('Hygiene Data'!F91))="","",OFFSET('Hygiene Data'!$F$11,0,10*ROW('Hygiene Data'!F91)))</f>
        <v/>
      </c>
      <c r="DV97" s="290" t="str">
        <f ca="true">+IF(OFFSET('Hygiene Data'!$F$12,0,10*ROW('Hygiene Data'!F91))="","",OFFSET('Hygiene Data'!$F$12,0,10*ROW('Hygiene Data'!F91)))</f>
        <v/>
      </c>
      <c r="DW97" s="290" t="str">
        <f ca="true">+IF(OFFSET('Hygiene Data'!$F$13,0,10*ROW('Hygiene Data'!F91))="","",OFFSET('Hygiene Data'!$F$13,0,10*ROW('Hygiene Data'!F91)))</f>
        <v/>
      </c>
      <c r="DX97" s="290" t="str">
        <f ca="true">+IF(OFFSET('Hygiene Data'!$G$11,0,10*ROW('Hygiene Data'!G91))="","",OFFSET('Hygiene Data'!$G$11,0,10*ROW('Hygiene Data'!G91)))</f>
        <v/>
      </c>
      <c r="DY97" s="290" t="str">
        <f ca="true">+IF(OFFSET('Hygiene Data'!$G$12,0,10*ROW('Hygiene Data'!G91))="","",OFFSET('Hygiene Data'!$G$12,0,10*ROW('Hygiene Data'!G91)))</f>
        <v/>
      </c>
      <c r="DZ97" s="290" t="str">
        <f ca="true">+IF(OFFSET('Hygiene Data'!$G$13,0,10*ROW('Hygiene Data'!G91))="","",OFFSET('Hygiene Data'!$G$13,0,10*ROW('Hygiene Data'!G91)))</f>
        <v/>
      </c>
      <c r="EA97" s="290" t="str">
        <f ca="true">+IF(OFFSET('Hygiene Data'!$H$11,0,10*ROW('Hygiene Data'!H91))="","",OFFSET('Hygiene Data'!$H$11,0,10*ROW('Hygiene Data'!H91)))</f>
        <v/>
      </c>
      <c r="EB97" s="290" t="str">
        <f ca="true">+IF(OFFSET('Hygiene Data'!$H$12,0,10*ROW('Hygiene Data'!H91))="","",OFFSET('Hygiene Data'!$H$12,0,10*ROW('Hygiene Data'!H91)))</f>
        <v/>
      </c>
      <c r="EC97" s="290" t="str">
        <f ca="true">+IF(OFFSET('Hygiene Data'!$H$13,0,10*ROW('Hygiene Data'!H91))="","",OFFSET('Hygiene Data'!$H$13,0,10*ROW('Hygiene Data'!H91)))</f>
        <v/>
      </c>
      <c r="ED97" s="290" t="str">
        <f ca="true">+IF(OFFSET('Hygiene Data'!$I$11,0,10*ROW('Hygiene Data'!I91))="","",OFFSET('Hygiene Data'!$I$11,0,10*ROW('Hygiene Data'!I91)))</f>
        <v/>
      </c>
      <c r="EE97" s="290" t="str">
        <f ca="true">+IF(OFFSET('Hygiene Data'!$I$12,0,10*ROW('Hygiene Data'!I91))="","",OFFSET('Hygiene Data'!$I$12,0,10*ROW('Hygiene Data'!I91)))</f>
        <v/>
      </c>
      <c r="EF97" s="290"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6"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0"/>
      <c r="BS98" s="290" t="str">
        <f ca="true">+IF(OFFSET('Water Data'!$D$27,0,10*ROW('Water Data'!D92))="","",OFFSET('Water Data'!$D$27,0,10*ROW('Water Data'!D92)))</f>
        <v/>
      </c>
      <c r="BT98" s="290" t="str">
        <f ca="true">+IF(OFFSET('Water Data'!$D$28,0,10*ROW('Water Data'!D92))="","",OFFSET('Water Data'!$D$28,0,10*ROW('Water Data'!D92)))</f>
        <v/>
      </c>
      <c r="BU98" s="290" t="str">
        <f ca="true">+IF(OFFSET('Water Data'!$D$29,0,10*ROW('Water Data'!D92))="","",OFFSET('Water Data'!$D$29,0,10*ROW('Water Data'!D92)))</f>
        <v/>
      </c>
      <c r="BV98" s="290" t="str">
        <f ca="true">+IF(OFFSET('Water Data'!$E$27,0,10*ROW('Water Data'!E92))="","",OFFSET('Water Data'!$E$27,0,10*ROW('Water Data'!E92)))</f>
        <v/>
      </c>
      <c r="BW98" s="290" t="str">
        <f ca="true">+IF(OFFSET('Water Data'!$E$28,0,10*ROW('Water Data'!E92))="","",OFFSET('Water Data'!$E$28,0,10*ROW('Water Data'!E92)))</f>
        <v/>
      </c>
      <c r="BX98" s="290" t="str">
        <f ca="true">+IF(OFFSET('Water Data'!$E$29,0,10*ROW('Water Data'!E92))="","",OFFSET('Water Data'!$E$29,0,10*ROW('Water Data'!E92)))</f>
        <v/>
      </c>
      <c r="BY98" s="290" t="str">
        <f ca="true">+IF(OFFSET('Water Data'!$F$27,0,10*ROW('Water Data'!F92))="","",OFFSET('Water Data'!$F$27,0,10*ROW('Water Data'!F92)))</f>
        <v/>
      </c>
      <c r="BZ98" s="290" t="str">
        <f ca="true">+IF(OFFSET('Water Data'!$F$28,0,10*ROW('Water Data'!F92))="","",OFFSET('Water Data'!$F$28,0,10*ROW('Water Data'!F92)))</f>
        <v/>
      </c>
      <c r="CA98" s="290" t="str">
        <f ca="true">+IF(OFFSET('Water Data'!$F$29,0,10*ROW('Water Data'!F92))="","",OFFSET('Water Data'!$F$29,0,10*ROW('Water Data'!F92)))</f>
        <v/>
      </c>
      <c r="CB98" s="290" t="str">
        <f ca="true">+IF(OFFSET('Water Data'!$G$27,0,10*ROW('Water Data'!G92))="","",OFFSET('Water Data'!$G$27,0,10*ROW('Water Data'!G92)))</f>
        <v/>
      </c>
      <c r="CC98" s="290" t="str">
        <f ca="true">+IF(OFFSET('Water Data'!$G$28,0,10*ROW('Water Data'!G92))="","",OFFSET('Water Data'!$G$28,0,10*ROW('Water Data'!G92)))</f>
        <v/>
      </c>
      <c r="CD98" s="290" t="str">
        <f ca="true">+IF(OFFSET('Water Data'!$G$29,0,10*ROW('Water Data'!G92))="","",OFFSET('Water Data'!$G$29,0,10*ROW('Water Data'!G92)))</f>
        <v/>
      </c>
      <c r="CE98" s="290" t="str">
        <f ca="true">+IF(OFFSET('Water Data'!$H$27,0,10*ROW('Water Data'!H92))="","",OFFSET('Water Data'!$H$27,0,10*ROW('Water Data'!H92)))</f>
        <v/>
      </c>
      <c r="CF98" s="290" t="str">
        <f ca="true">+IF(OFFSET('Water Data'!$H$28,0,10*ROW('Water Data'!H92))="","",OFFSET('Water Data'!$H$28,0,10*ROW('Water Data'!H92)))</f>
        <v/>
      </c>
      <c r="CG98" s="290" t="str">
        <f ca="true">+IF(OFFSET('Water Data'!$H$29,0,10*ROW('Water Data'!H92))="","",OFFSET('Water Data'!$H$29,0,10*ROW('Water Data'!H92)))</f>
        <v/>
      </c>
      <c r="CH98" s="290" t="str">
        <f ca="true">+IF(OFFSET('Water Data'!$I$27,0,10*ROW('Water Data'!I92))="","",OFFSET('Water Data'!$I$27,0,10*ROW('Water Data'!I92)))</f>
        <v/>
      </c>
      <c r="CI98" s="290" t="str">
        <f ca="true">+IF(OFFSET('Water Data'!$I$28,0,10*ROW('Water Data'!I92))="","",OFFSET('Water Data'!$I$28,0,10*ROW('Water Data'!I92)))</f>
        <v/>
      </c>
      <c r="CJ98" s="290" t="str">
        <f ca="true">+IF(OFFSET('Water Data'!$I$29,0,10*ROW('Water Data'!I92))="","",OFFSET('Water Data'!$I$29,0,10*ROW('Water Data'!I92)))</f>
        <v/>
      </c>
      <c r="CK98" s="290" t="str">
        <f ca="true">+IF(OFFSET('Sanitation Data'!$D$28,0,10*ROW('Sanitation Data'!D92))="","",OFFSET('Sanitation Data'!$D$28,0,10*ROW('Sanitation Data'!D92)))</f>
        <v/>
      </c>
      <c r="CL98" s="290" t="str">
        <f ca="true">+IF(OFFSET('Sanitation Data'!$D$29,0,10*ROW('Sanitation Data'!D92))="","",OFFSET('Sanitation Data'!$D$29,0,10*ROW('Sanitation Data'!D92)))</f>
        <v/>
      </c>
      <c r="CM98" s="290" t="str">
        <f ca="true">+IF(OFFSET('Sanitation Data'!$D$30,0,10*ROW('Sanitation Data'!D92))="","",OFFSET('Sanitation Data'!$D$30,0,10*ROW('Sanitation Data'!D92)))</f>
        <v/>
      </c>
      <c r="CN98" s="290" t="str">
        <f ca="true">+IF(OFFSET('Sanitation Data'!$D$31,0,10*ROW('Sanitation Data'!D92))="","",OFFSET('Sanitation Data'!$D$31,0,10*ROW('Sanitation Data'!D92)))</f>
        <v/>
      </c>
      <c r="CO98" s="290" t="str">
        <f ca="true">+IF(OFFSET('Sanitation Data'!$D$32,0,10*ROW('Sanitation Data'!D92))="","",OFFSET('Sanitation Data'!$D$32,0,10*ROW('Sanitation Data'!D92)))</f>
        <v/>
      </c>
      <c r="CP98" s="290" t="str">
        <f ca="true">+IF(OFFSET('Sanitation Data'!$E$28,0,10*ROW('Sanitation Data'!E92))="","",OFFSET('Sanitation Data'!$E$28,0,10*ROW('Sanitation Data'!E92)))</f>
        <v/>
      </c>
      <c r="CQ98" s="290" t="str">
        <f ca="true">+IF(OFFSET('Sanitation Data'!$E$29,0,10*ROW('Sanitation Data'!E92))="","",OFFSET('Sanitation Data'!$E$29,0,10*ROW('Sanitation Data'!E92)))</f>
        <v/>
      </c>
      <c r="CR98" s="290" t="str">
        <f ca="true">+IF(OFFSET('Sanitation Data'!$E$30,0,10*ROW('Sanitation Data'!E92))="","",OFFSET('Sanitation Data'!$E$30,0,10*ROW('Sanitation Data'!E92)))</f>
        <v/>
      </c>
      <c r="CS98" s="290" t="str">
        <f ca="true">+IF(OFFSET('Sanitation Data'!$E$31,0,10*ROW('Sanitation Data'!E92))="","",OFFSET('Sanitation Data'!$E$31,0,10*ROW('Sanitation Data'!E92)))</f>
        <v/>
      </c>
      <c r="CT98" s="290" t="str">
        <f ca="true">+IF(OFFSET('Sanitation Data'!$E$32,0,10*ROW('Sanitation Data'!E92))="","",OFFSET('Sanitation Data'!$E$32,0,10*ROW('Sanitation Data'!E92)))</f>
        <v/>
      </c>
      <c r="CU98" s="290" t="str">
        <f ca="true">+IF(OFFSET('Sanitation Data'!$F$28,0,10*ROW('Sanitation Data'!F92))="","",OFFSET('Sanitation Data'!$F$28,0,10*ROW('Sanitation Data'!F92)))</f>
        <v/>
      </c>
      <c r="CV98" s="290" t="str">
        <f ca="true">+IF(OFFSET('Sanitation Data'!$F$29,0,10*ROW('Sanitation Data'!F92))="","",OFFSET('Sanitation Data'!$F$29,0,10*ROW('Sanitation Data'!F92)))</f>
        <v/>
      </c>
      <c r="CW98" s="290" t="str">
        <f ca="true">+IF(OFFSET('Sanitation Data'!$F$30,0,10*ROW('Sanitation Data'!F92))="","",OFFSET('Sanitation Data'!$F$30,0,10*ROW('Sanitation Data'!F92)))</f>
        <v/>
      </c>
      <c r="CX98" s="290" t="str">
        <f ca="true">+IF(OFFSET('Sanitation Data'!$F$31,0,10*ROW('Sanitation Data'!F92))="","",OFFSET('Sanitation Data'!$F$31,0,10*ROW('Sanitation Data'!F92)))</f>
        <v/>
      </c>
      <c r="CY98" s="290" t="str">
        <f ca="true">+IF(OFFSET('Sanitation Data'!$F$32,0,10*ROW('Sanitation Data'!F92))="","",OFFSET('Sanitation Data'!$F$32,0,10*ROW('Sanitation Data'!F92)))</f>
        <v/>
      </c>
      <c r="CZ98" s="290" t="str">
        <f ca="true">+IF(OFFSET('Sanitation Data'!$G$28,0,10*ROW('Sanitation Data'!G92))="","",OFFSET('Sanitation Data'!$G$28,0,10*ROW('Sanitation Data'!G92)))</f>
        <v/>
      </c>
      <c r="DA98" s="290" t="str">
        <f ca="true">+IF(OFFSET('Sanitation Data'!$G$29,0,10*ROW('Sanitation Data'!G92))="","",OFFSET('Sanitation Data'!$G$29,0,10*ROW('Sanitation Data'!G92)))</f>
        <v/>
      </c>
      <c r="DB98" s="290" t="str">
        <f ca="true">+IF(OFFSET('Sanitation Data'!$G$30,0,10*ROW('Sanitation Data'!G92))="","",OFFSET('Sanitation Data'!$G$30,0,10*ROW('Sanitation Data'!G92)))</f>
        <v/>
      </c>
      <c r="DC98" s="290" t="str">
        <f ca="true">+IF(OFFSET('Sanitation Data'!$G$31,0,10*ROW('Sanitation Data'!G92))="","",OFFSET('Sanitation Data'!$G$31,0,10*ROW('Sanitation Data'!G92)))</f>
        <v/>
      </c>
      <c r="DD98" s="290" t="str">
        <f ca="true">+IF(OFFSET('Sanitation Data'!$G$32,0,10*ROW('Sanitation Data'!G92))="","",OFFSET('Sanitation Data'!$G$32,0,10*ROW('Sanitation Data'!G92)))</f>
        <v/>
      </c>
      <c r="DE98" s="290" t="str">
        <f ca="true">+IF(OFFSET('Sanitation Data'!$H$28,0,10*ROW('Sanitation Data'!H92))="","",OFFSET('Sanitation Data'!$H$28,0,10*ROW('Sanitation Data'!H92)))</f>
        <v/>
      </c>
      <c r="DF98" s="290" t="str">
        <f ca="true">+IF(OFFSET('Sanitation Data'!$H$29,0,10*ROW('Sanitation Data'!H92))="","",OFFSET('Sanitation Data'!$H$29,0,10*ROW('Sanitation Data'!H92)))</f>
        <v/>
      </c>
      <c r="DG98" s="290" t="str">
        <f ca="true">+IF(OFFSET('Sanitation Data'!$H$30,0,10*ROW('Sanitation Data'!H92))="","",OFFSET('Sanitation Data'!$H$30,0,10*ROW('Sanitation Data'!H92)))</f>
        <v/>
      </c>
      <c r="DH98" s="290" t="str">
        <f ca="true">+IF(OFFSET('Sanitation Data'!$H$31,0,10*ROW('Sanitation Data'!H92))="","",OFFSET('Sanitation Data'!$H$31,0,10*ROW('Sanitation Data'!H92)))</f>
        <v/>
      </c>
      <c r="DI98" s="290" t="str">
        <f ca="true">+IF(OFFSET('Sanitation Data'!$H$32,0,10*ROW('Sanitation Data'!H92))="","",OFFSET('Sanitation Data'!$H$32,0,10*ROW('Sanitation Data'!H92)))</f>
        <v/>
      </c>
      <c r="DJ98" s="290" t="str">
        <f ca="true">+IF(OFFSET('Sanitation Data'!$I$28,0,10*ROW('Sanitation Data'!I92))="","",OFFSET('Sanitation Data'!$I$28,0,10*ROW('Sanitation Data'!I92)))</f>
        <v/>
      </c>
      <c r="DK98" s="290" t="str">
        <f ca="true">+IF(OFFSET('Sanitation Data'!$I$29,0,10*ROW('Sanitation Data'!I92))="","",OFFSET('Sanitation Data'!$I$29,0,10*ROW('Sanitation Data'!I92)))</f>
        <v/>
      </c>
      <c r="DL98" s="290" t="str">
        <f ca="true">+IF(OFFSET('Sanitation Data'!$I$30,0,10*ROW('Sanitation Data'!I92))="","",OFFSET('Sanitation Data'!$I$30,0,10*ROW('Sanitation Data'!I92)))</f>
        <v/>
      </c>
      <c r="DM98" s="290" t="str">
        <f ca="true">+IF(OFFSET('Sanitation Data'!$I$31,0,10*ROW('Sanitation Data'!I92))="","",OFFSET('Sanitation Data'!$I$31,0,10*ROW('Sanitation Data'!I92)))</f>
        <v/>
      </c>
      <c r="DN98" s="290" t="str">
        <f ca="true">+IF(OFFSET('Sanitation Data'!$I$32,0,10*ROW('Sanitation Data'!I92))="","",OFFSET('Sanitation Data'!$I$32,0,10*ROW('Sanitation Data'!I92)))</f>
        <v/>
      </c>
      <c r="DO98" s="290" t="str">
        <f ca="true">+IF(OFFSET('Hygiene Data'!$D$11,0,10*ROW('Hygiene Data'!D92))="","",OFFSET('Hygiene Data'!$D$11,0,10*ROW('Hygiene Data'!D92)))</f>
        <v/>
      </c>
      <c r="DP98" s="290" t="str">
        <f ca="true">+IF(OFFSET('Hygiene Data'!$D$12,0,10*ROW('Hygiene Data'!D92))="","",OFFSET('Hygiene Data'!$D$12,0,10*ROW('Hygiene Data'!D92)))</f>
        <v/>
      </c>
      <c r="DQ98" s="290" t="str">
        <f ca="true">+IF(OFFSET('Hygiene Data'!$D$13,0,10*ROW('Hygiene Data'!D92))="","",OFFSET('Hygiene Data'!$D$13,0,10*ROW('Hygiene Data'!D92)))</f>
        <v/>
      </c>
      <c r="DR98" s="290" t="str">
        <f ca="true">+IF(OFFSET('Hygiene Data'!$E$11,0,10*ROW('Hygiene Data'!E92))="","",OFFSET('Hygiene Data'!$E$11,0,10*ROW('Hygiene Data'!E92)))</f>
        <v/>
      </c>
      <c r="DS98" s="290" t="str">
        <f ca="true">+IF(OFFSET('Hygiene Data'!$E$12,0,10*ROW('Hygiene Data'!E92))="","",OFFSET('Hygiene Data'!$E$12,0,10*ROW('Hygiene Data'!E92)))</f>
        <v/>
      </c>
      <c r="DT98" s="290" t="str">
        <f ca="true">+IF(OFFSET('Hygiene Data'!$E$13,0,10*ROW('Hygiene Data'!E92))="","",OFFSET('Hygiene Data'!$E$13,0,10*ROW('Hygiene Data'!E92)))</f>
        <v/>
      </c>
      <c r="DU98" s="290" t="str">
        <f ca="true">+IF(OFFSET('Hygiene Data'!$F$11,0,10*ROW('Hygiene Data'!F92))="","",OFFSET('Hygiene Data'!$F$11,0,10*ROW('Hygiene Data'!F92)))</f>
        <v/>
      </c>
      <c r="DV98" s="290" t="str">
        <f ca="true">+IF(OFFSET('Hygiene Data'!$F$12,0,10*ROW('Hygiene Data'!F92))="","",OFFSET('Hygiene Data'!$F$12,0,10*ROW('Hygiene Data'!F92)))</f>
        <v/>
      </c>
      <c r="DW98" s="290" t="str">
        <f ca="true">+IF(OFFSET('Hygiene Data'!$F$13,0,10*ROW('Hygiene Data'!F92))="","",OFFSET('Hygiene Data'!$F$13,0,10*ROW('Hygiene Data'!F92)))</f>
        <v/>
      </c>
      <c r="DX98" s="290" t="str">
        <f ca="true">+IF(OFFSET('Hygiene Data'!$G$11,0,10*ROW('Hygiene Data'!G92))="","",OFFSET('Hygiene Data'!$G$11,0,10*ROW('Hygiene Data'!G92)))</f>
        <v/>
      </c>
      <c r="DY98" s="290" t="str">
        <f ca="true">+IF(OFFSET('Hygiene Data'!$G$12,0,10*ROW('Hygiene Data'!G92))="","",OFFSET('Hygiene Data'!$G$12,0,10*ROW('Hygiene Data'!G92)))</f>
        <v/>
      </c>
      <c r="DZ98" s="290" t="str">
        <f ca="true">+IF(OFFSET('Hygiene Data'!$G$13,0,10*ROW('Hygiene Data'!G92))="","",OFFSET('Hygiene Data'!$G$13,0,10*ROW('Hygiene Data'!G92)))</f>
        <v/>
      </c>
      <c r="EA98" s="290" t="str">
        <f ca="true">+IF(OFFSET('Hygiene Data'!$H$11,0,10*ROW('Hygiene Data'!H92))="","",OFFSET('Hygiene Data'!$H$11,0,10*ROW('Hygiene Data'!H92)))</f>
        <v/>
      </c>
      <c r="EB98" s="290" t="str">
        <f ca="true">+IF(OFFSET('Hygiene Data'!$H$12,0,10*ROW('Hygiene Data'!H92))="","",OFFSET('Hygiene Data'!$H$12,0,10*ROW('Hygiene Data'!H92)))</f>
        <v/>
      </c>
      <c r="EC98" s="290" t="str">
        <f ca="true">+IF(OFFSET('Hygiene Data'!$H$13,0,10*ROW('Hygiene Data'!H92))="","",OFFSET('Hygiene Data'!$H$13,0,10*ROW('Hygiene Data'!H92)))</f>
        <v/>
      </c>
      <c r="ED98" s="290" t="str">
        <f ca="true">+IF(OFFSET('Hygiene Data'!$I$11,0,10*ROW('Hygiene Data'!I92))="","",OFFSET('Hygiene Data'!$I$11,0,10*ROW('Hygiene Data'!I92)))</f>
        <v/>
      </c>
      <c r="EE98" s="290" t="str">
        <f ca="true">+IF(OFFSET('Hygiene Data'!$I$12,0,10*ROW('Hygiene Data'!I92))="","",OFFSET('Hygiene Data'!$I$12,0,10*ROW('Hygiene Data'!I92)))</f>
        <v/>
      </c>
      <c r="EF98" s="290"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6"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0"/>
      <c r="BS99" s="290" t="str">
        <f ca="true">+IF(OFFSET('Water Data'!$D$27,0,10*ROW('Water Data'!D93))="","",OFFSET('Water Data'!$D$27,0,10*ROW('Water Data'!D93)))</f>
        <v/>
      </c>
      <c r="BT99" s="290" t="str">
        <f ca="true">+IF(OFFSET('Water Data'!$D$28,0,10*ROW('Water Data'!D93))="","",OFFSET('Water Data'!$D$28,0,10*ROW('Water Data'!D93)))</f>
        <v/>
      </c>
      <c r="BU99" s="290" t="str">
        <f ca="true">+IF(OFFSET('Water Data'!$D$29,0,10*ROW('Water Data'!D93))="","",OFFSET('Water Data'!$D$29,0,10*ROW('Water Data'!D93)))</f>
        <v/>
      </c>
      <c r="BV99" s="290" t="str">
        <f ca="true">+IF(OFFSET('Water Data'!$E$27,0,10*ROW('Water Data'!E93))="","",OFFSET('Water Data'!$E$27,0,10*ROW('Water Data'!E93)))</f>
        <v/>
      </c>
      <c r="BW99" s="290" t="str">
        <f ca="true">+IF(OFFSET('Water Data'!$E$28,0,10*ROW('Water Data'!E93))="","",OFFSET('Water Data'!$E$28,0,10*ROW('Water Data'!E93)))</f>
        <v/>
      </c>
      <c r="BX99" s="290" t="str">
        <f ca="true">+IF(OFFSET('Water Data'!$E$29,0,10*ROW('Water Data'!E93))="","",OFFSET('Water Data'!$E$29,0,10*ROW('Water Data'!E93)))</f>
        <v/>
      </c>
      <c r="BY99" s="290" t="str">
        <f ca="true">+IF(OFFSET('Water Data'!$F$27,0,10*ROW('Water Data'!F93))="","",OFFSET('Water Data'!$F$27,0,10*ROW('Water Data'!F93)))</f>
        <v/>
      </c>
      <c r="BZ99" s="290" t="str">
        <f ca="true">+IF(OFFSET('Water Data'!$F$28,0,10*ROW('Water Data'!F93))="","",OFFSET('Water Data'!$F$28,0,10*ROW('Water Data'!F93)))</f>
        <v/>
      </c>
      <c r="CA99" s="290" t="str">
        <f ca="true">+IF(OFFSET('Water Data'!$F$29,0,10*ROW('Water Data'!F93))="","",OFFSET('Water Data'!$F$29,0,10*ROW('Water Data'!F93)))</f>
        <v/>
      </c>
      <c r="CB99" s="290" t="str">
        <f ca="true">+IF(OFFSET('Water Data'!$G$27,0,10*ROW('Water Data'!G93))="","",OFFSET('Water Data'!$G$27,0,10*ROW('Water Data'!G93)))</f>
        <v/>
      </c>
      <c r="CC99" s="290" t="str">
        <f ca="true">+IF(OFFSET('Water Data'!$G$28,0,10*ROW('Water Data'!G93))="","",OFFSET('Water Data'!$G$28,0,10*ROW('Water Data'!G93)))</f>
        <v/>
      </c>
      <c r="CD99" s="290" t="str">
        <f ca="true">+IF(OFFSET('Water Data'!$G$29,0,10*ROW('Water Data'!G93))="","",OFFSET('Water Data'!$G$29,0,10*ROW('Water Data'!G93)))</f>
        <v/>
      </c>
      <c r="CE99" s="290" t="str">
        <f ca="true">+IF(OFFSET('Water Data'!$H$27,0,10*ROW('Water Data'!H93))="","",OFFSET('Water Data'!$H$27,0,10*ROW('Water Data'!H93)))</f>
        <v/>
      </c>
      <c r="CF99" s="290" t="str">
        <f ca="true">+IF(OFFSET('Water Data'!$H$28,0,10*ROW('Water Data'!H93))="","",OFFSET('Water Data'!$H$28,0,10*ROW('Water Data'!H93)))</f>
        <v/>
      </c>
      <c r="CG99" s="290" t="str">
        <f ca="true">+IF(OFFSET('Water Data'!$H$29,0,10*ROW('Water Data'!H93))="","",OFFSET('Water Data'!$H$29,0,10*ROW('Water Data'!H93)))</f>
        <v/>
      </c>
      <c r="CH99" s="290" t="str">
        <f ca="true">+IF(OFFSET('Water Data'!$I$27,0,10*ROW('Water Data'!I93))="","",OFFSET('Water Data'!$I$27,0,10*ROW('Water Data'!I93)))</f>
        <v/>
      </c>
      <c r="CI99" s="290" t="str">
        <f ca="true">+IF(OFFSET('Water Data'!$I$28,0,10*ROW('Water Data'!I93))="","",OFFSET('Water Data'!$I$28,0,10*ROW('Water Data'!I93)))</f>
        <v/>
      </c>
      <c r="CJ99" s="290" t="str">
        <f ca="true">+IF(OFFSET('Water Data'!$I$29,0,10*ROW('Water Data'!I93))="","",OFFSET('Water Data'!$I$29,0,10*ROW('Water Data'!I93)))</f>
        <v/>
      </c>
      <c r="CK99" s="290" t="str">
        <f ca="true">+IF(OFFSET('Sanitation Data'!$D$28,0,10*ROW('Sanitation Data'!D93))="","",OFFSET('Sanitation Data'!$D$28,0,10*ROW('Sanitation Data'!D93)))</f>
        <v/>
      </c>
      <c r="CL99" s="290" t="str">
        <f ca="true">+IF(OFFSET('Sanitation Data'!$D$29,0,10*ROW('Sanitation Data'!D93))="","",OFFSET('Sanitation Data'!$D$29,0,10*ROW('Sanitation Data'!D93)))</f>
        <v/>
      </c>
      <c r="CM99" s="290" t="str">
        <f ca="true">+IF(OFFSET('Sanitation Data'!$D$30,0,10*ROW('Sanitation Data'!D93))="","",OFFSET('Sanitation Data'!$D$30,0,10*ROW('Sanitation Data'!D93)))</f>
        <v/>
      </c>
      <c r="CN99" s="290" t="str">
        <f ca="true">+IF(OFFSET('Sanitation Data'!$D$31,0,10*ROW('Sanitation Data'!D93))="","",OFFSET('Sanitation Data'!$D$31,0,10*ROW('Sanitation Data'!D93)))</f>
        <v/>
      </c>
      <c r="CO99" s="290" t="str">
        <f ca="true">+IF(OFFSET('Sanitation Data'!$D$32,0,10*ROW('Sanitation Data'!D93))="","",OFFSET('Sanitation Data'!$D$32,0,10*ROW('Sanitation Data'!D93)))</f>
        <v/>
      </c>
      <c r="CP99" s="290" t="str">
        <f ca="true">+IF(OFFSET('Sanitation Data'!$E$28,0,10*ROW('Sanitation Data'!E93))="","",OFFSET('Sanitation Data'!$E$28,0,10*ROW('Sanitation Data'!E93)))</f>
        <v/>
      </c>
      <c r="CQ99" s="290" t="str">
        <f ca="true">+IF(OFFSET('Sanitation Data'!$E$29,0,10*ROW('Sanitation Data'!E93))="","",OFFSET('Sanitation Data'!$E$29,0,10*ROW('Sanitation Data'!E93)))</f>
        <v/>
      </c>
      <c r="CR99" s="290" t="str">
        <f ca="true">+IF(OFFSET('Sanitation Data'!$E$30,0,10*ROW('Sanitation Data'!E93))="","",OFFSET('Sanitation Data'!$E$30,0,10*ROW('Sanitation Data'!E93)))</f>
        <v/>
      </c>
      <c r="CS99" s="290" t="str">
        <f ca="true">+IF(OFFSET('Sanitation Data'!$E$31,0,10*ROW('Sanitation Data'!E93))="","",OFFSET('Sanitation Data'!$E$31,0,10*ROW('Sanitation Data'!E93)))</f>
        <v/>
      </c>
      <c r="CT99" s="290" t="str">
        <f ca="true">+IF(OFFSET('Sanitation Data'!$E$32,0,10*ROW('Sanitation Data'!E93))="","",OFFSET('Sanitation Data'!$E$32,0,10*ROW('Sanitation Data'!E93)))</f>
        <v/>
      </c>
      <c r="CU99" s="290" t="str">
        <f ca="true">+IF(OFFSET('Sanitation Data'!$F$28,0,10*ROW('Sanitation Data'!F93))="","",OFFSET('Sanitation Data'!$F$28,0,10*ROW('Sanitation Data'!F93)))</f>
        <v/>
      </c>
      <c r="CV99" s="290" t="str">
        <f ca="true">+IF(OFFSET('Sanitation Data'!$F$29,0,10*ROW('Sanitation Data'!F93))="","",OFFSET('Sanitation Data'!$F$29,0,10*ROW('Sanitation Data'!F93)))</f>
        <v/>
      </c>
      <c r="CW99" s="290" t="str">
        <f ca="true">+IF(OFFSET('Sanitation Data'!$F$30,0,10*ROW('Sanitation Data'!F93))="","",OFFSET('Sanitation Data'!$F$30,0,10*ROW('Sanitation Data'!F93)))</f>
        <v/>
      </c>
      <c r="CX99" s="290" t="str">
        <f ca="true">+IF(OFFSET('Sanitation Data'!$F$31,0,10*ROW('Sanitation Data'!F93))="","",OFFSET('Sanitation Data'!$F$31,0,10*ROW('Sanitation Data'!F93)))</f>
        <v/>
      </c>
      <c r="CY99" s="290" t="str">
        <f ca="true">+IF(OFFSET('Sanitation Data'!$F$32,0,10*ROW('Sanitation Data'!F93))="","",OFFSET('Sanitation Data'!$F$32,0,10*ROW('Sanitation Data'!F93)))</f>
        <v/>
      </c>
      <c r="CZ99" s="290" t="str">
        <f ca="true">+IF(OFFSET('Sanitation Data'!$G$28,0,10*ROW('Sanitation Data'!G93))="","",OFFSET('Sanitation Data'!$G$28,0,10*ROW('Sanitation Data'!G93)))</f>
        <v/>
      </c>
      <c r="DA99" s="290" t="str">
        <f ca="true">+IF(OFFSET('Sanitation Data'!$G$29,0,10*ROW('Sanitation Data'!G93))="","",OFFSET('Sanitation Data'!$G$29,0,10*ROW('Sanitation Data'!G93)))</f>
        <v/>
      </c>
      <c r="DB99" s="290" t="str">
        <f ca="true">+IF(OFFSET('Sanitation Data'!$G$30,0,10*ROW('Sanitation Data'!G93))="","",OFFSET('Sanitation Data'!$G$30,0,10*ROW('Sanitation Data'!G93)))</f>
        <v/>
      </c>
      <c r="DC99" s="290" t="str">
        <f ca="true">+IF(OFFSET('Sanitation Data'!$G$31,0,10*ROW('Sanitation Data'!G93))="","",OFFSET('Sanitation Data'!$G$31,0,10*ROW('Sanitation Data'!G93)))</f>
        <v/>
      </c>
      <c r="DD99" s="290" t="str">
        <f ca="true">+IF(OFFSET('Sanitation Data'!$G$32,0,10*ROW('Sanitation Data'!G93))="","",OFFSET('Sanitation Data'!$G$32,0,10*ROW('Sanitation Data'!G93)))</f>
        <v/>
      </c>
      <c r="DE99" s="290" t="str">
        <f ca="true">+IF(OFFSET('Sanitation Data'!$H$28,0,10*ROW('Sanitation Data'!H93))="","",OFFSET('Sanitation Data'!$H$28,0,10*ROW('Sanitation Data'!H93)))</f>
        <v/>
      </c>
      <c r="DF99" s="290" t="str">
        <f ca="true">+IF(OFFSET('Sanitation Data'!$H$29,0,10*ROW('Sanitation Data'!H93))="","",OFFSET('Sanitation Data'!$H$29,0,10*ROW('Sanitation Data'!H93)))</f>
        <v/>
      </c>
      <c r="DG99" s="290" t="str">
        <f ca="true">+IF(OFFSET('Sanitation Data'!$H$30,0,10*ROW('Sanitation Data'!H93))="","",OFFSET('Sanitation Data'!$H$30,0,10*ROW('Sanitation Data'!H93)))</f>
        <v/>
      </c>
      <c r="DH99" s="290" t="str">
        <f ca="true">+IF(OFFSET('Sanitation Data'!$H$31,0,10*ROW('Sanitation Data'!H93))="","",OFFSET('Sanitation Data'!$H$31,0,10*ROW('Sanitation Data'!H93)))</f>
        <v/>
      </c>
      <c r="DI99" s="290" t="str">
        <f ca="true">+IF(OFFSET('Sanitation Data'!$H$32,0,10*ROW('Sanitation Data'!H93))="","",OFFSET('Sanitation Data'!$H$32,0,10*ROW('Sanitation Data'!H93)))</f>
        <v/>
      </c>
      <c r="DJ99" s="290" t="str">
        <f ca="true">+IF(OFFSET('Sanitation Data'!$I$28,0,10*ROW('Sanitation Data'!I93))="","",OFFSET('Sanitation Data'!$I$28,0,10*ROW('Sanitation Data'!I93)))</f>
        <v/>
      </c>
      <c r="DK99" s="290" t="str">
        <f ca="true">+IF(OFFSET('Sanitation Data'!$I$29,0,10*ROW('Sanitation Data'!I93))="","",OFFSET('Sanitation Data'!$I$29,0,10*ROW('Sanitation Data'!I93)))</f>
        <v/>
      </c>
      <c r="DL99" s="290" t="str">
        <f ca="true">+IF(OFFSET('Sanitation Data'!$I$30,0,10*ROW('Sanitation Data'!I93))="","",OFFSET('Sanitation Data'!$I$30,0,10*ROW('Sanitation Data'!I93)))</f>
        <v/>
      </c>
      <c r="DM99" s="290" t="str">
        <f ca="true">+IF(OFFSET('Sanitation Data'!$I$31,0,10*ROW('Sanitation Data'!I93))="","",OFFSET('Sanitation Data'!$I$31,0,10*ROW('Sanitation Data'!I93)))</f>
        <v/>
      </c>
      <c r="DN99" s="290" t="str">
        <f ca="true">+IF(OFFSET('Sanitation Data'!$I$32,0,10*ROW('Sanitation Data'!I93))="","",OFFSET('Sanitation Data'!$I$32,0,10*ROW('Sanitation Data'!I93)))</f>
        <v/>
      </c>
      <c r="DO99" s="290" t="str">
        <f ca="true">+IF(OFFSET('Hygiene Data'!$D$11,0,10*ROW('Hygiene Data'!D93))="","",OFFSET('Hygiene Data'!$D$11,0,10*ROW('Hygiene Data'!D93)))</f>
        <v/>
      </c>
      <c r="DP99" s="290" t="str">
        <f ca="true">+IF(OFFSET('Hygiene Data'!$D$12,0,10*ROW('Hygiene Data'!D93))="","",OFFSET('Hygiene Data'!$D$12,0,10*ROW('Hygiene Data'!D93)))</f>
        <v/>
      </c>
      <c r="DQ99" s="290" t="str">
        <f ca="true">+IF(OFFSET('Hygiene Data'!$D$13,0,10*ROW('Hygiene Data'!D93))="","",OFFSET('Hygiene Data'!$D$13,0,10*ROW('Hygiene Data'!D93)))</f>
        <v/>
      </c>
      <c r="DR99" s="290" t="str">
        <f ca="true">+IF(OFFSET('Hygiene Data'!$E$11,0,10*ROW('Hygiene Data'!E93))="","",OFFSET('Hygiene Data'!$E$11,0,10*ROW('Hygiene Data'!E93)))</f>
        <v/>
      </c>
      <c r="DS99" s="290" t="str">
        <f ca="true">+IF(OFFSET('Hygiene Data'!$E$12,0,10*ROW('Hygiene Data'!E93))="","",OFFSET('Hygiene Data'!$E$12,0,10*ROW('Hygiene Data'!E93)))</f>
        <v/>
      </c>
      <c r="DT99" s="290" t="str">
        <f ca="true">+IF(OFFSET('Hygiene Data'!$E$13,0,10*ROW('Hygiene Data'!E93))="","",OFFSET('Hygiene Data'!$E$13,0,10*ROW('Hygiene Data'!E93)))</f>
        <v/>
      </c>
      <c r="DU99" s="290" t="str">
        <f ca="true">+IF(OFFSET('Hygiene Data'!$F$11,0,10*ROW('Hygiene Data'!F93))="","",OFFSET('Hygiene Data'!$F$11,0,10*ROW('Hygiene Data'!F93)))</f>
        <v/>
      </c>
      <c r="DV99" s="290" t="str">
        <f ca="true">+IF(OFFSET('Hygiene Data'!$F$12,0,10*ROW('Hygiene Data'!F93))="","",OFFSET('Hygiene Data'!$F$12,0,10*ROW('Hygiene Data'!F93)))</f>
        <v/>
      </c>
      <c r="DW99" s="290" t="str">
        <f ca="true">+IF(OFFSET('Hygiene Data'!$F$13,0,10*ROW('Hygiene Data'!F93))="","",OFFSET('Hygiene Data'!$F$13,0,10*ROW('Hygiene Data'!F93)))</f>
        <v/>
      </c>
      <c r="DX99" s="290" t="str">
        <f ca="true">+IF(OFFSET('Hygiene Data'!$G$11,0,10*ROW('Hygiene Data'!G93))="","",OFFSET('Hygiene Data'!$G$11,0,10*ROW('Hygiene Data'!G93)))</f>
        <v/>
      </c>
      <c r="DY99" s="290" t="str">
        <f ca="true">+IF(OFFSET('Hygiene Data'!$G$12,0,10*ROW('Hygiene Data'!G93))="","",OFFSET('Hygiene Data'!$G$12,0,10*ROW('Hygiene Data'!G93)))</f>
        <v/>
      </c>
      <c r="DZ99" s="290" t="str">
        <f ca="true">+IF(OFFSET('Hygiene Data'!$G$13,0,10*ROW('Hygiene Data'!G93))="","",OFFSET('Hygiene Data'!$G$13,0,10*ROW('Hygiene Data'!G93)))</f>
        <v/>
      </c>
      <c r="EA99" s="290" t="str">
        <f ca="true">+IF(OFFSET('Hygiene Data'!$H$11,0,10*ROW('Hygiene Data'!H93))="","",OFFSET('Hygiene Data'!$H$11,0,10*ROW('Hygiene Data'!H93)))</f>
        <v/>
      </c>
      <c r="EB99" s="290" t="str">
        <f ca="true">+IF(OFFSET('Hygiene Data'!$H$12,0,10*ROW('Hygiene Data'!H93))="","",OFFSET('Hygiene Data'!$H$12,0,10*ROW('Hygiene Data'!H93)))</f>
        <v/>
      </c>
      <c r="EC99" s="290" t="str">
        <f ca="true">+IF(OFFSET('Hygiene Data'!$H$13,0,10*ROW('Hygiene Data'!H93))="","",OFFSET('Hygiene Data'!$H$13,0,10*ROW('Hygiene Data'!H93)))</f>
        <v/>
      </c>
      <c r="ED99" s="290" t="str">
        <f ca="true">+IF(OFFSET('Hygiene Data'!$I$11,0,10*ROW('Hygiene Data'!I93))="","",OFFSET('Hygiene Data'!$I$11,0,10*ROW('Hygiene Data'!I93)))</f>
        <v/>
      </c>
      <c r="EE99" s="290" t="str">
        <f ca="true">+IF(OFFSET('Hygiene Data'!$I$12,0,10*ROW('Hygiene Data'!I93))="","",OFFSET('Hygiene Data'!$I$12,0,10*ROW('Hygiene Data'!I93)))</f>
        <v/>
      </c>
      <c r="EF99" s="290"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6"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0"/>
      <c r="BS100" s="290" t="str">
        <f ca="true">+IF(OFFSET('Water Data'!$D$27,0,10*ROW('Water Data'!D94))="","",OFFSET('Water Data'!$D$27,0,10*ROW('Water Data'!D94)))</f>
        <v/>
      </c>
      <c r="BT100" s="290" t="str">
        <f ca="true">+IF(OFFSET('Water Data'!$D$28,0,10*ROW('Water Data'!D94))="","",OFFSET('Water Data'!$D$28,0,10*ROW('Water Data'!D94)))</f>
        <v/>
      </c>
      <c r="BU100" s="290" t="str">
        <f ca="true">+IF(OFFSET('Water Data'!$D$29,0,10*ROW('Water Data'!D94))="","",OFFSET('Water Data'!$D$29,0,10*ROW('Water Data'!D94)))</f>
        <v/>
      </c>
      <c r="BV100" s="290" t="str">
        <f ca="true">+IF(OFFSET('Water Data'!$E$27,0,10*ROW('Water Data'!E94))="","",OFFSET('Water Data'!$E$27,0,10*ROW('Water Data'!E94)))</f>
        <v/>
      </c>
      <c r="BW100" s="290" t="str">
        <f ca="true">+IF(OFFSET('Water Data'!$E$28,0,10*ROW('Water Data'!E94))="","",OFFSET('Water Data'!$E$28,0,10*ROW('Water Data'!E94)))</f>
        <v/>
      </c>
      <c r="BX100" s="290" t="str">
        <f ca="true">+IF(OFFSET('Water Data'!$E$29,0,10*ROW('Water Data'!E94))="","",OFFSET('Water Data'!$E$29,0,10*ROW('Water Data'!E94)))</f>
        <v/>
      </c>
      <c r="BY100" s="290" t="str">
        <f ca="true">+IF(OFFSET('Water Data'!$F$27,0,10*ROW('Water Data'!F94))="","",OFFSET('Water Data'!$F$27,0,10*ROW('Water Data'!F94)))</f>
        <v/>
      </c>
      <c r="BZ100" s="290" t="str">
        <f ca="true">+IF(OFFSET('Water Data'!$F$28,0,10*ROW('Water Data'!F94))="","",OFFSET('Water Data'!$F$28,0,10*ROW('Water Data'!F94)))</f>
        <v/>
      </c>
      <c r="CA100" s="290" t="str">
        <f ca="true">+IF(OFFSET('Water Data'!$F$29,0,10*ROW('Water Data'!F94))="","",OFFSET('Water Data'!$F$29,0,10*ROW('Water Data'!F94)))</f>
        <v/>
      </c>
      <c r="CB100" s="290" t="str">
        <f ca="true">+IF(OFFSET('Water Data'!$G$27,0,10*ROW('Water Data'!G94))="","",OFFSET('Water Data'!$G$27,0,10*ROW('Water Data'!G94)))</f>
        <v/>
      </c>
      <c r="CC100" s="290" t="str">
        <f ca="true">+IF(OFFSET('Water Data'!$G$28,0,10*ROW('Water Data'!G94))="","",OFFSET('Water Data'!$G$28,0,10*ROW('Water Data'!G94)))</f>
        <v/>
      </c>
      <c r="CD100" s="290" t="str">
        <f ca="true">+IF(OFFSET('Water Data'!$G$29,0,10*ROW('Water Data'!G94))="","",OFFSET('Water Data'!$G$29,0,10*ROW('Water Data'!G94)))</f>
        <v/>
      </c>
      <c r="CE100" s="290" t="str">
        <f ca="true">+IF(OFFSET('Water Data'!$H$27,0,10*ROW('Water Data'!H94))="","",OFFSET('Water Data'!$H$27,0,10*ROW('Water Data'!H94)))</f>
        <v/>
      </c>
      <c r="CF100" s="290" t="str">
        <f ca="true">+IF(OFFSET('Water Data'!$H$28,0,10*ROW('Water Data'!H94))="","",OFFSET('Water Data'!$H$28,0,10*ROW('Water Data'!H94)))</f>
        <v/>
      </c>
      <c r="CG100" s="290" t="str">
        <f ca="true">+IF(OFFSET('Water Data'!$H$29,0,10*ROW('Water Data'!H94))="","",OFFSET('Water Data'!$H$29,0,10*ROW('Water Data'!H94)))</f>
        <v/>
      </c>
      <c r="CH100" s="290" t="str">
        <f ca="true">+IF(OFFSET('Water Data'!$I$27,0,10*ROW('Water Data'!I94))="","",OFFSET('Water Data'!$I$27,0,10*ROW('Water Data'!I94)))</f>
        <v/>
      </c>
      <c r="CI100" s="290" t="str">
        <f ca="true">+IF(OFFSET('Water Data'!$I$28,0,10*ROW('Water Data'!I94))="","",OFFSET('Water Data'!$I$28,0,10*ROW('Water Data'!I94)))</f>
        <v/>
      </c>
      <c r="CJ100" s="290" t="str">
        <f ca="true">+IF(OFFSET('Water Data'!$I$29,0,10*ROW('Water Data'!I94))="","",OFFSET('Water Data'!$I$29,0,10*ROW('Water Data'!I94)))</f>
        <v/>
      </c>
      <c r="CK100" s="290" t="str">
        <f ca="true">+IF(OFFSET('Sanitation Data'!$D$28,0,10*ROW('Sanitation Data'!D94))="","",OFFSET('Sanitation Data'!$D$28,0,10*ROW('Sanitation Data'!D94)))</f>
        <v/>
      </c>
      <c r="CL100" s="290" t="str">
        <f ca="true">+IF(OFFSET('Sanitation Data'!$D$29,0,10*ROW('Sanitation Data'!D94))="","",OFFSET('Sanitation Data'!$D$29,0,10*ROW('Sanitation Data'!D94)))</f>
        <v/>
      </c>
      <c r="CM100" s="290" t="str">
        <f ca="true">+IF(OFFSET('Sanitation Data'!$D$30,0,10*ROW('Sanitation Data'!D94))="","",OFFSET('Sanitation Data'!$D$30,0,10*ROW('Sanitation Data'!D94)))</f>
        <v/>
      </c>
      <c r="CN100" s="290" t="str">
        <f ca="true">+IF(OFFSET('Sanitation Data'!$D$31,0,10*ROW('Sanitation Data'!D94))="","",OFFSET('Sanitation Data'!$D$31,0,10*ROW('Sanitation Data'!D94)))</f>
        <v/>
      </c>
      <c r="CO100" s="290" t="str">
        <f ca="true">+IF(OFFSET('Sanitation Data'!$D$32,0,10*ROW('Sanitation Data'!D94))="","",OFFSET('Sanitation Data'!$D$32,0,10*ROW('Sanitation Data'!D94)))</f>
        <v/>
      </c>
      <c r="CP100" s="290" t="str">
        <f ca="true">+IF(OFFSET('Sanitation Data'!$E$28,0,10*ROW('Sanitation Data'!E94))="","",OFFSET('Sanitation Data'!$E$28,0,10*ROW('Sanitation Data'!E94)))</f>
        <v/>
      </c>
      <c r="CQ100" s="290" t="str">
        <f ca="true">+IF(OFFSET('Sanitation Data'!$E$29,0,10*ROW('Sanitation Data'!E94))="","",OFFSET('Sanitation Data'!$E$29,0,10*ROW('Sanitation Data'!E94)))</f>
        <v/>
      </c>
      <c r="CR100" s="290" t="str">
        <f ca="true">+IF(OFFSET('Sanitation Data'!$E$30,0,10*ROW('Sanitation Data'!E94))="","",OFFSET('Sanitation Data'!$E$30,0,10*ROW('Sanitation Data'!E94)))</f>
        <v/>
      </c>
      <c r="CS100" s="290" t="str">
        <f ca="true">+IF(OFFSET('Sanitation Data'!$E$31,0,10*ROW('Sanitation Data'!E94))="","",OFFSET('Sanitation Data'!$E$31,0,10*ROW('Sanitation Data'!E94)))</f>
        <v/>
      </c>
      <c r="CT100" s="290" t="str">
        <f ca="true">+IF(OFFSET('Sanitation Data'!$E$32,0,10*ROW('Sanitation Data'!E94))="","",OFFSET('Sanitation Data'!$E$32,0,10*ROW('Sanitation Data'!E94)))</f>
        <v/>
      </c>
      <c r="CU100" s="290" t="str">
        <f ca="true">+IF(OFFSET('Sanitation Data'!$F$28,0,10*ROW('Sanitation Data'!F94))="","",OFFSET('Sanitation Data'!$F$28,0,10*ROW('Sanitation Data'!F94)))</f>
        <v/>
      </c>
      <c r="CV100" s="290" t="str">
        <f ca="true">+IF(OFFSET('Sanitation Data'!$F$29,0,10*ROW('Sanitation Data'!F94))="","",OFFSET('Sanitation Data'!$F$29,0,10*ROW('Sanitation Data'!F94)))</f>
        <v/>
      </c>
      <c r="CW100" s="290" t="str">
        <f ca="true">+IF(OFFSET('Sanitation Data'!$F$30,0,10*ROW('Sanitation Data'!F94))="","",OFFSET('Sanitation Data'!$F$30,0,10*ROW('Sanitation Data'!F94)))</f>
        <v/>
      </c>
      <c r="CX100" s="290" t="str">
        <f ca="true">+IF(OFFSET('Sanitation Data'!$F$31,0,10*ROW('Sanitation Data'!F94))="","",OFFSET('Sanitation Data'!$F$31,0,10*ROW('Sanitation Data'!F94)))</f>
        <v/>
      </c>
      <c r="CY100" s="290" t="str">
        <f ca="true">+IF(OFFSET('Sanitation Data'!$F$32,0,10*ROW('Sanitation Data'!F94))="","",OFFSET('Sanitation Data'!$F$32,0,10*ROW('Sanitation Data'!F94)))</f>
        <v/>
      </c>
      <c r="CZ100" s="290" t="str">
        <f ca="true">+IF(OFFSET('Sanitation Data'!$G$28,0,10*ROW('Sanitation Data'!G94))="","",OFFSET('Sanitation Data'!$G$28,0,10*ROW('Sanitation Data'!G94)))</f>
        <v/>
      </c>
      <c r="DA100" s="290" t="str">
        <f ca="true">+IF(OFFSET('Sanitation Data'!$G$29,0,10*ROW('Sanitation Data'!G94))="","",OFFSET('Sanitation Data'!$G$29,0,10*ROW('Sanitation Data'!G94)))</f>
        <v/>
      </c>
      <c r="DB100" s="290" t="str">
        <f ca="true">+IF(OFFSET('Sanitation Data'!$G$30,0,10*ROW('Sanitation Data'!G94))="","",OFFSET('Sanitation Data'!$G$30,0,10*ROW('Sanitation Data'!G94)))</f>
        <v/>
      </c>
      <c r="DC100" s="290" t="str">
        <f ca="true">+IF(OFFSET('Sanitation Data'!$G$31,0,10*ROW('Sanitation Data'!G94))="","",OFFSET('Sanitation Data'!$G$31,0,10*ROW('Sanitation Data'!G94)))</f>
        <v/>
      </c>
      <c r="DD100" s="290" t="str">
        <f ca="true">+IF(OFFSET('Sanitation Data'!$G$32,0,10*ROW('Sanitation Data'!G94))="","",OFFSET('Sanitation Data'!$G$32,0,10*ROW('Sanitation Data'!G94)))</f>
        <v/>
      </c>
      <c r="DE100" s="290" t="str">
        <f ca="true">+IF(OFFSET('Sanitation Data'!$H$28,0,10*ROW('Sanitation Data'!H94))="","",OFFSET('Sanitation Data'!$H$28,0,10*ROW('Sanitation Data'!H94)))</f>
        <v/>
      </c>
      <c r="DF100" s="290" t="str">
        <f ca="true">+IF(OFFSET('Sanitation Data'!$H$29,0,10*ROW('Sanitation Data'!H94))="","",OFFSET('Sanitation Data'!$H$29,0,10*ROW('Sanitation Data'!H94)))</f>
        <v/>
      </c>
      <c r="DG100" s="290" t="str">
        <f ca="true">+IF(OFFSET('Sanitation Data'!$H$30,0,10*ROW('Sanitation Data'!H94))="","",OFFSET('Sanitation Data'!$H$30,0,10*ROW('Sanitation Data'!H94)))</f>
        <v/>
      </c>
      <c r="DH100" s="290" t="str">
        <f ca="true">+IF(OFFSET('Sanitation Data'!$H$31,0,10*ROW('Sanitation Data'!H94))="","",OFFSET('Sanitation Data'!$H$31,0,10*ROW('Sanitation Data'!H94)))</f>
        <v/>
      </c>
      <c r="DI100" s="290" t="str">
        <f ca="true">+IF(OFFSET('Sanitation Data'!$H$32,0,10*ROW('Sanitation Data'!H94))="","",OFFSET('Sanitation Data'!$H$32,0,10*ROW('Sanitation Data'!H94)))</f>
        <v/>
      </c>
      <c r="DJ100" s="290" t="str">
        <f ca="true">+IF(OFFSET('Sanitation Data'!$I$28,0,10*ROW('Sanitation Data'!I94))="","",OFFSET('Sanitation Data'!$I$28,0,10*ROW('Sanitation Data'!I94)))</f>
        <v/>
      </c>
      <c r="DK100" s="290" t="str">
        <f ca="true">+IF(OFFSET('Sanitation Data'!$I$29,0,10*ROW('Sanitation Data'!I94))="","",OFFSET('Sanitation Data'!$I$29,0,10*ROW('Sanitation Data'!I94)))</f>
        <v/>
      </c>
      <c r="DL100" s="290" t="str">
        <f ca="true">+IF(OFFSET('Sanitation Data'!$I$30,0,10*ROW('Sanitation Data'!I94))="","",OFFSET('Sanitation Data'!$I$30,0,10*ROW('Sanitation Data'!I94)))</f>
        <v/>
      </c>
      <c r="DM100" s="290" t="str">
        <f ca="true">+IF(OFFSET('Sanitation Data'!$I$31,0,10*ROW('Sanitation Data'!I94))="","",OFFSET('Sanitation Data'!$I$31,0,10*ROW('Sanitation Data'!I94)))</f>
        <v/>
      </c>
      <c r="DN100" s="290" t="str">
        <f ca="true">+IF(OFFSET('Sanitation Data'!$I$32,0,10*ROW('Sanitation Data'!I94))="","",OFFSET('Sanitation Data'!$I$32,0,10*ROW('Sanitation Data'!I94)))</f>
        <v/>
      </c>
      <c r="DO100" s="290" t="str">
        <f ca="true">+IF(OFFSET('Hygiene Data'!$D$11,0,10*ROW('Hygiene Data'!D94))="","",OFFSET('Hygiene Data'!$D$11,0,10*ROW('Hygiene Data'!D94)))</f>
        <v/>
      </c>
      <c r="DP100" s="290" t="str">
        <f ca="true">+IF(OFFSET('Hygiene Data'!$D$12,0,10*ROW('Hygiene Data'!D94))="","",OFFSET('Hygiene Data'!$D$12,0,10*ROW('Hygiene Data'!D94)))</f>
        <v/>
      </c>
      <c r="DQ100" s="290" t="str">
        <f ca="true">+IF(OFFSET('Hygiene Data'!$D$13,0,10*ROW('Hygiene Data'!D94))="","",OFFSET('Hygiene Data'!$D$13,0,10*ROW('Hygiene Data'!D94)))</f>
        <v/>
      </c>
      <c r="DR100" s="290" t="str">
        <f ca="true">+IF(OFFSET('Hygiene Data'!$E$11,0,10*ROW('Hygiene Data'!E94))="","",OFFSET('Hygiene Data'!$E$11,0,10*ROW('Hygiene Data'!E94)))</f>
        <v/>
      </c>
      <c r="DS100" s="290" t="str">
        <f ca="true">+IF(OFFSET('Hygiene Data'!$E$12,0,10*ROW('Hygiene Data'!E94))="","",OFFSET('Hygiene Data'!$E$12,0,10*ROW('Hygiene Data'!E94)))</f>
        <v/>
      </c>
      <c r="DT100" s="290" t="str">
        <f ca="true">+IF(OFFSET('Hygiene Data'!$E$13,0,10*ROW('Hygiene Data'!E94))="","",OFFSET('Hygiene Data'!$E$13,0,10*ROW('Hygiene Data'!E94)))</f>
        <v/>
      </c>
      <c r="DU100" s="290" t="str">
        <f ca="true">+IF(OFFSET('Hygiene Data'!$F$11,0,10*ROW('Hygiene Data'!F94))="","",OFFSET('Hygiene Data'!$F$11,0,10*ROW('Hygiene Data'!F94)))</f>
        <v/>
      </c>
      <c r="DV100" s="290" t="str">
        <f ca="true">+IF(OFFSET('Hygiene Data'!$F$12,0,10*ROW('Hygiene Data'!F94))="","",OFFSET('Hygiene Data'!$F$12,0,10*ROW('Hygiene Data'!F94)))</f>
        <v/>
      </c>
      <c r="DW100" s="290" t="str">
        <f ca="true">+IF(OFFSET('Hygiene Data'!$F$13,0,10*ROW('Hygiene Data'!F94))="","",OFFSET('Hygiene Data'!$F$13,0,10*ROW('Hygiene Data'!F94)))</f>
        <v/>
      </c>
      <c r="DX100" s="290" t="str">
        <f ca="true">+IF(OFFSET('Hygiene Data'!$G$11,0,10*ROW('Hygiene Data'!G94))="","",OFFSET('Hygiene Data'!$G$11,0,10*ROW('Hygiene Data'!G94)))</f>
        <v/>
      </c>
      <c r="DY100" s="290" t="str">
        <f ca="true">+IF(OFFSET('Hygiene Data'!$G$12,0,10*ROW('Hygiene Data'!G94))="","",OFFSET('Hygiene Data'!$G$12,0,10*ROW('Hygiene Data'!G94)))</f>
        <v/>
      </c>
      <c r="DZ100" s="290" t="str">
        <f ca="true">+IF(OFFSET('Hygiene Data'!$G$13,0,10*ROW('Hygiene Data'!G94))="","",OFFSET('Hygiene Data'!$G$13,0,10*ROW('Hygiene Data'!G94)))</f>
        <v/>
      </c>
      <c r="EA100" s="290" t="str">
        <f ca="true">+IF(OFFSET('Hygiene Data'!$H$11,0,10*ROW('Hygiene Data'!H94))="","",OFFSET('Hygiene Data'!$H$11,0,10*ROW('Hygiene Data'!H94)))</f>
        <v/>
      </c>
      <c r="EB100" s="290" t="str">
        <f ca="true">+IF(OFFSET('Hygiene Data'!$H$12,0,10*ROW('Hygiene Data'!H94))="","",OFFSET('Hygiene Data'!$H$12,0,10*ROW('Hygiene Data'!H94)))</f>
        <v/>
      </c>
      <c r="EC100" s="290" t="str">
        <f ca="true">+IF(OFFSET('Hygiene Data'!$H$13,0,10*ROW('Hygiene Data'!H94))="","",OFFSET('Hygiene Data'!$H$13,0,10*ROW('Hygiene Data'!H94)))</f>
        <v/>
      </c>
      <c r="ED100" s="290" t="str">
        <f ca="true">+IF(OFFSET('Hygiene Data'!$I$11,0,10*ROW('Hygiene Data'!I94))="","",OFFSET('Hygiene Data'!$I$11,0,10*ROW('Hygiene Data'!I94)))</f>
        <v/>
      </c>
      <c r="EE100" s="290" t="str">
        <f ca="true">+IF(OFFSET('Hygiene Data'!$I$12,0,10*ROW('Hygiene Data'!I94))="","",OFFSET('Hygiene Data'!$I$12,0,10*ROW('Hygiene Data'!I94)))</f>
        <v/>
      </c>
      <c r="EF100" s="290"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6"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0"/>
      <c r="BS101" s="290" t="str">
        <f ca="true">+IF(OFFSET('Water Data'!$D$27,0,10*ROW('Water Data'!D95))="","",OFFSET('Water Data'!$D$27,0,10*ROW('Water Data'!D95)))</f>
        <v/>
      </c>
      <c r="BT101" s="290" t="str">
        <f ca="true">+IF(OFFSET('Water Data'!$D$28,0,10*ROW('Water Data'!D95))="","",OFFSET('Water Data'!$D$28,0,10*ROW('Water Data'!D95)))</f>
        <v/>
      </c>
      <c r="BU101" s="290" t="str">
        <f ca="true">+IF(OFFSET('Water Data'!$D$29,0,10*ROW('Water Data'!D95))="","",OFFSET('Water Data'!$D$29,0,10*ROW('Water Data'!D95)))</f>
        <v/>
      </c>
      <c r="BV101" s="290" t="str">
        <f ca="true">+IF(OFFSET('Water Data'!$E$27,0,10*ROW('Water Data'!E95))="","",OFFSET('Water Data'!$E$27,0,10*ROW('Water Data'!E95)))</f>
        <v/>
      </c>
      <c r="BW101" s="290" t="str">
        <f ca="true">+IF(OFFSET('Water Data'!$E$28,0,10*ROW('Water Data'!E95))="","",OFFSET('Water Data'!$E$28,0,10*ROW('Water Data'!E95)))</f>
        <v/>
      </c>
      <c r="BX101" s="290" t="str">
        <f ca="true">+IF(OFFSET('Water Data'!$E$29,0,10*ROW('Water Data'!E95))="","",OFFSET('Water Data'!$E$29,0,10*ROW('Water Data'!E95)))</f>
        <v/>
      </c>
      <c r="BY101" s="290" t="str">
        <f ca="true">+IF(OFFSET('Water Data'!$F$27,0,10*ROW('Water Data'!F95))="","",OFFSET('Water Data'!$F$27,0,10*ROW('Water Data'!F95)))</f>
        <v/>
      </c>
      <c r="BZ101" s="290" t="str">
        <f ca="true">+IF(OFFSET('Water Data'!$F$28,0,10*ROW('Water Data'!F95))="","",OFFSET('Water Data'!$F$28,0,10*ROW('Water Data'!F95)))</f>
        <v/>
      </c>
      <c r="CA101" s="290" t="str">
        <f ca="true">+IF(OFFSET('Water Data'!$F$29,0,10*ROW('Water Data'!F95))="","",OFFSET('Water Data'!$F$29,0,10*ROW('Water Data'!F95)))</f>
        <v/>
      </c>
      <c r="CB101" s="290" t="str">
        <f ca="true">+IF(OFFSET('Water Data'!$G$27,0,10*ROW('Water Data'!G95))="","",OFFSET('Water Data'!$G$27,0,10*ROW('Water Data'!G95)))</f>
        <v/>
      </c>
      <c r="CC101" s="290" t="str">
        <f ca="true">+IF(OFFSET('Water Data'!$G$28,0,10*ROW('Water Data'!G95))="","",OFFSET('Water Data'!$G$28,0,10*ROW('Water Data'!G95)))</f>
        <v/>
      </c>
      <c r="CD101" s="290" t="str">
        <f ca="true">+IF(OFFSET('Water Data'!$G$29,0,10*ROW('Water Data'!G95))="","",OFFSET('Water Data'!$G$29,0,10*ROW('Water Data'!G95)))</f>
        <v/>
      </c>
      <c r="CE101" s="290" t="str">
        <f ca="true">+IF(OFFSET('Water Data'!$H$27,0,10*ROW('Water Data'!H95))="","",OFFSET('Water Data'!$H$27,0,10*ROW('Water Data'!H95)))</f>
        <v/>
      </c>
      <c r="CF101" s="290" t="str">
        <f ca="true">+IF(OFFSET('Water Data'!$H$28,0,10*ROW('Water Data'!H95))="","",OFFSET('Water Data'!$H$28,0,10*ROW('Water Data'!H95)))</f>
        <v/>
      </c>
      <c r="CG101" s="290" t="str">
        <f ca="true">+IF(OFFSET('Water Data'!$H$29,0,10*ROW('Water Data'!H95))="","",OFFSET('Water Data'!$H$29,0,10*ROW('Water Data'!H95)))</f>
        <v/>
      </c>
      <c r="CH101" s="290" t="str">
        <f ca="true">+IF(OFFSET('Water Data'!$I$27,0,10*ROW('Water Data'!I95))="","",OFFSET('Water Data'!$I$27,0,10*ROW('Water Data'!I95)))</f>
        <v/>
      </c>
      <c r="CI101" s="290" t="str">
        <f ca="true">+IF(OFFSET('Water Data'!$I$28,0,10*ROW('Water Data'!I95))="","",OFFSET('Water Data'!$I$28,0,10*ROW('Water Data'!I95)))</f>
        <v/>
      </c>
      <c r="CJ101" s="290" t="str">
        <f ca="true">+IF(OFFSET('Water Data'!$I$29,0,10*ROW('Water Data'!I95))="","",OFFSET('Water Data'!$I$29,0,10*ROW('Water Data'!I95)))</f>
        <v/>
      </c>
      <c r="CK101" s="290" t="str">
        <f ca="true">+IF(OFFSET('Sanitation Data'!$D$28,0,10*ROW('Sanitation Data'!D95))="","",OFFSET('Sanitation Data'!$D$28,0,10*ROW('Sanitation Data'!D95)))</f>
        <v/>
      </c>
      <c r="CL101" s="290" t="str">
        <f ca="true">+IF(OFFSET('Sanitation Data'!$D$29,0,10*ROW('Sanitation Data'!D95))="","",OFFSET('Sanitation Data'!$D$29,0,10*ROW('Sanitation Data'!D95)))</f>
        <v/>
      </c>
      <c r="CM101" s="290" t="str">
        <f ca="true">+IF(OFFSET('Sanitation Data'!$D$30,0,10*ROW('Sanitation Data'!D95))="","",OFFSET('Sanitation Data'!$D$30,0,10*ROW('Sanitation Data'!D95)))</f>
        <v/>
      </c>
      <c r="CN101" s="290" t="str">
        <f ca="true">+IF(OFFSET('Sanitation Data'!$D$31,0,10*ROW('Sanitation Data'!D95))="","",OFFSET('Sanitation Data'!$D$31,0,10*ROW('Sanitation Data'!D95)))</f>
        <v/>
      </c>
      <c r="CO101" s="290" t="str">
        <f ca="true">+IF(OFFSET('Sanitation Data'!$D$32,0,10*ROW('Sanitation Data'!D95))="","",OFFSET('Sanitation Data'!$D$32,0,10*ROW('Sanitation Data'!D95)))</f>
        <v/>
      </c>
      <c r="CP101" s="290" t="str">
        <f ca="true">+IF(OFFSET('Sanitation Data'!$E$28,0,10*ROW('Sanitation Data'!E95))="","",OFFSET('Sanitation Data'!$E$28,0,10*ROW('Sanitation Data'!E95)))</f>
        <v/>
      </c>
      <c r="CQ101" s="290" t="str">
        <f ca="true">+IF(OFFSET('Sanitation Data'!$E$29,0,10*ROW('Sanitation Data'!E95))="","",OFFSET('Sanitation Data'!$E$29,0,10*ROW('Sanitation Data'!E95)))</f>
        <v/>
      </c>
      <c r="CR101" s="290" t="str">
        <f ca="true">+IF(OFFSET('Sanitation Data'!$E$30,0,10*ROW('Sanitation Data'!E95))="","",OFFSET('Sanitation Data'!$E$30,0,10*ROW('Sanitation Data'!E95)))</f>
        <v/>
      </c>
      <c r="CS101" s="290" t="str">
        <f ca="true">+IF(OFFSET('Sanitation Data'!$E$31,0,10*ROW('Sanitation Data'!E95))="","",OFFSET('Sanitation Data'!$E$31,0,10*ROW('Sanitation Data'!E95)))</f>
        <v/>
      </c>
      <c r="CT101" s="290" t="str">
        <f ca="true">+IF(OFFSET('Sanitation Data'!$E$32,0,10*ROW('Sanitation Data'!E95))="","",OFFSET('Sanitation Data'!$E$32,0,10*ROW('Sanitation Data'!E95)))</f>
        <v/>
      </c>
      <c r="CU101" s="290" t="str">
        <f ca="true">+IF(OFFSET('Sanitation Data'!$F$28,0,10*ROW('Sanitation Data'!F95))="","",OFFSET('Sanitation Data'!$F$28,0,10*ROW('Sanitation Data'!F95)))</f>
        <v/>
      </c>
      <c r="CV101" s="290" t="str">
        <f ca="true">+IF(OFFSET('Sanitation Data'!$F$29,0,10*ROW('Sanitation Data'!F95))="","",OFFSET('Sanitation Data'!$F$29,0,10*ROW('Sanitation Data'!F95)))</f>
        <v/>
      </c>
      <c r="CW101" s="290" t="str">
        <f ca="true">+IF(OFFSET('Sanitation Data'!$F$30,0,10*ROW('Sanitation Data'!F95))="","",OFFSET('Sanitation Data'!$F$30,0,10*ROW('Sanitation Data'!F95)))</f>
        <v/>
      </c>
      <c r="CX101" s="290" t="str">
        <f ca="true">+IF(OFFSET('Sanitation Data'!$F$31,0,10*ROW('Sanitation Data'!F95))="","",OFFSET('Sanitation Data'!$F$31,0,10*ROW('Sanitation Data'!F95)))</f>
        <v/>
      </c>
      <c r="CY101" s="290" t="str">
        <f ca="true">+IF(OFFSET('Sanitation Data'!$F$32,0,10*ROW('Sanitation Data'!F95))="","",OFFSET('Sanitation Data'!$F$32,0,10*ROW('Sanitation Data'!F95)))</f>
        <v/>
      </c>
      <c r="CZ101" s="290" t="str">
        <f ca="true">+IF(OFFSET('Sanitation Data'!$G$28,0,10*ROW('Sanitation Data'!G95))="","",OFFSET('Sanitation Data'!$G$28,0,10*ROW('Sanitation Data'!G95)))</f>
        <v/>
      </c>
      <c r="DA101" s="290" t="str">
        <f ca="true">+IF(OFFSET('Sanitation Data'!$G$29,0,10*ROW('Sanitation Data'!G95))="","",OFFSET('Sanitation Data'!$G$29,0,10*ROW('Sanitation Data'!G95)))</f>
        <v/>
      </c>
      <c r="DB101" s="290" t="str">
        <f ca="true">+IF(OFFSET('Sanitation Data'!$G$30,0,10*ROW('Sanitation Data'!G95))="","",OFFSET('Sanitation Data'!$G$30,0,10*ROW('Sanitation Data'!G95)))</f>
        <v/>
      </c>
      <c r="DC101" s="290" t="str">
        <f ca="true">+IF(OFFSET('Sanitation Data'!$G$31,0,10*ROW('Sanitation Data'!G95))="","",OFFSET('Sanitation Data'!$G$31,0,10*ROW('Sanitation Data'!G95)))</f>
        <v/>
      </c>
      <c r="DD101" s="290" t="str">
        <f ca="true">+IF(OFFSET('Sanitation Data'!$G$32,0,10*ROW('Sanitation Data'!G95))="","",OFFSET('Sanitation Data'!$G$32,0,10*ROW('Sanitation Data'!G95)))</f>
        <v/>
      </c>
      <c r="DE101" s="290" t="str">
        <f ca="true">+IF(OFFSET('Sanitation Data'!$H$28,0,10*ROW('Sanitation Data'!H95))="","",OFFSET('Sanitation Data'!$H$28,0,10*ROW('Sanitation Data'!H95)))</f>
        <v/>
      </c>
      <c r="DF101" s="290" t="str">
        <f ca="true">+IF(OFFSET('Sanitation Data'!$H$29,0,10*ROW('Sanitation Data'!H95))="","",OFFSET('Sanitation Data'!$H$29,0,10*ROW('Sanitation Data'!H95)))</f>
        <v/>
      </c>
      <c r="DG101" s="290" t="str">
        <f ca="true">+IF(OFFSET('Sanitation Data'!$H$30,0,10*ROW('Sanitation Data'!H95))="","",OFFSET('Sanitation Data'!$H$30,0,10*ROW('Sanitation Data'!H95)))</f>
        <v/>
      </c>
      <c r="DH101" s="290" t="str">
        <f ca="true">+IF(OFFSET('Sanitation Data'!$H$31,0,10*ROW('Sanitation Data'!H95))="","",OFFSET('Sanitation Data'!$H$31,0,10*ROW('Sanitation Data'!H95)))</f>
        <v/>
      </c>
      <c r="DI101" s="290" t="str">
        <f ca="true">+IF(OFFSET('Sanitation Data'!$H$32,0,10*ROW('Sanitation Data'!H95))="","",OFFSET('Sanitation Data'!$H$32,0,10*ROW('Sanitation Data'!H95)))</f>
        <v/>
      </c>
      <c r="DJ101" s="290" t="str">
        <f ca="true">+IF(OFFSET('Sanitation Data'!$I$28,0,10*ROW('Sanitation Data'!I95))="","",OFFSET('Sanitation Data'!$I$28,0,10*ROW('Sanitation Data'!I95)))</f>
        <v/>
      </c>
      <c r="DK101" s="290" t="str">
        <f ca="true">+IF(OFFSET('Sanitation Data'!$I$29,0,10*ROW('Sanitation Data'!I95))="","",OFFSET('Sanitation Data'!$I$29,0,10*ROW('Sanitation Data'!I95)))</f>
        <v/>
      </c>
      <c r="DL101" s="290" t="str">
        <f ca="true">+IF(OFFSET('Sanitation Data'!$I$30,0,10*ROW('Sanitation Data'!I95))="","",OFFSET('Sanitation Data'!$I$30,0,10*ROW('Sanitation Data'!I95)))</f>
        <v/>
      </c>
      <c r="DM101" s="290" t="str">
        <f ca="true">+IF(OFFSET('Sanitation Data'!$I$31,0,10*ROW('Sanitation Data'!I95))="","",OFFSET('Sanitation Data'!$I$31,0,10*ROW('Sanitation Data'!I95)))</f>
        <v/>
      </c>
      <c r="DN101" s="290" t="str">
        <f ca="true">+IF(OFFSET('Sanitation Data'!$I$32,0,10*ROW('Sanitation Data'!I95))="","",OFFSET('Sanitation Data'!$I$32,0,10*ROW('Sanitation Data'!I95)))</f>
        <v/>
      </c>
      <c r="DO101" s="290" t="str">
        <f ca="true">+IF(OFFSET('Hygiene Data'!$D$11,0,10*ROW('Hygiene Data'!D95))="","",OFFSET('Hygiene Data'!$D$11,0,10*ROW('Hygiene Data'!D95)))</f>
        <v/>
      </c>
      <c r="DP101" s="290" t="str">
        <f ca="true">+IF(OFFSET('Hygiene Data'!$D$12,0,10*ROW('Hygiene Data'!D95))="","",OFFSET('Hygiene Data'!$D$12,0,10*ROW('Hygiene Data'!D95)))</f>
        <v/>
      </c>
      <c r="DQ101" s="290" t="str">
        <f ca="true">+IF(OFFSET('Hygiene Data'!$D$13,0,10*ROW('Hygiene Data'!D95))="","",OFFSET('Hygiene Data'!$D$13,0,10*ROW('Hygiene Data'!D95)))</f>
        <v/>
      </c>
      <c r="DR101" s="290" t="str">
        <f ca="true">+IF(OFFSET('Hygiene Data'!$E$11,0,10*ROW('Hygiene Data'!E95))="","",OFFSET('Hygiene Data'!$E$11,0,10*ROW('Hygiene Data'!E95)))</f>
        <v/>
      </c>
      <c r="DS101" s="290" t="str">
        <f ca="true">+IF(OFFSET('Hygiene Data'!$E$12,0,10*ROW('Hygiene Data'!E95))="","",OFFSET('Hygiene Data'!$E$12,0,10*ROW('Hygiene Data'!E95)))</f>
        <v/>
      </c>
      <c r="DT101" s="290" t="str">
        <f ca="true">+IF(OFFSET('Hygiene Data'!$E$13,0,10*ROW('Hygiene Data'!E95))="","",OFFSET('Hygiene Data'!$E$13,0,10*ROW('Hygiene Data'!E95)))</f>
        <v/>
      </c>
      <c r="DU101" s="290" t="str">
        <f ca="true">+IF(OFFSET('Hygiene Data'!$F$11,0,10*ROW('Hygiene Data'!F95))="","",OFFSET('Hygiene Data'!$F$11,0,10*ROW('Hygiene Data'!F95)))</f>
        <v/>
      </c>
      <c r="DV101" s="290" t="str">
        <f ca="true">+IF(OFFSET('Hygiene Data'!$F$12,0,10*ROW('Hygiene Data'!F95))="","",OFFSET('Hygiene Data'!$F$12,0,10*ROW('Hygiene Data'!F95)))</f>
        <v/>
      </c>
      <c r="DW101" s="290" t="str">
        <f ca="true">+IF(OFFSET('Hygiene Data'!$F$13,0,10*ROW('Hygiene Data'!F95))="","",OFFSET('Hygiene Data'!$F$13,0,10*ROW('Hygiene Data'!F95)))</f>
        <v/>
      </c>
      <c r="DX101" s="290" t="str">
        <f ca="true">+IF(OFFSET('Hygiene Data'!$G$11,0,10*ROW('Hygiene Data'!G95))="","",OFFSET('Hygiene Data'!$G$11,0,10*ROW('Hygiene Data'!G95)))</f>
        <v/>
      </c>
      <c r="DY101" s="290" t="str">
        <f ca="true">+IF(OFFSET('Hygiene Data'!$G$12,0,10*ROW('Hygiene Data'!G95))="","",OFFSET('Hygiene Data'!$G$12,0,10*ROW('Hygiene Data'!G95)))</f>
        <v/>
      </c>
      <c r="DZ101" s="290" t="str">
        <f ca="true">+IF(OFFSET('Hygiene Data'!$G$13,0,10*ROW('Hygiene Data'!G95))="","",OFFSET('Hygiene Data'!$G$13,0,10*ROW('Hygiene Data'!G95)))</f>
        <v/>
      </c>
      <c r="EA101" s="290" t="str">
        <f ca="true">+IF(OFFSET('Hygiene Data'!$H$11,0,10*ROW('Hygiene Data'!H95))="","",OFFSET('Hygiene Data'!$H$11,0,10*ROW('Hygiene Data'!H95)))</f>
        <v/>
      </c>
      <c r="EB101" s="290" t="str">
        <f ca="true">+IF(OFFSET('Hygiene Data'!$H$12,0,10*ROW('Hygiene Data'!H95))="","",OFFSET('Hygiene Data'!$H$12,0,10*ROW('Hygiene Data'!H95)))</f>
        <v/>
      </c>
      <c r="EC101" s="290" t="str">
        <f ca="true">+IF(OFFSET('Hygiene Data'!$H$13,0,10*ROW('Hygiene Data'!H95))="","",OFFSET('Hygiene Data'!$H$13,0,10*ROW('Hygiene Data'!H95)))</f>
        <v/>
      </c>
      <c r="ED101" s="290" t="str">
        <f ca="true">+IF(OFFSET('Hygiene Data'!$I$11,0,10*ROW('Hygiene Data'!I95))="","",OFFSET('Hygiene Data'!$I$11,0,10*ROW('Hygiene Data'!I95)))</f>
        <v/>
      </c>
      <c r="EE101" s="290" t="str">
        <f ca="true">+IF(OFFSET('Hygiene Data'!$I$12,0,10*ROW('Hygiene Data'!I95))="","",OFFSET('Hygiene Data'!$I$12,0,10*ROW('Hygiene Data'!I95)))</f>
        <v/>
      </c>
      <c r="EF101" s="290"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6"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0"/>
      <c r="BS102" s="290" t="str">
        <f ca="true">+IF(OFFSET('Water Data'!$D$27,0,10*ROW('Water Data'!D96))="","",OFFSET('Water Data'!$D$27,0,10*ROW('Water Data'!D96)))</f>
        <v/>
      </c>
      <c r="BT102" s="290" t="str">
        <f ca="true">+IF(OFFSET('Water Data'!$D$28,0,10*ROW('Water Data'!D96))="","",OFFSET('Water Data'!$D$28,0,10*ROW('Water Data'!D96)))</f>
        <v/>
      </c>
      <c r="BU102" s="290" t="str">
        <f ca="true">+IF(OFFSET('Water Data'!$D$29,0,10*ROW('Water Data'!D96))="","",OFFSET('Water Data'!$D$29,0,10*ROW('Water Data'!D96)))</f>
        <v/>
      </c>
      <c r="BV102" s="290" t="str">
        <f ca="true">+IF(OFFSET('Water Data'!$E$27,0,10*ROW('Water Data'!E96))="","",OFFSET('Water Data'!$E$27,0,10*ROW('Water Data'!E96)))</f>
        <v/>
      </c>
      <c r="BW102" s="290" t="str">
        <f ca="true">+IF(OFFSET('Water Data'!$E$28,0,10*ROW('Water Data'!E96))="","",OFFSET('Water Data'!$E$28,0,10*ROW('Water Data'!E96)))</f>
        <v/>
      </c>
      <c r="BX102" s="290" t="str">
        <f ca="true">+IF(OFFSET('Water Data'!$E$29,0,10*ROW('Water Data'!E96))="","",OFFSET('Water Data'!$E$29,0,10*ROW('Water Data'!E96)))</f>
        <v/>
      </c>
      <c r="BY102" s="290" t="str">
        <f ca="true">+IF(OFFSET('Water Data'!$F$27,0,10*ROW('Water Data'!F96))="","",OFFSET('Water Data'!$F$27,0,10*ROW('Water Data'!F96)))</f>
        <v/>
      </c>
      <c r="BZ102" s="290" t="str">
        <f ca="true">+IF(OFFSET('Water Data'!$F$28,0,10*ROW('Water Data'!F96))="","",OFFSET('Water Data'!$F$28,0,10*ROW('Water Data'!F96)))</f>
        <v/>
      </c>
      <c r="CA102" s="290" t="str">
        <f ca="true">+IF(OFFSET('Water Data'!$F$29,0,10*ROW('Water Data'!F96))="","",OFFSET('Water Data'!$F$29,0,10*ROW('Water Data'!F96)))</f>
        <v/>
      </c>
      <c r="CB102" s="290" t="str">
        <f ca="true">+IF(OFFSET('Water Data'!$G$27,0,10*ROW('Water Data'!G96))="","",OFFSET('Water Data'!$G$27,0,10*ROW('Water Data'!G96)))</f>
        <v/>
      </c>
      <c r="CC102" s="290" t="str">
        <f ca="true">+IF(OFFSET('Water Data'!$G$28,0,10*ROW('Water Data'!G96))="","",OFFSET('Water Data'!$G$28,0,10*ROW('Water Data'!G96)))</f>
        <v/>
      </c>
      <c r="CD102" s="290" t="str">
        <f ca="true">+IF(OFFSET('Water Data'!$G$29,0,10*ROW('Water Data'!G96))="","",OFFSET('Water Data'!$G$29,0,10*ROW('Water Data'!G96)))</f>
        <v/>
      </c>
      <c r="CE102" s="290" t="str">
        <f ca="true">+IF(OFFSET('Water Data'!$H$27,0,10*ROW('Water Data'!H96))="","",OFFSET('Water Data'!$H$27,0,10*ROW('Water Data'!H96)))</f>
        <v/>
      </c>
      <c r="CF102" s="290" t="str">
        <f ca="true">+IF(OFFSET('Water Data'!$H$28,0,10*ROW('Water Data'!H96))="","",OFFSET('Water Data'!$H$28,0,10*ROW('Water Data'!H96)))</f>
        <v/>
      </c>
      <c r="CG102" s="290" t="str">
        <f ca="true">+IF(OFFSET('Water Data'!$H$29,0,10*ROW('Water Data'!H96))="","",OFFSET('Water Data'!$H$29,0,10*ROW('Water Data'!H96)))</f>
        <v/>
      </c>
      <c r="CH102" s="290" t="str">
        <f ca="true">+IF(OFFSET('Water Data'!$I$27,0,10*ROW('Water Data'!I96))="","",OFFSET('Water Data'!$I$27,0,10*ROW('Water Data'!I96)))</f>
        <v/>
      </c>
      <c r="CI102" s="290" t="str">
        <f ca="true">+IF(OFFSET('Water Data'!$I$28,0,10*ROW('Water Data'!I96))="","",OFFSET('Water Data'!$I$28,0,10*ROW('Water Data'!I96)))</f>
        <v/>
      </c>
      <c r="CJ102" s="290" t="str">
        <f ca="true">+IF(OFFSET('Water Data'!$I$29,0,10*ROW('Water Data'!I96))="","",OFFSET('Water Data'!$I$29,0,10*ROW('Water Data'!I96)))</f>
        <v/>
      </c>
      <c r="CK102" s="290" t="str">
        <f ca="true">+IF(OFFSET('Sanitation Data'!$D$28,0,10*ROW('Sanitation Data'!D96))="","",OFFSET('Sanitation Data'!$D$28,0,10*ROW('Sanitation Data'!D96)))</f>
        <v/>
      </c>
      <c r="CL102" s="290" t="str">
        <f ca="true">+IF(OFFSET('Sanitation Data'!$D$29,0,10*ROW('Sanitation Data'!D96))="","",OFFSET('Sanitation Data'!$D$29,0,10*ROW('Sanitation Data'!D96)))</f>
        <v/>
      </c>
      <c r="CM102" s="290" t="str">
        <f ca="true">+IF(OFFSET('Sanitation Data'!$D$30,0,10*ROW('Sanitation Data'!D96))="","",OFFSET('Sanitation Data'!$D$30,0,10*ROW('Sanitation Data'!D96)))</f>
        <v/>
      </c>
      <c r="CN102" s="290" t="str">
        <f ca="true">+IF(OFFSET('Sanitation Data'!$D$31,0,10*ROW('Sanitation Data'!D96))="","",OFFSET('Sanitation Data'!$D$31,0,10*ROW('Sanitation Data'!D96)))</f>
        <v/>
      </c>
      <c r="CO102" s="290" t="str">
        <f ca="true">+IF(OFFSET('Sanitation Data'!$D$32,0,10*ROW('Sanitation Data'!D96))="","",OFFSET('Sanitation Data'!$D$32,0,10*ROW('Sanitation Data'!D96)))</f>
        <v/>
      </c>
      <c r="CP102" s="290" t="str">
        <f ca="true">+IF(OFFSET('Sanitation Data'!$E$28,0,10*ROW('Sanitation Data'!E96))="","",OFFSET('Sanitation Data'!$E$28,0,10*ROW('Sanitation Data'!E96)))</f>
        <v/>
      </c>
      <c r="CQ102" s="290" t="str">
        <f ca="true">+IF(OFFSET('Sanitation Data'!$E$29,0,10*ROW('Sanitation Data'!E96))="","",OFFSET('Sanitation Data'!$E$29,0,10*ROW('Sanitation Data'!E96)))</f>
        <v/>
      </c>
      <c r="CR102" s="290" t="str">
        <f ca="true">+IF(OFFSET('Sanitation Data'!$E$30,0,10*ROW('Sanitation Data'!E96))="","",OFFSET('Sanitation Data'!$E$30,0,10*ROW('Sanitation Data'!E96)))</f>
        <v/>
      </c>
      <c r="CS102" s="290" t="str">
        <f ca="true">+IF(OFFSET('Sanitation Data'!$E$31,0,10*ROW('Sanitation Data'!E96))="","",OFFSET('Sanitation Data'!$E$31,0,10*ROW('Sanitation Data'!E96)))</f>
        <v/>
      </c>
      <c r="CT102" s="290" t="str">
        <f ca="true">+IF(OFFSET('Sanitation Data'!$E$32,0,10*ROW('Sanitation Data'!E96))="","",OFFSET('Sanitation Data'!$E$32,0,10*ROW('Sanitation Data'!E96)))</f>
        <v/>
      </c>
      <c r="CU102" s="290" t="str">
        <f ca="true">+IF(OFFSET('Sanitation Data'!$F$28,0,10*ROW('Sanitation Data'!F96))="","",OFFSET('Sanitation Data'!$F$28,0,10*ROW('Sanitation Data'!F96)))</f>
        <v/>
      </c>
      <c r="CV102" s="290" t="str">
        <f ca="true">+IF(OFFSET('Sanitation Data'!$F$29,0,10*ROW('Sanitation Data'!F96))="","",OFFSET('Sanitation Data'!$F$29,0,10*ROW('Sanitation Data'!F96)))</f>
        <v/>
      </c>
      <c r="CW102" s="290" t="str">
        <f ca="true">+IF(OFFSET('Sanitation Data'!$F$30,0,10*ROW('Sanitation Data'!F96))="","",OFFSET('Sanitation Data'!$F$30,0,10*ROW('Sanitation Data'!F96)))</f>
        <v/>
      </c>
      <c r="CX102" s="290" t="str">
        <f ca="true">+IF(OFFSET('Sanitation Data'!$F$31,0,10*ROW('Sanitation Data'!F96))="","",OFFSET('Sanitation Data'!$F$31,0,10*ROW('Sanitation Data'!F96)))</f>
        <v/>
      </c>
      <c r="CY102" s="290" t="str">
        <f ca="true">+IF(OFFSET('Sanitation Data'!$F$32,0,10*ROW('Sanitation Data'!F96))="","",OFFSET('Sanitation Data'!$F$32,0,10*ROW('Sanitation Data'!F96)))</f>
        <v/>
      </c>
      <c r="CZ102" s="290" t="str">
        <f ca="true">+IF(OFFSET('Sanitation Data'!$G$28,0,10*ROW('Sanitation Data'!G96))="","",OFFSET('Sanitation Data'!$G$28,0,10*ROW('Sanitation Data'!G96)))</f>
        <v/>
      </c>
      <c r="DA102" s="290" t="str">
        <f ca="true">+IF(OFFSET('Sanitation Data'!$G$29,0,10*ROW('Sanitation Data'!G96))="","",OFFSET('Sanitation Data'!$G$29,0,10*ROW('Sanitation Data'!G96)))</f>
        <v/>
      </c>
      <c r="DB102" s="290" t="str">
        <f ca="true">+IF(OFFSET('Sanitation Data'!$G$30,0,10*ROW('Sanitation Data'!G96))="","",OFFSET('Sanitation Data'!$G$30,0,10*ROW('Sanitation Data'!G96)))</f>
        <v/>
      </c>
      <c r="DC102" s="290" t="str">
        <f ca="true">+IF(OFFSET('Sanitation Data'!$G$31,0,10*ROW('Sanitation Data'!G96))="","",OFFSET('Sanitation Data'!$G$31,0,10*ROW('Sanitation Data'!G96)))</f>
        <v/>
      </c>
      <c r="DD102" s="290" t="str">
        <f ca="true">+IF(OFFSET('Sanitation Data'!$G$32,0,10*ROW('Sanitation Data'!G96))="","",OFFSET('Sanitation Data'!$G$32,0,10*ROW('Sanitation Data'!G96)))</f>
        <v/>
      </c>
      <c r="DE102" s="290" t="str">
        <f ca="true">+IF(OFFSET('Sanitation Data'!$H$28,0,10*ROW('Sanitation Data'!H96))="","",OFFSET('Sanitation Data'!$H$28,0,10*ROW('Sanitation Data'!H96)))</f>
        <v/>
      </c>
      <c r="DF102" s="290" t="str">
        <f ca="true">+IF(OFFSET('Sanitation Data'!$H$29,0,10*ROW('Sanitation Data'!H96))="","",OFFSET('Sanitation Data'!$H$29,0,10*ROW('Sanitation Data'!H96)))</f>
        <v/>
      </c>
      <c r="DG102" s="290" t="str">
        <f ca="true">+IF(OFFSET('Sanitation Data'!$H$30,0,10*ROW('Sanitation Data'!H96))="","",OFFSET('Sanitation Data'!$H$30,0,10*ROW('Sanitation Data'!H96)))</f>
        <v/>
      </c>
      <c r="DH102" s="290" t="str">
        <f ca="true">+IF(OFFSET('Sanitation Data'!$H$31,0,10*ROW('Sanitation Data'!H96))="","",OFFSET('Sanitation Data'!$H$31,0,10*ROW('Sanitation Data'!H96)))</f>
        <v/>
      </c>
      <c r="DI102" s="290" t="str">
        <f ca="true">+IF(OFFSET('Sanitation Data'!$H$32,0,10*ROW('Sanitation Data'!H96))="","",OFFSET('Sanitation Data'!$H$32,0,10*ROW('Sanitation Data'!H96)))</f>
        <v/>
      </c>
      <c r="DJ102" s="290" t="str">
        <f ca="true">+IF(OFFSET('Sanitation Data'!$I$28,0,10*ROW('Sanitation Data'!I96))="","",OFFSET('Sanitation Data'!$I$28,0,10*ROW('Sanitation Data'!I96)))</f>
        <v/>
      </c>
      <c r="DK102" s="290" t="str">
        <f ca="true">+IF(OFFSET('Sanitation Data'!$I$29,0,10*ROW('Sanitation Data'!I96))="","",OFFSET('Sanitation Data'!$I$29,0,10*ROW('Sanitation Data'!I96)))</f>
        <v/>
      </c>
      <c r="DL102" s="290" t="str">
        <f ca="true">+IF(OFFSET('Sanitation Data'!$I$30,0,10*ROW('Sanitation Data'!I96))="","",OFFSET('Sanitation Data'!$I$30,0,10*ROW('Sanitation Data'!I96)))</f>
        <v/>
      </c>
      <c r="DM102" s="290" t="str">
        <f ca="true">+IF(OFFSET('Sanitation Data'!$I$31,0,10*ROW('Sanitation Data'!I96))="","",OFFSET('Sanitation Data'!$I$31,0,10*ROW('Sanitation Data'!I96)))</f>
        <v/>
      </c>
      <c r="DN102" s="290" t="str">
        <f ca="true">+IF(OFFSET('Sanitation Data'!$I$32,0,10*ROW('Sanitation Data'!I96))="","",OFFSET('Sanitation Data'!$I$32,0,10*ROW('Sanitation Data'!I96)))</f>
        <v/>
      </c>
      <c r="DO102" s="290" t="str">
        <f ca="true">+IF(OFFSET('Hygiene Data'!$D$11,0,10*ROW('Hygiene Data'!D96))="","",OFFSET('Hygiene Data'!$D$11,0,10*ROW('Hygiene Data'!D96)))</f>
        <v/>
      </c>
      <c r="DP102" s="290" t="str">
        <f ca="true">+IF(OFFSET('Hygiene Data'!$D$12,0,10*ROW('Hygiene Data'!D96))="","",OFFSET('Hygiene Data'!$D$12,0,10*ROW('Hygiene Data'!D96)))</f>
        <v/>
      </c>
      <c r="DQ102" s="290" t="str">
        <f ca="true">+IF(OFFSET('Hygiene Data'!$D$13,0,10*ROW('Hygiene Data'!D96))="","",OFFSET('Hygiene Data'!$D$13,0,10*ROW('Hygiene Data'!D96)))</f>
        <v/>
      </c>
      <c r="DR102" s="290" t="str">
        <f ca="true">+IF(OFFSET('Hygiene Data'!$E$11,0,10*ROW('Hygiene Data'!E96))="","",OFFSET('Hygiene Data'!$E$11,0,10*ROW('Hygiene Data'!E96)))</f>
        <v/>
      </c>
      <c r="DS102" s="290" t="str">
        <f ca="true">+IF(OFFSET('Hygiene Data'!$E$12,0,10*ROW('Hygiene Data'!E96))="","",OFFSET('Hygiene Data'!$E$12,0,10*ROW('Hygiene Data'!E96)))</f>
        <v/>
      </c>
      <c r="DT102" s="290" t="str">
        <f ca="true">+IF(OFFSET('Hygiene Data'!$E$13,0,10*ROW('Hygiene Data'!E96))="","",OFFSET('Hygiene Data'!$E$13,0,10*ROW('Hygiene Data'!E96)))</f>
        <v/>
      </c>
      <c r="DU102" s="290" t="str">
        <f ca="true">+IF(OFFSET('Hygiene Data'!$F$11,0,10*ROW('Hygiene Data'!F96))="","",OFFSET('Hygiene Data'!$F$11,0,10*ROW('Hygiene Data'!F96)))</f>
        <v/>
      </c>
      <c r="DV102" s="290" t="str">
        <f ca="true">+IF(OFFSET('Hygiene Data'!$F$12,0,10*ROW('Hygiene Data'!F96))="","",OFFSET('Hygiene Data'!$F$12,0,10*ROW('Hygiene Data'!F96)))</f>
        <v/>
      </c>
      <c r="DW102" s="290" t="str">
        <f ca="true">+IF(OFFSET('Hygiene Data'!$F$13,0,10*ROW('Hygiene Data'!F96))="","",OFFSET('Hygiene Data'!$F$13,0,10*ROW('Hygiene Data'!F96)))</f>
        <v/>
      </c>
      <c r="DX102" s="290" t="str">
        <f ca="true">+IF(OFFSET('Hygiene Data'!$G$11,0,10*ROW('Hygiene Data'!G96))="","",OFFSET('Hygiene Data'!$G$11,0,10*ROW('Hygiene Data'!G96)))</f>
        <v/>
      </c>
      <c r="DY102" s="290" t="str">
        <f ca="true">+IF(OFFSET('Hygiene Data'!$G$12,0,10*ROW('Hygiene Data'!G96))="","",OFFSET('Hygiene Data'!$G$12,0,10*ROW('Hygiene Data'!G96)))</f>
        <v/>
      </c>
      <c r="DZ102" s="290" t="str">
        <f ca="true">+IF(OFFSET('Hygiene Data'!$G$13,0,10*ROW('Hygiene Data'!G96))="","",OFFSET('Hygiene Data'!$G$13,0,10*ROW('Hygiene Data'!G96)))</f>
        <v/>
      </c>
      <c r="EA102" s="290" t="str">
        <f ca="true">+IF(OFFSET('Hygiene Data'!$H$11,0,10*ROW('Hygiene Data'!H96))="","",OFFSET('Hygiene Data'!$H$11,0,10*ROW('Hygiene Data'!H96)))</f>
        <v/>
      </c>
      <c r="EB102" s="290" t="str">
        <f ca="true">+IF(OFFSET('Hygiene Data'!$H$12,0,10*ROW('Hygiene Data'!H96))="","",OFFSET('Hygiene Data'!$H$12,0,10*ROW('Hygiene Data'!H96)))</f>
        <v/>
      </c>
      <c r="EC102" s="290" t="str">
        <f ca="true">+IF(OFFSET('Hygiene Data'!$H$13,0,10*ROW('Hygiene Data'!H96))="","",OFFSET('Hygiene Data'!$H$13,0,10*ROW('Hygiene Data'!H96)))</f>
        <v/>
      </c>
      <c r="ED102" s="290" t="str">
        <f ca="true">+IF(OFFSET('Hygiene Data'!$I$11,0,10*ROW('Hygiene Data'!I96))="","",OFFSET('Hygiene Data'!$I$11,0,10*ROW('Hygiene Data'!I96)))</f>
        <v/>
      </c>
      <c r="EE102" s="290" t="str">
        <f ca="true">+IF(OFFSET('Hygiene Data'!$I$12,0,10*ROW('Hygiene Data'!I96))="","",OFFSET('Hygiene Data'!$I$12,0,10*ROW('Hygiene Data'!I96)))</f>
        <v/>
      </c>
      <c r="EF102" s="290"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6"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0"/>
      <c r="BS103" s="290" t="str">
        <f ca="true">+IF(OFFSET('Water Data'!$D$27,0,10*ROW('Water Data'!D97))="","",OFFSET('Water Data'!$D$27,0,10*ROW('Water Data'!D97)))</f>
        <v/>
      </c>
      <c r="BT103" s="290" t="str">
        <f ca="true">+IF(OFFSET('Water Data'!$D$28,0,10*ROW('Water Data'!D97))="","",OFFSET('Water Data'!$D$28,0,10*ROW('Water Data'!D97)))</f>
        <v/>
      </c>
      <c r="BU103" s="290" t="str">
        <f ca="true">+IF(OFFSET('Water Data'!$D$29,0,10*ROW('Water Data'!D97))="","",OFFSET('Water Data'!$D$29,0,10*ROW('Water Data'!D97)))</f>
        <v/>
      </c>
      <c r="BV103" s="290" t="str">
        <f ca="true">+IF(OFFSET('Water Data'!$E$27,0,10*ROW('Water Data'!E97))="","",OFFSET('Water Data'!$E$27,0,10*ROW('Water Data'!E97)))</f>
        <v/>
      </c>
      <c r="BW103" s="290" t="str">
        <f ca="true">+IF(OFFSET('Water Data'!$E$28,0,10*ROW('Water Data'!E97))="","",OFFSET('Water Data'!$E$28,0,10*ROW('Water Data'!E97)))</f>
        <v/>
      </c>
      <c r="BX103" s="290" t="str">
        <f ca="true">+IF(OFFSET('Water Data'!$E$29,0,10*ROW('Water Data'!E97))="","",OFFSET('Water Data'!$E$29,0,10*ROW('Water Data'!E97)))</f>
        <v/>
      </c>
      <c r="BY103" s="290" t="str">
        <f ca="true">+IF(OFFSET('Water Data'!$F$27,0,10*ROW('Water Data'!F97))="","",OFFSET('Water Data'!$F$27,0,10*ROW('Water Data'!F97)))</f>
        <v/>
      </c>
      <c r="BZ103" s="290" t="str">
        <f ca="true">+IF(OFFSET('Water Data'!$F$28,0,10*ROW('Water Data'!F97))="","",OFFSET('Water Data'!$F$28,0,10*ROW('Water Data'!F97)))</f>
        <v/>
      </c>
      <c r="CA103" s="290" t="str">
        <f ca="true">+IF(OFFSET('Water Data'!$F$29,0,10*ROW('Water Data'!F97))="","",OFFSET('Water Data'!$F$29,0,10*ROW('Water Data'!F97)))</f>
        <v/>
      </c>
      <c r="CB103" s="290" t="str">
        <f ca="true">+IF(OFFSET('Water Data'!$G$27,0,10*ROW('Water Data'!G97))="","",OFFSET('Water Data'!$G$27,0,10*ROW('Water Data'!G97)))</f>
        <v/>
      </c>
      <c r="CC103" s="290" t="str">
        <f ca="true">+IF(OFFSET('Water Data'!$G$28,0,10*ROW('Water Data'!G97))="","",OFFSET('Water Data'!$G$28,0,10*ROW('Water Data'!G97)))</f>
        <v/>
      </c>
      <c r="CD103" s="290" t="str">
        <f ca="true">+IF(OFFSET('Water Data'!$G$29,0,10*ROW('Water Data'!G97))="","",OFFSET('Water Data'!$G$29,0,10*ROW('Water Data'!G97)))</f>
        <v/>
      </c>
      <c r="CE103" s="290" t="str">
        <f ca="true">+IF(OFFSET('Water Data'!$H$27,0,10*ROW('Water Data'!H97))="","",OFFSET('Water Data'!$H$27,0,10*ROW('Water Data'!H97)))</f>
        <v/>
      </c>
      <c r="CF103" s="290" t="str">
        <f ca="true">+IF(OFFSET('Water Data'!$H$28,0,10*ROW('Water Data'!H97))="","",OFFSET('Water Data'!$H$28,0,10*ROW('Water Data'!H97)))</f>
        <v/>
      </c>
      <c r="CG103" s="290" t="str">
        <f ca="true">+IF(OFFSET('Water Data'!$H$29,0,10*ROW('Water Data'!H97))="","",OFFSET('Water Data'!$H$29,0,10*ROW('Water Data'!H97)))</f>
        <v/>
      </c>
      <c r="CH103" s="290" t="str">
        <f ca="true">+IF(OFFSET('Water Data'!$I$27,0,10*ROW('Water Data'!I97))="","",OFFSET('Water Data'!$I$27,0,10*ROW('Water Data'!I97)))</f>
        <v/>
      </c>
      <c r="CI103" s="290" t="str">
        <f ca="true">+IF(OFFSET('Water Data'!$I$28,0,10*ROW('Water Data'!I97))="","",OFFSET('Water Data'!$I$28,0,10*ROW('Water Data'!I97)))</f>
        <v/>
      </c>
      <c r="CJ103" s="290" t="str">
        <f ca="true">+IF(OFFSET('Water Data'!$I$29,0,10*ROW('Water Data'!I97))="","",OFFSET('Water Data'!$I$29,0,10*ROW('Water Data'!I97)))</f>
        <v/>
      </c>
      <c r="CK103" s="290" t="str">
        <f ca="true">+IF(OFFSET('Sanitation Data'!$D$28,0,10*ROW('Sanitation Data'!D97))="","",OFFSET('Sanitation Data'!$D$28,0,10*ROW('Sanitation Data'!D97)))</f>
        <v/>
      </c>
      <c r="CL103" s="290" t="str">
        <f ca="true">+IF(OFFSET('Sanitation Data'!$D$29,0,10*ROW('Sanitation Data'!D97))="","",OFFSET('Sanitation Data'!$D$29,0,10*ROW('Sanitation Data'!D97)))</f>
        <v/>
      </c>
      <c r="CM103" s="290" t="str">
        <f ca="true">+IF(OFFSET('Sanitation Data'!$D$30,0,10*ROW('Sanitation Data'!D97))="","",OFFSET('Sanitation Data'!$D$30,0,10*ROW('Sanitation Data'!D97)))</f>
        <v/>
      </c>
      <c r="CN103" s="290" t="str">
        <f ca="true">+IF(OFFSET('Sanitation Data'!$D$31,0,10*ROW('Sanitation Data'!D97))="","",OFFSET('Sanitation Data'!$D$31,0,10*ROW('Sanitation Data'!D97)))</f>
        <v/>
      </c>
      <c r="CO103" s="290" t="str">
        <f ca="true">+IF(OFFSET('Sanitation Data'!$D$32,0,10*ROW('Sanitation Data'!D97))="","",OFFSET('Sanitation Data'!$D$32,0,10*ROW('Sanitation Data'!D97)))</f>
        <v/>
      </c>
      <c r="CP103" s="290" t="str">
        <f ca="true">+IF(OFFSET('Sanitation Data'!$E$28,0,10*ROW('Sanitation Data'!E97))="","",OFFSET('Sanitation Data'!$E$28,0,10*ROW('Sanitation Data'!E97)))</f>
        <v/>
      </c>
      <c r="CQ103" s="290" t="str">
        <f ca="true">+IF(OFFSET('Sanitation Data'!$E$29,0,10*ROW('Sanitation Data'!E97))="","",OFFSET('Sanitation Data'!$E$29,0,10*ROW('Sanitation Data'!E97)))</f>
        <v/>
      </c>
      <c r="CR103" s="290" t="str">
        <f ca="true">+IF(OFFSET('Sanitation Data'!$E$30,0,10*ROW('Sanitation Data'!E97))="","",OFFSET('Sanitation Data'!$E$30,0,10*ROW('Sanitation Data'!E97)))</f>
        <v/>
      </c>
      <c r="CS103" s="290" t="str">
        <f ca="true">+IF(OFFSET('Sanitation Data'!$E$31,0,10*ROW('Sanitation Data'!E97))="","",OFFSET('Sanitation Data'!$E$31,0,10*ROW('Sanitation Data'!E97)))</f>
        <v/>
      </c>
      <c r="CT103" s="290" t="str">
        <f ca="true">+IF(OFFSET('Sanitation Data'!$E$32,0,10*ROW('Sanitation Data'!E97))="","",OFFSET('Sanitation Data'!$E$32,0,10*ROW('Sanitation Data'!E97)))</f>
        <v/>
      </c>
      <c r="CU103" s="290" t="str">
        <f ca="true">+IF(OFFSET('Sanitation Data'!$F$28,0,10*ROW('Sanitation Data'!F97))="","",OFFSET('Sanitation Data'!$F$28,0,10*ROW('Sanitation Data'!F97)))</f>
        <v/>
      </c>
      <c r="CV103" s="290" t="str">
        <f ca="true">+IF(OFFSET('Sanitation Data'!$F$29,0,10*ROW('Sanitation Data'!F97))="","",OFFSET('Sanitation Data'!$F$29,0,10*ROW('Sanitation Data'!F97)))</f>
        <v/>
      </c>
      <c r="CW103" s="290" t="str">
        <f ca="true">+IF(OFFSET('Sanitation Data'!$F$30,0,10*ROW('Sanitation Data'!F97))="","",OFFSET('Sanitation Data'!$F$30,0,10*ROW('Sanitation Data'!F97)))</f>
        <v/>
      </c>
      <c r="CX103" s="290" t="str">
        <f ca="true">+IF(OFFSET('Sanitation Data'!$F$31,0,10*ROW('Sanitation Data'!F97))="","",OFFSET('Sanitation Data'!$F$31,0,10*ROW('Sanitation Data'!F97)))</f>
        <v/>
      </c>
      <c r="CY103" s="290" t="str">
        <f ca="true">+IF(OFFSET('Sanitation Data'!$F$32,0,10*ROW('Sanitation Data'!F97))="","",OFFSET('Sanitation Data'!$F$32,0,10*ROW('Sanitation Data'!F97)))</f>
        <v/>
      </c>
      <c r="CZ103" s="290" t="str">
        <f ca="true">+IF(OFFSET('Sanitation Data'!$G$28,0,10*ROW('Sanitation Data'!G97))="","",OFFSET('Sanitation Data'!$G$28,0,10*ROW('Sanitation Data'!G97)))</f>
        <v/>
      </c>
      <c r="DA103" s="290" t="str">
        <f ca="true">+IF(OFFSET('Sanitation Data'!$G$29,0,10*ROW('Sanitation Data'!G97))="","",OFFSET('Sanitation Data'!$G$29,0,10*ROW('Sanitation Data'!G97)))</f>
        <v/>
      </c>
      <c r="DB103" s="290" t="str">
        <f ca="true">+IF(OFFSET('Sanitation Data'!$G$30,0,10*ROW('Sanitation Data'!G97))="","",OFFSET('Sanitation Data'!$G$30,0,10*ROW('Sanitation Data'!G97)))</f>
        <v/>
      </c>
      <c r="DC103" s="290" t="str">
        <f ca="true">+IF(OFFSET('Sanitation Data'!$G$31,0,10*ROW('Sanitation Data'!G97))="","",OFFSET('Sanitation Data'!$G$31,0,10*ROW('Sanitation Data'!G97)))</f>
        <v/>
      </c>
      <c r="DD103" s="290" t="str">
        <f ca="true">+IF(OFFSET('Sanitation Data'!$G$32,0,10*ROW('Sanitation Data'!G97))="","",OFFSET('Sanitation Data'!$G$32,0,10*ROW('Sanitation Data'!G97)))</f>
        <v/>
      </c>
      <c r="DE103" s="290" t="str">
        <f ca="true">+IF(OFFSET('Sanitation Data'!$H$28,0,10*ROW('Sanitation Data'!H97))="","",OFFSET('Sanitation Data'!$H$28,0,10*ROW('Sanitation Data'!H97)))</f>
        <v/>
      </c>
      <c r="DF103" s="290" t="str">
        <f ca="true">+IF(OFFSET('Sanitation Data'!$H$29,0,10*ROW('Sanitation Data'!H97))="","",OFFSET('Sanitation Data'!$H$29,0,10*ROW('Sanitation Data'!H97)))</f>
        <v/>
      </c>
      <c r="DG103" s="290" t="str">
        <f ca="true">+IF(OFFSET('Sanitation Data'!$H$30,0,10*ROW('Sanitation Data'!H97))="","",OFFSET('Sanitation Data'!$H$30,0,10*ROW('Sanitation Data'!H97)))</f>
        <v/>
      </c>
      <c r="DH103" s="290" t="str">
        <f ca="true">+IF(OFFSET('Sanitation Data'!$H$31,0,10*ROW('Sanitation Data'!H97))="","",OFFSET('Sanitation Data'!$H$31,0,10*ROW('Sanitation Data'!H97)))</f>
        <v/>
      </c>
      <c r="DI103" s="290" t="str">
        <f ca="true">+IF(OFFSET('Sanitation Data'!$H$32,0,10*ROW('Sanitation Data'!H97))="","",OFFSET('Sanitation Data'!$H$32,0,10*ROW('Sanitation Data'!H97)))</f>
        <v/>
      </c>
      <c r="DJ103" s="290" t="str">
        <f ca="true">+IF(OFFSET('Sanitation Data'!$I$28,0,10*ROW('Sanitation Data'!I97))="","",OFFSET('Sanitation Data'!$I$28,0,10*ROW('Sanitation Data'!I97)))</f>
        <v/>
      </c>
      <c r="DK103" s="290" t="str">
        <f ca="true">+IF(OFFSET('Sanitation Data'!$I$29,0,10*ROW('Sanitation Data'!I97))="","",OFFSET('Sanitation Data'!$I$29,0,10*ROW('Sanitation Data'!I97)))</f>
        <v/>
      </c>
      <c r="DL103" s="290" t="str">
        <f ca="true">+IF(OFFSET('Sanitation Data'!$I$30,0,10*ROW('Sanitation Data'!I97))="","",OFFSET('Sanitation Data'!$I$30,0,10*ROW('Sanitation Data'!I97)))</f>
        <v/>
      </c>
      <c r="DM103" s="290" t="str">
        <f ca="true">+IF(OFFSET('Sanitation Data'!$I$31,0,10*ROW('Sanitation Data'!I97))="","",OFFSET('Sanitation Data'!$I$31,0,10*ROW('Sanitation Data'!I97)))</f>
        <v/>
      </c>
      <c r="DN103" s="290" t="str">
        <f ca="true">+IF(OFFSET('Sanitation Data'!$I$32,0,10*ROW('Sanitation Data'!I97))="","",OFFSET('Sanitation Data'!$I$32,0,10*ROW('Sanitation Data'!I97)))</f>
        <v/>
      </c>
      <c r="DO103" s="290" t="str">
        <f ca="true">+IF(OFFSET('Hygiene Data'!$D$11,0,10*ROW('Hygiene Data'!D97))="","",OFFSET('Hygiene Data'!$D$11,0,10*ROW('Hygiene Data'!D97)))</f>
        <v/>
      </c>
      <c r="DP103" s="290" t="str">
        <f ca="true">+IF(OFFSET('Hygiene Data'!$D$12,0,10*ROW('Hygiene Data'!D97))="","",OFFSET('Hygiene Data'!$D$12,0,10*ROW('Hygiene Data'!D97)))</f>
        <v/>
      </c>
      <c r="DQ103" s="290" t="str">
        <f ca="true">+IF(OFFSET('Hygiene Data'!$D$13,0,10*ROW('Hygiene Data'!D97))="","",OFFSET('Hygiene Data'!$D$13,0,10*ROW('Hygiene Data'!D97)))</f>
        <v/>
      </c>
      <c r="DR103" s="290" t="str">
        <f ca="true">+IF(OFFSET('Hygiene Data'!$E$11,0,10*ROW('Hygiene Data'!E97))="","",OFFSET('Hygiene Data'!$E$11,0,10*ROW('Hygiene Data'!E97)))</f>
        <v/>
      </c>
      <c r="DS103" s="290" t="str">
        <f ca="true">+IF(OFFSET('Hygiene Data'!$E$12,0,10*ROW('Hygiene Data'!E97))="","",OFFSET('Hygiene Data'!$E$12,0,10*ROW('Hygiene Data'!E97)))</f>
        <v/>
      </c>
      <c r="DT103" s="290" t="str">
        <f ca="true">+IF(OFFSET('Hygiene Data'!$E$13,0,10*ROW('Hygiene Data'!E97))="","",OFFSET('Hygiene Data'!$E$13,0,10*ROW('Hygiene Data'!E97)))</f>
        <v/>
      </c>
      <c r="DU103" s="290" t="str">
        <f ca="true">+IF(OFFSET('Hygiene Data'!$F$11,0,10*ROW('Hygiene Data'!F97))="","",OFFSET('Hygiene Data'!$F$11,0,10*ROW('Hygiene Data'!F97)))</f>
        <v/>
      </c>
      <c r="DV103" s="290" t="str">
        <f ca="true">+IF(OFFSET('Hygiene Data'!$F$12,0,10*ROW('Hygiene Data'!F97))="","",OFFSET('Hygiene Data'!$F$12,0,10*ROW('Hygiene Data'!F97)))</f>
        <v/>
      </c>
      <c r="DW103" s="290" t="str">
        <f ca="true">+IF(OFFSET('Hygiene Data'!$F$13,0,10*ROW('Hygiene Data'!F97))="","",OFFSET('Hygiene Data'!$F$13,0,10*ROW('Hygiene Data'!F97)))</f>
        <v/>
      </c>
      <c r="DX103" s="290" t="str">
        <f ca="true">+IF(OFFSET('Hygiene Data'!$G$11,0,10*ROW('Hygiene Data'!G97))="","",OFFSET('Hygiene Data'!$G$11,0,10*ROW('Hygiene Data'!G97)))</f>
        <v/>
      </c>
      <c r="DY103" s="290" t="str">
        <f ca="true">+IF(OFFSET('Hygiene Data'!$G$12,0,10*ROW('Hygiene Data'!G97))="","",OFFSET('Hygiene Data'!$G$12,0,10*ROW('Hygiene Data'!G97)))</f>
        <v/>
      </c>
      <c r="DZ103" s="290" t="str">
        <f ca="true">+IF(OFFSET('Hygiene Data'!$G$13,0,10*ROW('Hygiene Data'!G97))="","",OFFSET('Hygiene Data'!$G$13,0,10*ROW('Hygiene Data'!G97)))</f>
        <v/>
      </c>
      <c r="EA103" s="290" t="str">
        <f ca="true">+IF(OFFSET('Hygiene Data'!$H$11,0,10*ROW('Hygiene Data'!H97))="","",OFFSET('Hygiene Data'!$H$11,0,10*ROW('Hygiene Data'!H97)))</f>
        <v/>
      </c>
      <c r="EB103" s="290" t="str">
        <f ca="true">+IF(OFFSET('Hygiene Data'!$H$12,0,10*ROW('Hygiene Data'!H97))="","",OFFSET('Hygiene Data'!$H$12,0,10*ROW('Hygiene Data'!H97)))</f>
        <v/>
      </c>
      <c r="EC103" s="290" t="str">
        <f ca="true">+IF(OFFSET('Hygiene Data'!$H$13,0,10*ROW('Hygiene Data'!H97))="","",OFFSET('Hygiene Data'!$H$13,0,10*ROW('Hygiene Data'!H97)))</f>
        <v/>
      </c>
      <c r="ED103" s="290" t="str">
        <f ca="true">+IF(OFFSET('Hygiene Data'!$I$11,0,10*ROW('Hygiene Data'!I97))="","",OFFSET('Hygiene Data'!$I$11,0,10*ROW('Hygiene Data'!I97)))</f>
        <v/>
      </c>
      <c r="EE103" s="290" t="str">
        <f ca="true">+IF(OFFSET('Hygiene Data'!$I$12,0,10*ROW('Hygiene Data'!I97))="","",OFFSET('Hygiene Data'!$I$12,0,10*ROW('Hygiene Data'!I97)))</f>
        <v/>
      </c>
      <c r="EF103" s="290"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6"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0"/>
      <c r="BS104" s="290" t="str">
        <f ca="true">+IF(OFFSET('Water Data'!$D$27,0,10*ROW('Water Data'!D98))="","",OFFSET('Water Data'!$D$27,0,10*ROW('Water Data'!D98)))</f>
        <v/>
      </c>
      <c r="BT104" s="290" t="str">
        <f ca="true">+IF(OFFSET('Water Data'!$D$28,0,10*ROW('Water Data'!D98))="","",OFFSET('Water Data'!$D$28,0,10*ROW('Water Data'!D98)))</f>
        <v/>
      </c>
      <c r="BU104" s="290" t="str">
        <f ca="true">+IF(OFFSET('Water Data'!$D$29,0,10*ROW('Water Data'!D98))="","",OFFSET('Water Data'!$D$29,0,10*ROW('Water Data'!D98)))</f>
        <v/>
      </c>
      <c r="BV104" s="290" t="str">
        <f ca="true">+IF(OFFSET('Water Data'!$E$27,0,10*ROW('Water Data'!E98))="","",OFFSET('Water Data'!$E$27,0,10*ROW('Water Data'!E98)))</f>
        <v/>
      </c>
      <c r="BW104" s="290" t="str">
        <f ca="true">+IF(OFFSET('Water Data'!$E$28,0,10*ROW('Water Data'!E98))="","",OFFSET('Water Data'!$E$28,0,10*ROW('Water Data'!E98)))</f>
        <v/>
      </c>
      <c r="BX104" s="290" t="str">
        <f ca="true">+IF(OFFSET('Water Data'!$E$29,0,10*ROW('Water Data'!E98))="","",OFFSET('Water Data'!$E$29,0,10*ROW('Water Data'!E98)))</f>
        <v/>
      </c>
      <c r="BY104" s="290" t="str">
        <f ca="true">+IF(OFFSET('Water Data'!$F$27,0,10*ROW('Water Data'!F98))="","",OFFSET('Water Data'!$F$27,0,10*ROW('Water Data'!F98)))</f>
        <v/>
      </c>
      <c r="BZ104" s="290" t="str">
        <f ca="true">+IF(OFFSET('Water Data'!$F$28,0,10*ROW('Water Data'!F98))="","",OFFSET('Water Data'!$F$28,0,10*ROW('Water Data'!F98)))</f>
        <v/>
      </c>
      <c r="CA104" s="290" t="str">
        <f ca="true">+IF(OFFSET('Water Data'!$F$29,0,10*ROW('Water Data'!F98))="","",OFFSET('Water Data'!$F$29,0,10*ROW('Water Data'!F98)))</f>
        <v/>
      </c>
      <c r="CB104" s="290" t="str">
        <f ca="true">+IF(OFFSET('Water Data'!$G$27,0,10*ROW('Water Data'!G98))="","",OFFSET('Water Data'!$G$27,0,10*ROW('Water Data'!G98)))</f>
        <v/>
      </c>
      <c r="CC104" s="290" t="str">
        <f ca="true">+IF(OFFSET('Water Data'!$G$28,0,10*ROW('Water Data'!G98))="","",OFFSET('Water Data'!$G$28,0,10*ROW('Water Data'!G98)))</f>
        <v/>
      </c>
      <c r="CD104" s="290" t="str">
        <f ca="true">+IF(OFFSET('Water Data'!$G$29,0,10*ROW('Water Data'!G98))="","",OFFSET('Water Data'!$G$29,0,10*ROW('Water Data'!G98)))</f>
        <v/>
      </c>
      <c r="CE104" s="290" t="str">
        <f ca="true">+IF(OFFSET('Water Data'!$H$27,0,10*ROW('Water Data'!H98))="","",OFFSET('Water Data'!$H$27,0,10*ROW('Water Data'!H98)))</f>
        <v/>
      </c>
      <c r="CF104" s="290" t="str">
        <f ca="true">+IF(OFFSET('Water Data'!$H$28,0,10*ROW('Water Data'!H98))="","",OFFSET('Water Data'!$H$28,0,10*ROW('Water Data'!H98)))</f>
        <v/>
      </c>
      <c r="CG104" s="290" t="str">
        <f ca="true">+IF(OFFSET('Water Data'!$H$29,0,10*ROW('Water Data'!H98))="","",OFFSET('Water Data'!$H$29,0,10*ROW('Water Data'!H98)))</f>
        <v/>
      </c>
      <c r="CH104" s="290" t="str">
        <f ca="true">+IF(OFFSET('Water Data'!$I$27,0,10*ROW('Water Data'!I98))="","",OFFSET('Water Data'!$I$27,0,10*ROW('Water Data'!I98)))</f>
        <v/>
      </c>
      <c r="CI104" s="290" t="str">
        <f ca="true">+IF(OFFSET('Water Data'!$I$28,0,10*ROW('Water Data'!I98))="","",OFFSET('Water Data'!$I$28,0,10*ROW('Water Data'!I98)))</f>
        <v/>
      </c>
      <c r="CJ104" s="290" t="str">
        <f ca="true">+IF(OFFSET('Water Data'!$I$29,0,10*ROW('Water Data'!I98))="","",OFFSET('Water Data'!$I$29,0,10*ROW('Water Data'!I98)))</f>
        <v/>
      </c>
      <c r="CK104" s="290" t="str">
        <f ca="true">+IF(OFFSET('Sanitation Data'!$D$28,0,10*ROW('Sanitation Data'!D98))="","",OFFSET('Sanitation Data'!$D$28,0,10*ROW('Sanitation Data'!D98)))</f>
        <v/>
      </c>
      <c r="CL104" s="290" t="str">
        <f ca="true">+IF(OFFSET('Sanitation Data'!$D$29,0,10*ROW('Sanitation Data'!D98))="","",OFFSET('Sanitation Data'!$D$29,0,10*ROW('Sanitation Data'!D98)))</f>
        <v/>
      </c>
      <c r="CM104" s="290" t="str">
        <f ca="true">+IF(OFFSET('Sanitation Data'!$D$30,0,10*ROW('Sanitation Data'!D98))="","",OFFSET('Sanitation Data'!$D$30,0,10*ROW('Sanitation Data'!D98)))</f>
        <v/>
      </c>
      <c r="CN104" s="290" t="str">
        <f ca="true">+IF(OFFSET('Sanitation Data'!$D$31,0,10*ROW('Sanitation Data'!D98))="","",OFFSET('Sanitation Data'!$D$31,0,10*ROW('Sanitation Data'!D98)))</f>
        <v/>
      </c>
      <c r="CO104" s="290" t="str">
        <f ca="true">+IF(OFFSET('Sanitation Data'!$D$32,0,10*ROW('Sanitation Data'!D98))="","",OFFSET('Sanitation Data'!$D$32,0,10*ROW('Sanitation Data'!D98)))</f>
        <v/>
      </c>
      <c r="CP104" s="290" t="str">
        <f ca="true">+IF(OFFSET('Sanitation Data'!$E$28,0,10*ROW('Sanitation Data'!E98))="","",OFFSET('Sanitation Data'!$E$28,0,10*ROW('Sanitation Data'!E98)))</f>
        <v/>
      </c>
      <c r="CQ104" s="290" t="str">
        <f ca="true">+IF(OFFSET('Sanitation Data'!$E$29,0,10*ROW('Sanitation Data'!E98))="","",OFFSET('Sanitation Data'!$E$29,0,10*ROW('Sanitation Data'!E98)))</f>
        <v/>
      </c>
      <c r="CR104" s="290" t="str">
        <f ca="true">+IF(OFFSET('Sanitation Data'!$E$30,0,10*ROW('Sanitation Data'!E98))="","",OFFSET('Sanitation Data'!$E$30,0,10*ROW('Sanitation Data'!E98)))</f>
        <v/>
      </c>
      <c r="CS104" s="290" t="str">
        <f ca="true">+IF(OFFSET('Sanitation Data'!$E$31,0,10*ROW('Sanitation Data'!E98))="","",OFFSET('Sanitation Data'!$E$31,0,10*ROW('Sanitation Data'!E98)))</f>
        <v/>
      </c>
      <c r="CT104" s="290" t="str">
        <f ca="true">+IF(OFFSET('Sanitation Data'!$E$32,0,10*ROW('Sanitation Data'!E98))="","",OFFSET('Sanitation Data'!$E$32,0,10*ROW('Sanitation Data'!E98)))</f>
        <v/>
      </c>
      <c r="CU104" s="290" t="str">
        <f ca="true">+IF(OFFSET('Sanitation Data'!$F$28,0,10*ROW('Sanitation Data'!F98))="","",OFFSET('Sanitation Data'!$F$28,0,10*ROW('Sanitation Data'!F98)))</f>
        <v/>
      </c>
      <c r="CV104" s="290" t="str">
        <f ca="true">+IF(OFFSET('Sanitation Data'!$F$29,0,10*ROW('Sanitation Data'!F98))="","",OFFSET('Sanitation Data'!$F$29,0,10*ROW('Sanitation Data'!F98)))</f>
        <v/>
      </c>
      <c r="CW104" s="290" t="str">
        <f ca="true">+IF(OFFSET('Sanitation Data'!$F$30,0,10*ROW('Sanitation Data'!F98))="","",OFFSET('Sanitation Data'!$F$30,0,10*ROW('Sanitation Data'!F98)))</f>
        <v/>
      </c>
      <c r="CX104" s="290" t="str">
        <f ca="true">+IF(OFFSET('Sanitation Data'!$F$31,0,10*ROW('Sanitation Data'!F98))="","",OFFSET('Sanitation Data'!$F$31,0,10*ROW('Sanitation Data'!F98)))</f>
        <v/>
      </c>
      <c r="CY104" s="290" t="str">
        <f ca="true">+IF(OFFSET('Sanitation Data'!$F$32,0,10*ROW('Sanitation Data'!F98))="","",OFFSET('Sanitation Data'!$F$32,0,10*ROW('Sanitation Data'!F98)))</f>
        <v/>
      </c>
      <c r="CZ104" s="290" t="str">
        <f ca="true">+IF(OFFSET('Sanitation Data'!$G$28,0,10*ROW('Sanitation Data'!G98))="","",OFFSET('Sanitation Data'!$G$28,0,10*ROW('Sanitation Data'!G98)))</f>
        <v/>
      </c>
      <c r="DA104" s="290" t="str">
        <f ca="true">+IF(OFFSET('Sanitation Data'!$G$29,0,10*ROW('Sanitation Data'!G98))="","",OFFSET('Sanitation Data'!$G$29,0,10*ROW('Sanitation Data'!G98)))</f>
        <v/>
      </c>
      <c r="DB104" s="290" t="str">
        <f ca="true">+IF(OFFSET('Sanitation Data'!$G$30,0,10*ROW('Sanitation Data'!G98))="","",OFFSET('Sanitation Data'!$G$30,0,10*ROW('Sanitation Data'!G98)))</f>
        <v/>
      </c>
      <c r="DC104" s="290" t="str">
        <f ca="true">+IF(OFFSET('Sanitation Data'!$G$31,0,10*ROW('Sanitation Data'!G98))="","",OFFSET('Sanitation Data'!$G$31,0,10*ROW('Sanitation Data'!G98)))</f>
        <v/>
      </c>
      <c r="DD104" s="290" t="str">
        <f ca="true">+IF(OFFSET('Sanitation Data'!$G$32,0,10*ROW('Sanitation Data'!G98))="","",OFFSET('Sanitation Data'!$G$32,0,10*ROW('Sanitation Data'!G98)))</f>
        <v/>
      </c>
      <c r="DE104" s="290" t="str">
        <f ca="true">+IF(OFFSET('Sanitation Data'!$H$28,0,10*ROW('Sanitation Data'!H98))="","",OFFSET('Sanitation Data'!$H$28,0,10*ROW('Sanitation Data'!H98)))</f>
        <v/>
      </c>
      <c r="DF104" s="290" t="str">
        <f ca="true">+IF(OFFSET('Sanitation Data'!$H$29,0,10*ROW('Sanitation Data'!H98))="","",OFFSET('Sanitation Data'!$H$29,0,10*ROW('Sanitation Data'!H98)))</f>
        <v/>
      </c>
      <c r="DG104" s="290" t="str">
        <f ca="true">+IF(OFFSET('Sanitation Data'!$H$30,0,10*ROW('Sanitation Data'!H98))="","",OFFSET('Sanitation Data'!$H$30,0,10*ROW('Sanitation Data'!H98)))</f>
        <v/>
      </c>
      <c r="DH104" s="290" t="str">
        <f ca="true">+IF(OFFSET('Sanitation Data'!$H$31,0,10*ROW('Sanitation Data'!H98))="","",OFFSET('Sanitation Data'!$H$31,0,10*ROW('Sanitation Data'!H98)))</f>
        <v/>
      </c>
      <c r="DI104" s="290" t="str">
        <f ca="true">+IF(OFFSET('Sanitation Data'!$H$32,0,10*ROW('Sanitation Data'!H98))="","",OFFSET('Sanitation Data'!$H$32,0,10*ROW('Sanitation Data'!H98)))</f>
        <v/>
      </c>
      <c r="DJ104" s="290" t="str">
        <f ca="true">+IF(OFFSET('Sanitation Data'!$I$28,0,10*ROW('Sanitation Data'!I98))="","",OFFSET('Sanitation Data'!$I$28,0,10*ROW('Sanitation Data'!I98)))</f>
        <v/>
      </c>
      <c r="DK104" s="290" t="str">
        <f ca="true">+IF(OFFSET('Sanitation Data'!$I$29,0,10*ROW('Sanitation Data'!I98))="","",OFFSET('Sanitation Data'!$I$29,0,10*ROW('Sanitation Data'!I98)))</f>
        <v/>
      </c>
      <c r="DL104" s="290" t="str">
        <f ca="true">+IF(OFFSET('Sanitation Data'!$I$30,0,10*ROW('Sanitation Data'!I98))="","",OFFSET('Sanitation Data'!$I$30,0,10*ROW('Sanitation Data'!I98)))</f>
        <v/>
      </c>
      <c r="DM104" s="290" t="str">
        <f ca="true">+IF(OFFSET('Sanitation Data'!$I$31,0,10*ROW('Sanitation Data'!I98))="","",OFFSET('Sanitation Data'!$I$31,0,10*ROW('Sanitation Data'!I98)))</f>
        <v/>
      </c>
      <c r="DN104" s="290" t="str">
        <f ca="true">+IF(OFFSET('Sanitation Data'!$I$32,0,10*ROW('Sanitation Data'!I98))="","",OFFSET('Sanitation Data'!$I$32,0,10*ROW('Sanitation Data'!I98)))</f>
        <v/>
      </c>
      <c r="DO104" s="290" t="str">
        <f ca="true">+IF(OFFSET('Hygiene Data'!$D$11,0,10*ROW('Hygiene Data'!D98))="","",OFFSET('Hygiene Data'!$D$11,0,10*ROW('Hygiene Data'!D98)))</f>
        <v/>
      </c>
      <c r="DP104" s="290" t="str">
        <f ca="true">+IF(OFFSET('Hygiene Data'!$D$12,0,10*ROW('Hygiene Data'!D98))="","",OFFSET('Hygiene Data'!$D$12,0,10*ROW('Hygiene Data'!D98)))</f>
        <v/>
      </c>
      <c r="DQ104" s="290" t="str">
        <f ca="true">+IF(OFFSET('Hygiene Data'!$D$13,0,10*ROW('Hygiene Data'!D98))="","",OFFSET('Hygiene Data'!$D$13,0,10*ROW('Hygiene Data'!D98)))</f>
        <v/>
      </c>
      <c r="DR104" s="290" t="str">
        <f ca="true">+IF(OFFSET('Hygiene Data'!$E$11,0,10*ROW('Hygiene Data'!E98))="","",OFFSET('Hygiene Data'!$E$11,0,10*ROW('Hygiene Data'!E98)))</f>
        <v/>
      </c>
      <c r="DS104" s="290" t="str">
        <f ca="true">+IF(OFFSET('Hygiene Data'!$E$12,0,10*ROW('Hygiene Data'!E98))="","",OFFSET('Hygiene Data'!$E$12,0,10*ROW('Hygiene Data'!E98)))</f>
        <v/>
      </c>
      <c r="DT104" s="290" t="str">
        <f ca="true">+IF(OFFSET('Hygiene Data'!$E$13,0,10*ROW('Hygiene Data'!E98))="","",OFFSET('Hygiene Data'!$E$13,0,10*ROW('Hygiene Data'!E98)))</f>
        <v/>
      </c>
      <c r="DU104" s="290" t="str">
        <f ca="true">+IF(OFFSET('Hygiene Data'!$F$11,0,10*ROW('Hygiene Data'!F98))="","",OFFSET('Hygiene Data'!$F$11,0,10*ROW('Hygiene Data'!F98)))</f>
        <v/>
      </c>
      <c r="DV104" s="290" t="str">
        <f ca="true">+IF(OFFSET('Hygiene Data'!$F$12,0,10*ROW('Hygiene Data'!F98))="","",OFFSET('Hygiene Data'!$F$12,0,10*ROW('Hygiene Data'!F98)))</f>
        <v/>
      </c>
      <c r="DW104" s="290" t="str">
        <f ca="true">+IF(OFFSET('Hygiene Data'!$F$13,0,10*ROW('Hygiene Data'!F98))="","",OFFSET('Hygiene Data'!$F$13,0,10*ROW('Hygiene Data'!F98)))</f>
        <v/>
      </c>
      <c r="DX104" s="290" t="str">
        <f ca="true">+IF(OFFSET('Hygiene Data'!$G$11,0,10*ROW('Hygiene Data'!G98))="","",OFFSET('Hygiene Data'!$G$11,0,10*ROW('Hygiene Data'!G98)))</f>
        <v/>
      </c>
      <c r="DY104" s="290" t="str">
        <f ca="true">+IF(OFFSET('Hygiene Data'!$G$12,0,10*ROW('Hygiene Data'!G98))="","",OFFSET('Hygiene Data'!$G$12,0,10*ROW('Hygiene Data'!G98)))</f>
        <v/>
      </c>
      <c r="DZ104" s="290" t="str">
        <f ca="true">+IF(OFFSET('Hygiene Data'!$G$13,0,10*ROW('Hygiene Data'!G98))="","",OFFSET('Hygiene Data'!$G$13,0,10*ROW('Hygiene Data'!G98)))</f>
        <v/>
      </c>
      <c r="EA104" s="290" t="str">
        <f ca="true">+IF(OFFSET('Hygiene Data'!$H$11,0,10*ROW('Hygiene Data'!H98))="","",OFFSET('Hygiene Data'!$H$11,0,10*ROW('Hygiene Data'!H98)))</f>
        <v/>
      </c>
      <c r="EB104" s="290" t="str">
        <f ca="true">+IF(OFFSET('Hygiene Data'!$H$12,0,10*ROW('Hygiene Data'!H98))="","",OFFSET('Hygiene Data'!$H$12,0,10*ROW('Hygiene Data'!H98)))</f>
        <v/>
      </c>
      <c r="EC104" s="290" t="str">
        <f ca="true">+IF(OFFSET('Hygiene Data'!$H$13,0,10*ROW('Hygiene Data'!H98))="","",OFFSET('Hygiene Data'!$H$13,0,10*ROW('Hygiene Data'!H98)))</f>
        <v/>
      </c>
      <c r="ED104" s="290" t="str">
        <f ca="true">+IF(OFFSET('Hygiene Data'!$I$11,0,10*ROW('Hygiene Data'!I98))="","",OFFSET('Hygiene Data'!$I$11,0,10*ROW('Hygiene Data'!I98)))</f>
        <v/>
      </c>
      <c r="EE104" s="290" t="str">
        <f ca="true">+IF(OFFSET('Hygiene Data'!$I$12,0,10*ROW('Hygiene Data'!I98))="","",OFFSET('Hygiene Data'!$I$12,0,10*ROW('Hygiene Data'!I98)))</f>
        <v/>
      </c>
      <c r="EF104" s="290"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6"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0"/>
      <c r="BS105" s="290" t="str">
        <f ca="true">+IF(OFFSET('Water Data'!$D$27,0,10*ROW('Water Data'!D99))="","",OFFSET('Water Data'!$D$27,0,10*ROW('Water Data'!D99)))</f>
        <v/>
      </c>
      <c r="BT105" s="290" t="str">
        <f ca="true">+IF(OFFSET('Water Data'!$D$28,0,10*ROW('Water Data'!D99))="","",OFFSET('Water Data'!$D$28,0,10*ROW('Water Data'!D99)))</f>
        <v/>
      </c>
      <c r="BU105" s="290" t="str">
        <f ca="true">+IF(OFFSET('Water Data'!$D$29,0,10*ROW('Water Data'!D99))="","",OFFSET('Water Data'!$D$29,0,10*ROW('Water Data'!D99)))</f>
        <v/>
      </c>
      <c r="BV105" s="290" t="str">
        <f ca="true">+IF(OFFSET('Water Data'!$E$27,0,10*ROW('Water Data'!E99))="","",OFFSET('Water Data'!$E$27,0,10*ROW('Water Data'!E99)))</f>
        <v/>
      </c>
      <c r="BW105" s="290" t="str">
        <f ca="true">+IF(OFFSET('Water Data'!$E$28,0,10*ROW('Water Data'!E99))="","",OFFSET('Water Data'!$E$28,0,10*ROW('Water Data'!E99)))</f>
        <v/>
      </c>
      <c r="BX105" s="290" t="str">
        <f ca="true">+IF(OFFSET('Water Data'!$E$29,0,10*ROW('Water Data'!E99))="","",OFFSET('Water Data'!$E$29,0,10*ROW('Water Data'!E99)))</f>
        <v/>
      </c>
      <c r="BY105" s="290" t="str">
        <f ca="true">+IF(OFFSET('Water Data'!$F$27,0,10*ROW('Water Data'!F99))="","",OFFSET('Water Data'!$F$27,0,10*ROW('Water Data'!F99)))</f>
        <v/>
      </c>
      <c r="BZ105" s="290" t="str">
        <f ca="true">+IF(OFFSET('Water Data'!$F$28,0,10*ROW('Water Data'!F99))="","",OFFSET('Water Data'!$F$28,0,10*ROW('Water Data'!F99)))</f>
        <v/>
      </c>
      <c r="CA105" s="290" t="str">
        <f ca="true">+IF(OFFSET('Water Data'!$F$29,0,10*ROW('Water Data'!F99))="","",OFFSET('Water Data'!$F$29,0,10*ROW('Water Data'!F99)))</f>
        <v/>
      </c>
      <c r="CB105" s="290" t="str">
        <f ca="true">+IF(OFFSET('Water Data'!$G$27,0,10*ROW('Water Data'!G99))="","",OFFSET('Water Data'!$G$27,0,10*ROW('Water Data'!G99)))</f>
        <v/>
      </c>
      <c r="CC105" s="290" t="str">
        <f ca="true">+IF(OFFSET('Water Data'!$G$28,0,10*ROW('Water Data'!G99))="","",OFFSET('Water Data'!$G$28,0,10*ROW('Water Data'!G99)))</f>
        <v/>
      </c>
      <c r="CD105" s="290" t="str">
        <f ca="true">+IF(OFFSET('Water Data'!$G$29,0,10*ROW('Water Data'!G99))="","",OFFSET('Water Data'!$G$29,0,10*ROW('Water Data'!G99)))</f>
        <v/>
      </c>
      <c r="CE105" s="290" t="str">
        <f ca="true">+IF(OFFSET('Water Data'!$H$27,0,10*ROW('Water Data'!H99))="","",OFFSET('Water Data'!$H$27,0,10*ROW('Water Data'!H99)))</f>
        <v/>
      </c>
      <c r="CF105" s="290" t="str">
        <f ca="true">+IF(OFFSET('Water Data'!$H$28,0,10*ROW('Water Data'!H99))="","",OFFSET('Water Data'!$H$28,0,10*ROW('Water Data'!H99)))</f>
        <v/>
      </c>
      <c r="CG105" s="290" t="str">
        <f ca="true">+IF(OFFSET('Water Data'!$H$29,0,10*ROW('Water Data'!H99))="","",OFFSET('Water Data'!$H$29,0,10*ROW('Water Data'!H99)))</f>
        <v/>
      </c>
      <c r="CH105" s="290" t="str">
        <f ca="true">+IF(OFFSET('Water Data'!$I$27,0,10*ROW('Water Data'!I99))="","",OFFSET('Water Data'!$I$27,0,10*ROW('Water Data'!I99)))</f>
        <v/>
      </c>
      <c r="CI105" s="290" t="str">
        <f ca="true">+IF(OFFSET('Water Data'!$I$28,0,10*ROW('Water Data'!I99))="","",OFFSET('Water Data'!$I$28,0,10*ROW('Water Data'!I99)))</f>
        <v/>
      </c>
      <c r="CJ105" s="290" t="str">
        <f ca="true">+IF(OFFSET('Water Data'!$I$29,0,10*ROW('Water Data'!I99))="","",OFFSET('Water Data'!$I$29,0,10*ROW('Water Data'!I99)))</f>
        <v/>
      </c>
      <c r="CK105" s="290" t="str">
        <f ca="true">+IF(OFFSET('Sanitation Data'!$D$28,0,10*ROW('Sanitation Data'!D99))="","",OFFSET('Sanitation Data'!$D$28,0,10*ROW('Sanitation Data'!D99)))</f>
        <v/>
      </c>
      <c r="CL105" s="290" t="str">
        <f ca="true">+IF(OFFSET('Sanitation Data'!$D$29,0,10*ROW('Sanitation Data'!D99))="","",OFFSET('Sanitation Data'!$D$29,0,10*ROW('Sanitation Data'!D99)))</f>
        <v/>
      </c>
      <c r="CM105" s="290" t="str">
        <f ca="true">+IF(OFFSET('Sanitation Data'!$D$30,0,10*ROW('Sanitation Data'!D99))="","",OFFSET('Sanitation Data'!$D$30,0,10*ROW('Sanitation Data'!D99)))</f>
        <v/>
      </c>
      <c r="CN105" s="290" t="str">
        <f ca="true">+IF(OFFSET('Sanitation Data'!$D$31,0,10*ROW('Sanitation Data'!D99))="","",OFFSET('Sanitation Data'!$D$31,0,10*ROW('Sanitation Data'!D99)))</f>
        <v/>
      </c>
      <c r="CO105" s="290" t="str">
        <f ca="true">+IF(OFFSET('Sanitation Data'!$D$32,0,10*ROW('Sanitation Data'!D99))="","",OFFSET('Sanitation Data'!$D$32,0,10*ROW('Sanitation Data'!D99)))</f>
        <v/>
      </c>
      <c r="CP105" s="290" t="str">
        <f ca="true">+IF(OFFSET('Sanitation Data'!$E$28,0,10*ROW('Sanitation Data'!E99))="","",OFFSET('Sanitation Data'!$E$28,0,10*ROW('Sanitation Data'!E99)))</f>
        <v/>
      </c>
      <c r="CQ105" s="290" t="str">
        <f ca="true">+IF(OFFSET('Sanitation Data'!$E$29,0,10*ROW('Sanitation Data'!E99))="","",OFFSET('Sanitation Data'!$E$29,0,10*ROW('Sanitation Data'!E99)))</f>
        <v/>
      </c>
      <c r="CR105" s="290" t="str">
        <f ca="true">+IF(OFFSET('Sanitation Data'!$E$30,0,10*ROW('Sanitation Data'!E99))="","",OFFSET('Sanitation Data'!$E$30,0,10*ROW('Sanitation Data'!E99)))</f>
        <v/>
      </c>
      <c r="CS105" s="290" t="str">
        <f ca="true">+IF(OFFSET('Sanitation Data'!$E$31,0,10*ROW('Sanitation Data'!E99))="","",OFFSET('Sanitation Data'!$E$31,0,10*ROW('Sanitation Data'!E99)))</f>
        <v/>
      </c>
      <c r="CT105" s="290" t="str">
        <f ca="true">+IF(OFFSET('Sanitation Data'!$E$32,0,10*ROW('Sanitation Data'!E99))="","",OFFSET('Sanitation Data'!$E$32,0,10*ROW('Sanitation Data'!E99)))</f>
        <v/>
      </c>
      <c r="CU105" s="290" t="str">
        <f ca="true">+IF(OFFSET('Sanitation Data'!$F$28,0,10*ROW('Sanitation Data'!F99))="","",OFFSET('Sanitation Data'!$F$28,0,10*ROW('Sanitation Data'!F99)))</f>
        <v/>
      </c>
      <c r="CV105" s="290" t="str">
        <f ca="true">+IF(OFFSET('Sanitation Data'!$F$29,0,10*ROW('Sanitation Data'!F99))="","",OFFSET('Sanitation Data'!$F$29,0,10*ROW('Sanitation Data'!F99)))</f>
        <v/>
      </c>
      <c r="CW105" s="290" t="str">
        <f ca="true">+IF(OFFSET('Sanitation Data'!$F$30,0,10*ROW('Sanitation Data'!F99))="","",OFFSET('Sanitation Data'!$F$30,0,10*ROW('Sanitation Data'!F99)))</f>
        <v/>
      </c>
      <c r="CX105" s="290" t="str">
        <f ca="true">+IF(OFFSET('Sanitation Data'!$F$31,0,10*ROW('Sanitation Data'!F99))="","",OFFSET('Sanitation Data'!$F$31,0,10*ROW('Sanitation Data'!F99)))</f>
        <v/>
      </c>
      <c r="CY105" s="290" t="str">
        <f ca="true">+IF(OFFSET('Sanitation Data'!$F$32,0,10*ROW('Sanitation Data'!F99))="","",OFFSET('Sanitation Data'!$F$32,0,10*ROW('Sanitation Data'!F99)))</f>
        <v/>
      </c>
      <c r="CZ105" s="290" t="str">
        <f ca="true">+IF(OFFSET('Sanitation Data'!$G$28,0,10*ROW('Sanitation Data'!G99))="","",OFFSET('Sanitation Data'!$G$28,0,10*ROW('Sanitation Data'!G99)))</f>
        <v/>
      </c>
      <c r="DA105" s="290" t="str">
        <f ca="true">+IF(OFFSET('Sanitation Data'!$G$29,0,10*ROW('Sanitation Data'!G99))="","",OFFSET('Sanitation Data'!$G$29,0,10*ROW('Sanitation Data'!G99)))</f>
        <v/>
      </c>
      <c r="DB105" s="290" t="str">
        <f ca="true">+IF(OFFSET('Sanitation Data'!$G$30,0,10*ROW('Sanitation Data'!G99))="","",OFFSET('Sanitation Data'!$G$30,0,10*ROW('Sanitation Data'!G99)))</f>
        <v/>
      </c>
      <c r="DC105" s="290" t="str">
        <f ca="true">+IF(OFFSET('Sanitation Data'!$G$31,0,10*ROW('Sanitation Data'!G99))="","",OFFSET('Sanitation Data'!$G$31,0,10*ROW('Sanitation Data'!G99)))</f>
        <v/>
      </c>
      <c r="DD105" s="290" t="str">
        <f ca="true">+IF(OFFSET('Sanitation Data'!$G$32,0,10*ROW('Sanitation Data'!G99))="","",OFFSET('Sanitation Data'!$G$32,0,10*ROW('Sanitation Data'!G99)))</f>
        <v/>
      </c>
      <c r="DE105" s="290" t="str">
        <f ca="true">+IF(OFFSET('Sanitation Data'!$H$28,0,10*ROW('Sanitation Data'!H99))="","",OFFSET('Sanitation Data'!$H$28,0,10*ROW('Sanitation Data'!H99)))</f>
        <v/>
      </c>
      <c r="DF105" s="290" t="str">
        <f ca="true">+IF(OFFSET('Sanitation Data'!$H$29,0,10*ROW('Sanitation Data'!H99))="","",OFFSET('Sanitation Data'!$H$29,0,10*ROW('Sanitation Data'!H99)))</f>
        <v/>
      </c>
      <c r="DG105" s="290" t="str">
        <f ca="true">+IF(OFFSET('Sanitation Data'!$H$30,0,10*ROW('Sanitation Data'!H99))="","",OFFSET('Sanitation Data'!$H$30,0,10*ROW('Sanitation Data'!H99)))</f>
        <v/>
      </c>
      <c r="DH105" s="290" t="str">
        <f ca="true">+IF(OFFSET('Sanitation Data'!$H$31,0,10*ROW('Sanitation Data'!H99))="","",OFFSET('Sanitation Data'!$H$31,0,10*ROW('Sanitation Data'!H99)))</f>
        <v/>
      </c>
      <c r="DI105" s="290" t="str">
        <f ca="true">+IF(OFFSET('Sanitation Data'!$H$32,0,10*ROW('Sanitation Data'!H99))="","",OFFSET('Sanitation Data'!$H$32,0,10*ROW('Sanitation Data'!H99)))</f>
        <v/>
      </c>
      <c r="DJ105" s="290" t="str">
        <f ca="true">+IF(OFFSET('Sanitation Data'!$I$28,0,10*ROW('Sanitation Data'!I99))="","",OFFSET('Sanitation Data'!$I$28,0,10*ROW('Sanitation Data'!I99)))</f>
        <v/>
      </c>
      <c r="DK105" s="290" t="str">
        <f ca="true">+IF(OFFSET('Sanitation Data'!$I$29,0,10*ROW('Sanitation Data'!I99))="","",OFFSET('Sanitation Data'!$I$29,0,10*ROW('Sanitation Data'!I99)))</f>
        <v/>
      </c>
      <c r="DL105" s="290" t="str">
        <f ca="true">+IF(OFFSET('Sanitation Data'!$I$30,0,10*ROW('Sanitation Data'!I99))="","",OFFSET('Sanitation Data'!$I$30,0,10*ROW('Sanitation Data'!I99)))</f>
        <v/>
      </c>
      <c r="DM105" s="290" t="str">
        <f ca="true">+IF(OFFSET('Sanitation Data'!$I$31,0,10*ROW('Sanitation Data'!I99))="","",OFFSET('Sanitation Data'!$I$31,0,10*ROW('Sanitation Data'!I99)))</f>
        <v/>
      </c>
      <c r="DN105" s="290" t="str">
        <f ca="true">+IF(OFFSET('Sanitation Data'!$I$32,0,10*ROW('Sanitation Data'!I99))="","",OFFSET('Sanitation Data'!$I$32,0,10*ROW('Sanitation Data'!I99)))</f>
        <v/>
      </c>
      <c r="DO105" s="290" t="str">
        <f ca="true">+IF(OFFSET('Hygiene Data'!$D$11,0,10*ROW('Hygiene Data'!D99))="","",OFFSET('Hygiene Data'!$D$11,0,10*ROW('Hygiene Data'!D99)))</f>
        <v/>
      </c>
      <c r="DP105" s="290" t="str">
        <f ca="true">+IF(OFFSET('Hygiene Data'!$D$12,0,10*ROW('Hygiene Data'!D99))="","",OFFSET('Hygiene Data'!$D$12,0,10*ROW('Hygiene Data'!D99)))</f>
        <v/>
      </c>
      <c r="DQ105" s="290" t="str">
        <f ca="true">+IF(OFFSET('Hygiene Data'!$D$13,0,10*ROW('Hygiene Data'!D99))="","",OFFSET('Hygiene Data'!$D$13,0,10*ROW('Hygiene Data'!D99)))</f>
        <v/>
      </c>
      <c r="DR105" s="290" t="str">
        <f ca="true">+IF(OFFSET('Hygiene Data'!$E$11,0,10*ROW('Hygiene Data'!E99))="","",OFFSET('Hygiene Data'!$E$11,0,10*ROW('Hygiene Data'!E99)))</f>
        <v/>
      </c>
      <c r="DS105" s="290" t="str">
        <f ca="true">+IF(OFFSET('Hygiene Data'!$E$12,0,10*ROW('Hygiene Data'!E99))="","",OFFSET('Hygiene Data'!$E$12,0,10*ROW('Hygiene Data'!E99)))</f>
        <v/>
      </c>
      <c r="DT105" s="290" t="str">
        <f ca="true">+IF(OFFSET('Hygiene Data'!$E$13,0,10*ROW('Hygiene Data'!E99))="","",OFFSET('Hygiene Data'!$E$13,0,10*ROW('Hygiene Data'!E99)))</f>
        <v/>
      </c>
      <c r="DU105" s="290" t="str">
        <f ca="true">+IF(OFFSET('Hygiene Data'!$F$11,0,10*ROW('Hygiene Data'!F99))="","",OFFSET('Hygiene Data'!$F$11,0,10*ROW('Hygiene Data'!F99)))</f>
        <v/>
      </c>
      <c r="DV105" s="290" t="str">
        <f ca="true">+IF(OFFSET('Hygiene Data'!$F$12,0,10*ROW('Hygiene Data'!F99))="","",OFFSET('Hygiene Data'!$F$12,0,10*ROW('Hygiene Data'!F99)))</f>
        <v/>
      </c>
      <c r="DW105" s="290" t="str">
        <f ca="true">+IF(OFFSET('Hygiene Data'!$F$13,0,10*ROW('Hygiene Data'!F99))="","",OFFSET('Hygiene Data'!$F$13,0,10*ROW('Hygiene Data'!F99)))</f>
        <v/>
      </c>
      <c r="DX105" s="290" t="str">
        <f ca="true">+IF(OFFSET('Hygiene Data'!$G$11,0,10*ROW('Hygiene Data'!G99))="","",OFFSET('Hygiene Data'!$G$11,0,10*ROW('Hygiene Data'!G99)))</f>
        <v/>
      </c>
      <c r="DY105" s="290" t="str">
        <f ca="true">+IF(OFFSET('Hygiene Data'!$G$12,0,10*ROW('Hygiene Data'!G99))="","",OFFSET('Hygiene Data'!$G$12,0,10*ROW('Hygiene Data'!G99)))</f>
        <v/>
      </c>
      <c r="DZ105" s="290" t="str">
        <f ca="true">+IF(OFFSET('Hygiene Data'!$G$13,0,10*ROW('Hygiene Data'!G99))="","",OFFSET('Hygiene Data'!$G$13,0,10*ROW('Hygiene Data'!G99)))</f>
        <v/>
      </c>
      <c r="EA105" s="290" t="str">
        <f ca="true">+IF(OFFSET('Hygiene Data'!$H$11,0,10*ROW('Hygiene Data'!H99))="","",OFFSET('Hygiene Data'!$H$11,0,10*ROW('Hygiene Data'!H99)))</f>
        <v/>
      </c>
      <c r="EB105" s="290" t="str">
        <f ca="true">+IF(OFFSET('Hygiene Data'!$H$12,0,10*ROW('Hygiene Data'!H99))="","",OFFSET('Hygiene Data'!$H$12,0,10*ROW('Hygiene Data'!H99)))</f>
        <v/>
      </c>
      <c r="EC105" s="290" t="str">
        <f ca="true">+IF(OFFSET('Hygiene Data'!$H$13,0,10*ROW('Hygiene Data'!H99))="","",OFFSET('Hygiene Data'!$H$13,0,10*ROW('Hygiene Data'!H99)))</f>
        <v/>
      </c>
      <c r="ED105" s="290" t="str">
        <f ca="true">+IF(OFFSET('Hygiene Data'!$I$11,0,10*ROW('Hygiene Data'!I99))="","",OFFSET('Hygiene Data'!$I$11,0,10*ROW('Hygiene Data'!I99)))</f>
        <v/>
      </c>
      <c r="EE105" s="290" t="str">
        <f ca="true">+IF(OFFSET('Hygiene Data'!$I$12,0,10*ROW('Hygiene Data'!I99))="","",OFFSET('Hygiene Data'!$I$12,0,10*ROW('Hygiene Data'!I99)))</f>
        <v/>
      </c>
      <c r="EF105" s="290"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6"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0"/>
      <c r="BS106" s="290" t="str">
        <f ca="true">+IF(OFFSET('Water Data'!$D$27,0,10*ROW('Water Data'!D100))="","",OFFSET('Water Data'!$D$27,0,10*ROW('Water Data'!D100)))</f>
        <v/>
      </c>
      <c r="BT106" s="290" t="str">
        <f ca="true">+IF(OFFSET('Water Data'!$D$28,0,10*ROW('Water Data'!D100))="","",OFFSET('Water Data'!$D$28,0,10*ROW('Water Data'!D100)))</f>
        <v/>
      </c>
      <c r="BU106" s="290" t="str">
        <f ca="true">+IF(OFFSET('Water Data'!$D$29,0,10*ROW('Water Data'!D100))="","",OFFSET('Water Data'!$D$29,0,10*ROW('Water Data'!D100)))</f>
        <v/>
      </c>
      <c r="BV106" s="290" t="str">
        <f ca="true">+IF(OFFSET('Water Data'!$E$27,0,10*ROW('Water Data'!E100))="","",OFFSET('Water Data'!$E$27,0,10*ROW('Water Data'!E100)))</f>
        <v/>
      </c>
      <c r="BW106" s="290" t="str">
        <f ca="true">+IF(OFFSET('Water Data'!$E$28,0,10*ROW('Water Data'!E100))="","",OFFSET('Water Data'!$E$28,0,10*ROW('Water Data'!E100)))</f>
        <v/>
      </c>
      <c r="BX106" s="290" t="str">
        <f ca="true">+IF(OFFSET('Water Data'!$E$29,0,10*ROW('Water Data'!E100))="","",OFFSET('Water Data'!$E$29,0,10*ROW('Water Data'!E100)))</f>
        <v/>
      </c>
      <c r="BY106" s="290" t="str">
        <f ca="true">+IF(OFFSET('Water Data'!$F$27,0,10*ROW('Water Data'!F100))="","",OFFSET('Water Data'!$F$27,0,10*ROW('Water Data'!F100)))</f>
        <v/>
      </c>
      <c r="BZ106" s="290" t="str">
        <f ca="true">+IF(OFFSET('Water Data'!$F$28,0,10*ROW('Water Data'!F100))="","",OFFSET('Water Data'!$F$28,0,10*ROW('Water Data'!F100)))</f>
        <v/>
      </c>
      <c r="CA106" s="290" t="str">
        <f ca="true">+IF(OFFSET('Water Data'!$F$29,0,10*ROW('Water Data'!F100))="","",OFFSET('Water Data'!$F$29,0,10*ROW('Water Data'!F100)))</f>
        <v/>
      </c>
      <c r="CB106" s="290" t="str">
        <f ca="true">+IF(OFFSET('Water Data'!$G$27,0,10*ROW('Water Data'!G100))="","",OFFSET('Water Data'!$G$27,0,10*ROW('Water Data'!G100)))</f>
        <v/>
      </c>
      <c r="CC106" s="290" t="str">
        <f ca="true">+IF(OFFSET('Water Data'!$G$28,0,10*ROW('Water Data'!G100))="","",OFFSET('Water Data'!$G$28,0,10*ROW('Water Data'!G100)))</f>
        <v/>
      </c>
      <c r="CD106" s="290" t="str">
        <f ca="true">+IF(OFFSET('Water Data'!$G$29,0,10*ROW('Water Data'!G100))="","",OFFSET('Water Data'!$G$29,0,10*ROW('Water Data'!G100)))</f>
        <v/>
      </c>
      <c r="CE106" s="290" t="str">
        <f ca="true">+IF(OFFSET('Water Data'!$H$27,0,10*ROW('Water Data'!H100))="","",OFFSET('Water Data'!$H$27,0,10*ROW('Water Data'!H100)))</f>
        <v/>
      </c>
      <c r="CF106" s="290" t="str">
        <f ca="true">+IF(OFFSET('Water Data'!$H$28,0,10*ROW('Water Data'!H100))="","",OFFSET('Water Data'!$H$28,0,10*ROW('Water Data'!H100)))</f>
        <v/>
      </c>
      <c r="CG106" s="290" t="str">
        <f ca="true">+IF(OFFSET('Water Data'!$H$29,0,10*ROW('Water Data'!H100))="","",OFFSET('Water Data'!$H$29,0,10*ROW('Water Data'!H100)))</f>
        <v/>
      </c>
      <c r="CH106" s="290" t="str">
        <f ca="true">+IF(OFFSET('Water Data'!$I$27,0,10*ROW('Water Data'!I100))="","",OFFSET('Water Data'!$I$27,0,10*ROW('Water Data'!I100)))</f>
        <v/>
      </c>
      <c r="CI106" s="290" t="str">
        <f ca="true">+IF(OFFSET('Water Data'!$I$28,0,10*ROW('Water Data'!I100))="","",OFFSET('Water Data'!$I$28,0,10*ROW('Water Data'!I100)))</f>
        <v/>
      </c>
      <c r="CJ106" s="290" t="str">
        <f ca="true">+IF(OFFSET('Water Data'!$I$29,0,10*ROW('Water Data'!I100))="","",OFFSET('Water Data'!$I$29,0,10*ROW('Water Data'!I100)))</f>
        <v/>
      </c>
      <c r="CK106" s="290" t="str">
        <f ca="true">+IF(OFFSET('Sanitation Data'!$D$28,0,10*ROW('Sanitation Data'!D100))="","",OFFSET('Sanitation Data'!$D$28,0,10*ROW('Sanitation Data'!D100)))</f>
        <v/>
      </c>
      <c r="CL106" s="290" t="str">
        <f ca="true">+IF(OFFSET('Sanitation Data'!$D$29,0,10*ROW('Sanitation Data'!D100))="","",OFFSET('Sanitation Data'!$D$29,0,10*ROW('Sanitation Data'!D100)))</f>
        <v/>
      </c>
      <c r="CM106" s="290" t="str">
        <f ca="true">+IF(OFFSET('Sanitation Data'!$D$30,0,10*ROW('Sanitation Data'!D100))="","",OFFSET('Sanitation Data'!$D$30,0,10*ROW('Sanitation Data'!D100)))</f>
        <v/>
      </c>
      <c r="CN106" s="290" t="str">
        <f ca="true">+IF(OFFSET('Sanitation Data'!$D$31,0,10*ROW('Sanitation Data'!D100))="","",OFFSET('Sanitation Data'!$D$31,0,10*ROW('Sanitation Data'!D100)))</f>
        <v/>
      </c>
      <c r="CO106" s="290" t="str">
        <f ca="true">+IF(OFFSET('Sanitation Data'!$D$32,0,10*ROW('Sanitation Data'!D100))="","",OFFSET('Sanitation Data'!$D$32,0,10*ROW('Sanitation Data'!D100)))</f>
        <v/>
      </c>
      <c r="CP106" s="290" t="str">
        <f ca="true">+IF(OFFSET('Sanitation Data'!$E$28,0,10*ROW('Sanitation Data'!E100))="","",OFFSET('Sanitation Data'!$E$28,0,10*ROW('Sanitation Data'!E100)))</f>
        <v/>
      </c>
      <c r="CQ106" s="290" t="str">
        <f ca="true">+IF(OFFSET('Sanitation Data'!$E$29,0,10*ROW('Sanitation Data'!E100))="","",OFFSET('Sanitation Data'!$E$29,0,10*ROW('Sanitation Data'!E100)))</f>
        <v/>
      </c>
      <c r="CR106" s="290" t="str">
        <f ca="true">+IF(OFFSET('Sanitation Data'!$E$30,0,10*ROW('Sanitation Data'!E100))="","",OFFSET('Sanitation Data'!$E$30,0,10*ROW('Sanitation Data'!E100)))</f>
        <v/>
      </c>
      <c r="CS106" s="290" t="str">
        <f ca="true">+IF(OFFSET('Sanitation Data'!$E$31,0,10*ROW('Sanitation Data'!E100))="","",OFFSET('Sanitation Data'!$E$31,0,10*ROW('Sanitation Data'!E100)))</f>
        <v/>
      </c>
      <c r="CT106" s="290" t="str">
        <f ca="true">+IF(OFFSET('Sanitation Data'!$E$32,0,10*ROW('Sanitation Data'!E100))="","",OFFSET('Sanitation Data'!$E$32,0,10*ROW('Sanitation Data'!E100)))</f>
        <v/>
      </c>
      <c r="CU106" s="290" t="str">
        <f ca="true">+IF(OFFSET('Sanitation Data'!$F$28,0,10*ROW('Sanitation Data'!F100))="","",OFFSET('Sanitation Data'!$F$28,0,10*ROW('Sanitation Data'!F100)))</f>
        <v/>
      </c>
      <c r="CV106" s="290" t="str">
        <f ca="true">+IF(OFFSET('Sanitation Data'!$F$29,0,10*ROW('Sanitation Data'!F100))="","",OFFSET('Sanitation Data'!$F$29,0,10*ROW('Sanitation Data'!F100)))</f>
        <v/>
      </c>
      <c r="CW106" s="290" t="str">
        <f ca="true">+IF(OFFSET('Sanitation Data'!$F$30,0,10*ROW('Sanitation Data'!F100))="","",OFFSET('Sanitation Data'!$F$30,0,10*ROW('Sanitation Data'!F100)))</f>
        <v/>
      </c>
      <c r="CX106" s="290" t="str">
        <f ca="true">+IF(OFFSET('Sanitation Data'!$F$31,0,10*ROW('Sanitation Data'!F100))="","",OFFSET('Sanitation Data'!$F$31,0,10*ROW('Sanitation Data'!F100)))</f>
        <v/>
      </c>
      <c r="CY106" s="290" t="str">
        <f ca="true">+IF(OFFSET('Sanitation Data'!$F$32,0,10*ROW('Sanitation Data'!F100))="","",OFFSET('Sanitation Data'!$F$32,0,10*ROW('Sanitation Data'!F100)))</f>
        <v/>
      </c>
      <c r="CZ106" s="290" t="str">
        <f ca="true">+IF(OFFSET('Sanitation Data'!$G$28,0,10*ROW('Sanitation Data'!G100))="","",OFFSET('Sanitation Data'!$G$28,0,10*ROW('Sanitation Data'!G100)))</f>
        <v/>
      </c>
      <c r="DA106" s="290" t="str">
        <f ca="true">+IF(OFFSET('Sanitation Data'!$G$29,0,10*ROW('Sanitation Data'!G100))="","",OFFSET('Sanitation Data'!$G$29,0,10*ROW('Sanitation Data'!G100)))</f>
        <v/>
      </c>
      <c r="DB106" s="290" t="str">
        <f ca="true">+IF(OFFSET('Sanitation Data'!$G$30,0,10*ROW('Sanitation Data'!G100))="","",OFFSET('Sanitation Data'!$G$30,0,10*ROW('Sanitation Data'!G100)))</f>
        <v/>
      </c>
      <c r="DC106" s="290" t="str">
        <f ca="true">+IF(OFFSET('Sanitation Data'!$G$31,0,10*ROW('Sanitation Data'!G100))="","",OFFSET('Sanitation Data'!$G$31,0,10*ROW('Sanitation Data'!G100)))</f>
        <v/>
      </c>
      <c r="DD106" s="290" t="str">
        <f ca="true">+IF(OFFSET('Sanitation Data'!$G$32,0,10*ROW('Sanitation Data'!G100))="","",OFFSET('Sanitation Data'!$G$32,0,10*ROW('Sanitation Data'!G100)))</f>
        <v/>
      </c>
      <c r="DE106" s="290" t="str">
        <f ca="true">+IF(OFFSET('Sanitation Data'!$H$28,0,10*ROW('Sanitation Data'!H100))="","",OFFSET('Sanitation Data'!$H$28,0,10*ROW('Sanitation Data'!H100)))</f>
        <v/>
      </c>
      <c r="DF106" s="290" t="str">
        <f ca="true">+IF(OFFSET('Sanitation Data'!$H$29,0,10*ROW('Sanitation Data'!H100))="","",OFFSET('Sanitation Data'!$H$29,0,10*ROW('Sanitation Data'!H100)))</f>
        <v/>
      </c>
      <c r="DG106" s="290" t="str">
        <f ca="true">+IF(OFFSET('Sanitation Data'!$H$30,0,10*ROW('Sanitation Data'!H100))="","",OFFSET('Sanitation Data'!$H$30,0,10*ROW('Sanitation Data'!H100)))</f>
        <v/>
      </c>
      <c r="DH106" s="290" t="str">
        <f ca="true">+IF(OFFSET('Sanitation Data'!$H$31,0,10*ROW('Sanitation Data'!H100))="","",OFFSET('Sanitation Data'!$H$31,0,10*ROW('Sanitation Data'!H100)))</f>
        <v/>
      </c>
      <c r="DI106" s="290" t="str">
        <f ca="true">+IF(OFFSET('Sanitation Data'!$H$32,0,10*ROW('Sanitation Data'!H100))="","",OFFSET('Sanitation Data'!$H$32,0,10*ROW('Sanitation Data'!H100)))</f>
        <v/>
      </c>
      <c r="DJ106" s="290" t="str">
        <f ca="true">+IF(OFFSET('Sanitation Data'!$I$28,0,10*ROW('Sanitation Data'!I100))="","",OFFSET('Sanitation Data'!$I$28,0,10*ROW('Sanitation Data'!I100)))</f>
        <v/>
      </c>
      <c r="DK106" s="290" t="str">
        <f ca="true">+IF(OFFSET('Sanitation Data'!$I$29,0,10*ROW('Sanitation Data'!I100))="","",OFFSET('Sanitation Data'!$I$29,0,10*ROW('Sanitation Data'!I100)))</f>
        <v/>
      </c>
      <c r="DL106" s="290" t="str">
        <f ca="true">+IF(OFFSET('Sanitation Data'!$I$30,0,10*ROW('Sanitation Data'!I100))="","",OFFSET('Sanitation Data'!$I$30,0,10*ROW('Sanitation Data'!I100)))</f>
        <v/>
      </c>
      <c r="DM106" s="290" t="str">
        <f ca="true">+IF(OFFSET('Sanitation Data'!$I$31,0,10*ROW('Sanitation Data'!I100))="","",OFFSET('Sanitation Data'!$I$31,0,10*ROW('Sanitation Data'!I100)))</f>
        <v/>
      </c>
      <c r="DN106" s="290" t="str">
        <f ca="true">+IF(OFFSET('Sanitation Data'!$I$32,0,10*ROW('Sanitation Data'!I100))="","",OFFSET('Sanitation Data'!$I$32,0,10*ROW('Sanitation Data'!I100)))</f>
        <v/>
      </c>
      <c r="DO106" s="290" t="str">
        <f ca="true">+IF(OFFSET('Hygiene Data'!$D$11,0,10*ROW('Hygiene Data'!D100))="","",OFFSET('Hygiene Data'!$D$11,0,10*ROW('Hygiene Data'!D100)))</f>
        <v/>
      </c>
      <c r="DP106" s="290" t="str">
        <f ca="true">+IF(OFFSET('Hygiene Data'!$D$12,0,10*ROW('Hygiene Data'!D100))="","",OFFSET('Hygiene Data'!$D$12,0,10*ROW('Hygiene Data'!D100)))</f>
        <v/>
      </c>
      <c r="DQ106" s="290" t="str">
        <f ca="true">+IF(OFFSET('Hygiene Data'!$D$13,0,10*ROW('Hygiene Data'!D100))="","",OFFSET('Hygiene Data'!$D$13,0,10*ROW('Hygiene Data'!D100)))</f>
        <v/>
      </c>
      <c r="DR106" s="290" t="str">
        <f ca="true">+IF(OFFSET('Hygiene Data'!$E$11,0,10*ROW('Hygiene Data'!E100))="","",OFFSET('Hygiene Data'!$E$11,0,10*ROW('Hygiene Data'!E100)))</f>
        <v/>
      </c>
      <c r="DS106" s="290" t="str">
        <f ca="true">+IF(OFFSET('Hygiene Data'!$E$12,0,10*ROW('Hygiene Data'!E100))="","",OFFSET('Hygiene Data'!$E$12,0,10*ROW('Hygiene Data'!E100)))</f>
        <v/>
      </c>
      <c r="DT106" s="290" t="str">
        <f ca="true">+IF(OFFSET('Hygiene Data'!$E$13,0,10*ROW('Hygiene Data'!E100))="","",OFFSET('Hygiene Data'!$E$13,0,10*ROW('Hygiene Data'!E100)))</f>
        <v/>
      </c>
      <c r="DU106" s="290" t="str">
        <f ca="true">+IF(OFFSET('Hygiene Data'!$F$11,0,10*ROW('Hygiene Data'!F100))="","",OFFSET('Hygiene Data'!$F$11,0,10*ROW('Hygiene Data'!F100)))</f>
        <v/>
      </c>
      <c r="DV106" s="290" t="str">
        <f ca="true">+IF(OFFSET('Hygiene Data'!$F$12,0,10*ROW('Hygiene Data'!F100))="","",OFFSET('Hygiene Data'!$F$12,0,10*ROW('Hygiene Data'!F100)))</f>
        <v/>
      </c>
      <c r="DW106" s="290" t="str">
        <f ca="true">+IF(OFFSET('Hygiene Data'!$F$13,0,10*ROW('Hygiene Data'!F100))="","",OFFSET('Hygiene Data'!$F$13,0,10*ROW('Hygiene Data'!F100)))</f>
        <v/>
      </c>
      <c r="DX106" s="290" t="str">
        <f ca="true">+IF(OFFSET('Hygiene Data'!$G$11,0,10*ROW('Hygiene Data'!G100))="","",OFFSET('Hygiene Data'!$G$11,0,10*ROW('Hygiene Data'!G100)))</f>
        <v/>
      </c>
      <c r="DY106" s="290" t="str">
        <f ca="true">+IF(OFFSET('Hygiene Data'!$G$12,0,10*ROW('Hygiene Data'!G100))="","",OFFSET('Hygiene Data'!$G$12,0,10*ROW('Hygiene Data'!G100)))</f>
        <v/>
      </c>
      <c r="DZ106" s="290" t="str">
        <f ca="true">+IF(OFFSET('Hygiene Data'!$G$13,0,10*ROW('Hygiene Data'!G100))="","",OFFSET('Hygiene Data'!$G$13,0,10*ROW('Hygiene Data'!G100)))</f>
        <v/>
      </c>
      <c r="EA106" s="290" t="str">
        <f ca="true">+IF(OFFSET('Hygiene Data'!$H$11,0,10*ROW('Hygiene Data'!H100))="","",OFFSET('Hygiene Data'!$H$11,0,10*ROW('Hygiene Data'!H100)))</f>
        <v/>
      </c>
      <c r="EB106" s="290" t="str">
        <f ca="true">+IF(OFFSET('Hygiene Data'!$H$12,0,10*ROW('Hygiene Data'!H100))="","",OFFSET('Hygiene Data'!$H$12,0,10*ROW('Hygiene Data'!H100)))</f>
        <v/>
      </c>
      <c r="EC106" s="290" t="str">
        <f ca="true">+IF(OFFSET('Hygiene Data'!$H$13,0,10*ROW('Hygiene Data'!H100))="","",OFFSET('Hygiene Data'!$H$13,0,10*ROW('Hygiene Data'!H100)))</f>
        <v/>
      </c>
      <c r="ED106" s="290" t="str">
        <f ca="true">+IF(OFFSET('Hygiene Data'!$I$11,0,10*ROW('Hygiene Data'!I100))="","",OFFSET('Hygiene Data'!$I$11,0,10*ROW('Hygiene Data'!I100)))</f>
        <v/>
      </c>
      <c r="EE106" s="290" t="str">
        <f ca="true">+IF(OFFSET('Hygiene Data'!$I$12,0,10*ROW('Hygiene Data'!I100))="","",OFFSET('Hygiene Data'!$I$12,0,10*ROW('Hygiene Data'!I100)))</f>
        <v/>
      </c>
      <c r="EF106" s="290"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6"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0"/>
      <c r="BS107" s="290" t="str">
        <f ca="true">+IF(OFFSET('Water Data'!$D$27,0,10*ROW('Water Data'!D101))="","",OFFSET('Water Data'!$D$27,0,10*ROW('Water Data'!D101)))</f>
        <v/>
      </c>
      <c r="BT107" s="290" t="str">
        <f ca="true">+IF(OFFSET('Water Data'!$D$28,0,10*ROW('Water Data'!D101))="","",OFFSET('Water Data'!$D$28,0,10*ROW('Water Data'!D101)))</f>
        <v/>
      </c>
      <c r="BU107" s="290" t="str">
        <f ca="true">+IF(OFFSET('Water Data'!$D$29,0,10*ROW('Water Data'!D101))="","",OFFSET('Water Data'!$D$29,0,10*ROW('Water Data'!D101)))</f>
        <v/>
      </c>
      <c r="BV107" s="290" t="str">
        <f ca="true">+IF(OFFSET('Water Data'!$E$27,0,10*ROW('Water Data'!E101))="","",OFFSET('Water Data'!$E$27,0,10*ROW('Water Data'!E101)))</f>
        <v/>
      </c>
      <c r="BW107" s="290" t="str">
        <f ca="true">+IF(OFFSET('Water Data'!$E$28,0,10*ROW('Water Data'!E101))="","",OFFSET('Water Data'!$E$28,0,10*ROW('Water Data'!E101)))</f>
        <v/>
      </c>
      <c r="BX107" s="290" t="str">
        <f ca="true">+IF(OFFSET('Water Data'!$E$29,0,10*ROW('Water Data'!E101))="","",OFFSET('Water Data'!$E$29,0,10*ROW('Water Data'!E101)))</f>
        <v/>
      </c>
      <c r="BY107" s="290" t="str">
        <f ca="true">+IF(OFFSET('Water Data'!$F$27,0,10*ROW('Water Data'!F101))="","",OFFSET('Water Data'!$F$27,0,10*ROW('Water Data'!F101)))</f>
        <v/>
      </c>
      <c r="BZ107" s="290" t="str">
        <f ca="true">+IF(OFFSET('Water Data'!$F$28,0,10*ROW('Water Data'!F101))="","",OFFSET('Water Data'!$F$28,0,10*ROW('Water Data'!F101)))</f>
        <v/>
      </c>
      <c r="CA107" s="290" t="str">
        <f ca="true">+IF(OFFSET('Water Data'!$F$29,0,10*ROW('Water Data'!F101))="","",OFFSET('Water Data'!$F$29,0,10*ROW('Water Data'!F101)))</f>
        <v/>
      </c>
      <c r="CB107" s="290" t="str">
        <f ca="true">+IF(OFFSET('Water Data'!$G$27,0,10*ROW('Water Data'!G101))="","",OFFSET('Water Data'!$G$27,0,10*ROW('Water Data'!G101)))</f>
        <v/>
      </c>
      <c r="CC107" s="290" t="str">
        <f ca="true">+IF(OFFSET('Water Data'!$G$28,0,10*ROW('Water Data'!G101))="","",OFFSET('Water Data'!$G$28,0,10*ROW('Water Data'!G101)))</f>
        <v/>
      </c>
      <c r="CD107" s="290" t="str">
        <f ca="true">+IF(OFFSET('Water Data'!$G$29,0,10*ROW('Water Data'!G101))="","",OFFSET('Water Data'!$G$29,0,10*ROW('Water Data'!G101)))</f>
        <v/>
      </c>
      <c r="CE107" s="290" t="str">
        <f ca="true">+IF(OFFSET('Water Data'!$H$27,0,10*ROW('Water Data'!H101))="","",OFFSET('Water Data'!$H$27,0,10*ROW('Water Data'!H101)))</f>
        <v/>
      </c>
      <c r="CF107" s="290" t="str">
        <f ca="true">+IF(OFFSET('Water Data'!$H$28,0,10*ROW('Water Data'!H101))="","",OFFSET('Water Data'!$H$28,0,10*ROW('Water Data'!H101)))</f>
        <v/>
      </c>
      <c r="CG107" s="290" t="str">
        <f ca="true">+IF(OFFSET('Water Data'!$H$29,0,10*ROW('Water Data'!H101))="","",OFFSET('Water Data'!$H$29,0,10*ROW('Water Data'!H101)))</f>
        <v/>
      </c>
      <c r="CH107" s="290" t="str">
        <f ca="true">+IF(OFFSET('Water Data'!$I$27,0,10*ROW('Water Data'!I101))="","",OFFSET('Water Data'!$I$27,0,10*ROW('Water Data'!I101)))</f>
        <v/>
      </c>
      <c r="CI107" s="290" t="str">
        <f ca="true">+IF(OFFSET('Water Data'!$I$28,0,10*ROW('Water Data'!I101))="","",OFFSET('Water Data'!$I$28,0,10*ROW('Water Data'!I101)))</f>
        <v/>
      </c>
      <c r="CJ107" s="290" t="str">
        <f ca="true">+IF(OFFSET('Water Data'!$I$29,0,10*ROW('Water Data'!I101))="","",OFFSET('Water Data'!$I$29,0,10*ROW('Water Data'!I101)))</f>
        <v/>
      </c>
      <c r="CK107" s="290" t="str">
        <f ca="true">+IF(OFFSET('Sanitation Data'!$D$28,0,10*ROW('Sanitation Data'!D101))="","",OFFSET('Sanitation Data'!$D$28,0,10*ROW('Sanitation Data'!D101)))</f>
        <v/>
      </c>
      <c r="CL107" s="290" t="str">
        <f ca="true">+IF(OFFSET('Sanitation Data'!$D$29,0,10*ROW('Sanitation Data'!D101))="","",OFFSET('Sanitation Data'!$D$29,0,10*ROW('Sanitation Data'!D101)))</f>
        <v/>
      </c>
      <c r="CM107" s="290" t="str">
        <f ca="true">+IF(OFFSET('Sanitation Data'!$D$30,0,10*ROW('Sanitation Data'!D101))="","",OFFSET('Sanitation Data'!$D$30,0,10*ROW('Sanitation Data'!D101)))</f>
        <v/>
      </c>
      <c r="CN107" s="290" t="str">
        <f ca="true">+IF(OFFSET('Sanitation Data'!$D$31,0,10*ROW('Sanitation Data'!D101))="","",OFFSET('Sanitation Data'!$D$31,0,10*ROW('Sanitation Data'!D101)))</f>
        <v/>
      </c>
      <c r="CO107" s="290" t="str">
        <f ca="true">+IF(OFFSET('Sanitation Data'!$D$32,0,10*ROW('Sanitation Data'!D101))="","",OFFSET('Sanitation Data'!$D$32,0,10*ROW('Sanitation Data'!D101)))</f>
        <v/>
      </c>
      <c r="CP107" s="290" t="str">
        <f ca="true">+IF(OFFSET('Sanitation Data'!$E$28,0,10*ROW('Sanitation Data'!E101))="","",OFFSET('Sanitation Data'!$E$28,0,10*ROW('Sanitation Data'!E101)))</f>
        <v/>
      </c>
      <c r="CQ107" s="290" t="str">
        <f ca="true">+IF(OFFSET('Sanitation Data'!$E$29,0,10*ROW('Sanitation Data'!E101))="","",OFFSET('Sanitation Data'!$E$29,0,10*ROW('Sanitation Data'!E101)))</f>
        <v/>
      </c>
      <c r="CR107" s="290" t="str">
        <f ca="true">+IF(OFFSET('Sanitation Data'!$E$30,0,10*ROW('Sanitation Data'!E101))="","",OFFSET('Sanitation Data'!$E$30,0,10*ROW('Sanitation Data'!E101)))</f>
        <v/>
      </c>
      <c r="CS107" s="290" t="str">
        <f ca="true">+IF(OFFSET('Sanitation Data'!$E$31,0,10*ROW('Sanitation Data'!E101))="","",OFFSET('Sanitation Data'!$E$31,0,10*ROW('Sanitation Data'!E101)))</f>
        <v/>
      </c>
      <c r="CT107" s="290" t="str">
        <f ca="true">+IF(OFFSET('Sanitation Data'!$E$32,0,10*ROW('Sanitation Data'!E101))="","",OFFSET('Sanitation Data'!$E$32,0,10*ROW('Sanitation Data'!E101)))</f>
        <v/>
      </c>
      <c r="CU107" s="290" t="str">
        <f ca="true">+IF(OFFSET('Sanitation Data'!$F$28,0,10*ROW('Sanitation Data'!F101))="","",OFFSET('Sanitation Data'!$F$28,0,10*ROW('Sanitation Data'!F101)))</f>
        <v/>
      </c>
      <c r="CV107" s="290" t="str">
        <f ca="true">+IF(OFFSET('Sanitation Data'!$F$29,0,10*ROW('Sanitation Data'!F101))="","",OFFSET('Sanitation Data'!$F$29,0,10*ROW('Sanitation Data'!F101)))</f>
        <v/>
      </c>
      <c r="CW107" s="290" t="str">
        <f ca="true">+IF(OFFSET('Sanitation Data'!$F$30,0,10*ROW('Sanitation Data'!F101))="","",OFFSET('Sanitation Data'!$F$30,0,10*ROW('Sanitation Data'!F101)))</f>
        <v/>
      </c>
      <c r="CX107" s="290" t="str">
        <f ca="true">+IF(OFFSET('Sanitation Data'!$F$31,0,10*ROW('Sanitation Data'!F101))="","",OFFSET('Sanitation Data'!$F$31,0,10*ROW('Sanitation Data'!F101)))</f>
        <v/>
      </c>
      <c r="CY107" s="290" t="str">
        <f ca="true">+IF(OFFSET('Sanitation Data'!$F$32,0,10*ROW('Sanitation Data'!F101))="","",OFFSET('Sanitation Data'!$F$32,0,10*ROW('Sanitation Data'!F101)))</f>
        <v/>
      </c>
      <c r="CZ107" s="290" t="str">
        <f ca="true">+IF(OFFSET('Sanitation Data'!$G$28,0,10*ROW('Sanitation Data'!G101))="","",OFFSET('Sanitation Data'!$G$28,0,10*ROW('Sanitation Data'!G101)))</f>
        <v/>
      </c>
      <c r="DA107" s="290" t="str">
        <f ca="true">+IF(OFFSET('Sanitation Data'!$G$29,0,10*ROW('Sanitation Data'!G101))="","",OFFSET('Sanitation Data'!$G$29,0,10*ROW('Sanitation Data'!G101)))</f>
        <v/>
      </c>
      <c r="DB107" s="290" t="str">
        <f ca="true">+IF(OFFSET('Sanitation Data'!$G$30,0,10*ROW('Sanitation Data'!G101))="","",OFFSET('Sanitation Data'!$G$30,0,10*ROW('Sanitation Data'!G101)))</f>
        <v/>
      </c>
      <c r="DC107" s="290" t="str">
        <f ca="true">+IF(OFFSET('Sanitation Data'!$G$31,0,10*ROW('Sanitation Data'!G101))="","",OFFSET('Sanitation Data'!$G$31,0,10*ROW('Sanitation Data'!G101)))</f>
        <v/>
      </c>
      <c r="DD107" s="290" t="str">
        <f ca="true">+IF(OFFSET('Sanitation Data'!$G$32,0,10*ROW('Sanitation Data'!G101))="","",OFFSET('Sanitation Data'!$G$32,0,10*ROW('Sanitation Data'!G101)))</f>
        <v/>
      </c>
      <c r="DE107" s="290" t="str">
        <f ca="true">+IF(OFFSET('Sanitation Data'!$H$28,0,10*ROW('Sanitation Data'!H101))="","",OFFSET('Sanitation Data'!$H$28,0,10*ROW('Sanitation Data'!H101)))</f>
        <v/>
      </c>
      <c r="DF107" s="290" t="str">
        <f ca="true">+IF(OFFSET('Sanitation Data'!$H$29,0,10*ROW('Sanitation Data'!H101))="","",OFFSET('Sanitation Data'!$H$29,0,10*ROW('Sanitation Data'!H101)))</f>
        <v/>
      </c>
      <c r="DG107" s="290" t="str">
        <f ca="true">+IF(OFFSET('Sanitation Data'!$H$30,0,10*ROW('Sanitation Data'!H101))="","",OFFSET('Sanitation Data'!$H$30,0,10*ROW('Sanitation Data'!H101)))</f>
        <v/>
      </c>
      <c r="DH107" s="290" t="str">
        <f ca="true">+IF(OFFSET('Sanitation Data'!$H$31,0,10*ROW('Sanitation Data'!H101))="","",OFFSET('Sanitation Data'!$H$31,0,10*ROW('Sanitation Data'!H101)))</f>
        <v/>
      </c>
      <c r="DI107" s="290" t="str">
        <f ca="true">+IF(OFFSET('Sanitation Data'!$H$32,0,10*ROW('Sanitation Data'!H101))="","",OFFSET('Sanitation Data'!$H$32,0,10*ROW('Sanitation Data'!H101)))</f>
        <v/>
      </c>
      <c r="DJ107" s="290" t="str">
        <f ca="true">+IF(OFFSET('Sanitation Data'!$I$28,0,10*ROW('Sanitation Data'!I101))="","",OFFSET('Sanitation Data'!$I$28,0,10*ROW('Sanitation Data'!I101)))</f>
        <v/>
      </c>
      <c r="DK107" s="290" t="str">
        <f ca="true">+IF(OFFSET('Sanitation Data'!$I$29,0,10*ROW('Sanitation Data'!I101))="","",OFFSET('Sanitation Data'!$I$29,0,10*ROW('Sanitation Data'!I101)))</f>
        <v/>
      </c>
      <c r="DL107" s="290" t="str">
        <f ca="true">+IF(OFFSET('Sanitation Data'!$I$30,0,10*ROW('Sanitation Data'!I101))="","",OFFSET('Sanitation Data'!$I$30,0,10*ROW('Sanitation Data'!I101)))</f>
        <v/>
      </c>
      <c r="DM107" s="290" t="str">
        <f ca="true">+IF(OFFSET('Sanitation Data'!$I$31,0,10*ROW('Sanitation Data'!I101))="","",OFFSET('Sanitation Data'!$I$31,0,10*ROW('Sanitation Data'!I101)))</f>
        <v/>
      </c>
      <c r="DN107" s="290" t="str">
        <f ca="true">+IF(OFFSET('Sanitation Data'!$I$32,0,10*ROW('Sanitation Data'!I101))="","",OFFSET('Sanitation Data'!$I$32,0,10*ROW('Sanitation Data'!I101)))</f>
        <v/>
      </c>
      <c r="DO107" s="290" t="str">
        <f ca="true">+IF(OFFSET('Hygiene Data'!$D$11,0,10*ROW('Hygiene Data'!D101))="","",OFFSET('Hygiene Data'!$D$11,0,10*ROW('Hygiene Data'!D101)))</f>
        <v/>
      </c>
      <c r="DP107" s="290" t="str">
        <f ca="true">+IF(OFFSET('Hygiene Data'!$D$12,0,10*ROW('Hygiene Data'!D101))="","",OFFSET('Hygiene Data'!$D$12,0,10*ROW('Hygiene Data'!D101)))</f>
        <v/>
      </c>
      <c r="DQ107" s="290" t="str">
        <f ca="true">+IF(OFFSET('Hygiene Data'!$D$13,0,10*ROW('Hygiene Data'!D101))="","",OFFSET('Hygiene Data'!$D$13,0,10*ROW('Hygiene Data'!D101)))</f>
        <v/>
      </c>
      <c r="DR107" s="290" t="str">
        <f ca="true">+IF(OFFSET('Hygiene Data'!$E$11,0,10*ROW('Hygiene Data'!E101))="","",OFFSET('Hygiene Data'!$E$11,0,10*ROW('Hygiene Data'!E101)))</f>
        <v/>
      </c>
      <c r="DS107" s="290" t="str">
        <f ca="true">+IF(OFFSET('Hygiene Data'!$E$12,0,10*ROW('Hygiene Data'!E101))="","",OFFSET('Hygiene Data'!$E$12,0,10*ROW('Hygiene Data'!E101)))</f>
        <v/>
      </c>
      <c r="DT107" s="290" t="str">
        <f ca="true">+IF(OFFSET('Hygiene Data'!$E$13,0,10*ROW('Hygiene Data'!E101))="","",OFFSET('Hygiene Data'!$E$13,0,10*ROW('Hygiene Data'!E101)))</f>
        <v/>
      </c>
      <c r="DU107" s="290" t="str">
        <f ca="true">+IF(OFFSET('Hygiene Data'!$F$11,0,10*ROW('Hygiene Data'!F101))="","",OFFSET('Hygiene Data'!$F$11,0,10*ROW('Hygiene Data'!F101)))</f>
        <v/>
      </c>
      <c r="DV107" s="290" t="str">
        <f ca="true">+IF(OFFSET('Hygiene Data'!$F$12,0,10*ROW('Hygiene Data'!F101))="","",OFFSET('Hygiene Data'!$F$12,0,10*ROW('Hygiene Data'!F101)))</f>
        <v/>
      </c>
      <c r="DW107" s="290" t="str">
        <f ca="true">+IF(OFFSET('Hygiene Data'!$F$13,0,10*ROW('Hygiene Data'!F101))="","",OFFSET('Hygiene Data'!$F$13,0,10*ROW('Hygiene Data'!F101)))</f>
        <v/>
      </c>
      <c r="DX107" s="290" t="str">
        <f ca="true">+IF(OFFSET('Hygiene Data'!$G$11,0,10*ROW('Hygiene Data'!G101))="","",OFFSET('Hygiene Data'!$G$11,0,10*ROW('Hygiene Data'!G101)))</f>
        <v/>
      </c>
      <c r="DY107" s="290" t="str">
        <f ca="true">+IF(OFFSET('Hygiene Data'!$G$12,0,10*ROW('Hygiene Data'!G101))="","",OFFSET('Hygiene Data'!$G$12,0,10*ROW('Hygiene Data'!G101)))</f>
        <v/>
      </c>
      <c r="DZ107" s="290" t="str">
        <f ca="true">+IF(OFFSET('Hygiene Data'!$G$13,0,10*ROW('Hygiene Data'!G101))="","",OFFSET('Hygiene Data'!$G$13,0,10*ROW('Hygiene Data'!G101)))</f>
        <v/>
      </c>
      <c r="EA107" s="290" t="str">
        <f ca="true">+IF(OFFSET('Hygiene Data'!$H$11,0,10*ROW('Hygiene Data'!H101))="","",OFFSET('Hygiene Data'!$H$11,0,10*ROW('Hygiene Data'!H101)))</f>
        <v/>
      </c>
      <c r="EB107" s="290" t="str">
        <f ca="true">+IF(OFFSET('Hygiene Data'!$H$12,0,10*ROW('Hygiene Data'!H101))="","",OFFSET('Hygiene Data'!$H$12,0,10*ROW('Hygiene Data'!H101)))</f>
        <v/>
      </c>
      <c r="EC107" s="290" t="str">
        <f ca="true">+IF(OFFSET('Hygiene Data'!$H$13,0,10*ROW('Hygiene Data'!H101))="","",OFFSET('Hygiene Data'!$H$13,0,10*ROW('Hygiene Data'!H101)))</f>
        <v/>
      </c>
      <c r="ED107" s="290" t="str">
        <f ca="true">+IF(OFFSET('Hygiene Data'!$I$11,0,10*ROW('Hygiene Data'!I101))="","",OFFSET('Hygiene Data'!$I$11,0,10*ROW('Hygiene Data'!I101)))</f>
        <v/>
      </c>
      <c r="EE107" s="290" t="str">
        <f ca="true">+IF(OFFSET('Hygiene Data'!$I$12,0,10*ROW('Hygiene Data'!I101))="","",OFFSET('Hygiene Data'!$I$12,0,10*ROW('Hygiene Data'!I101)))</f>
        <v/>
      </c>
      <c r="EF107" s="290"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6"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0"/>
      <c r="BS108" s="290" t="str">
        <f ca="true">+IF(OFFSET('Water Data'!$D$27,0,10*ROW('Water Data'!D102))="","",OFFSET('Water Data'!$D$27,0,10*ROW('Water Data'!D102)))</f>
        <v/>
      </c>
      <c r="BT108" s="290" t="str">
        <f ca="true">+IF(OFFSET('Water Data'!$D$28,0,10*ROW('Water Data'!D102))="","",OFFSET('Water Data'!$D$28,0,10*ROW('Water Data'!D102)))</f>
        <v/>
      </c>
      <c r="BU108" s="290" t="str">
        <f ca="true">+IF(OFFSET('Water Data'!$D$29,0,10*ROW('Water Data'!D102))="","",OFFSET('Water Data'!$D$29,0,10*ROW('Water Data'!D102)))</f>
        <v/>
      </c>
      <c r="BV108" s="290" t="str">
        <f ca="true">+IF(OFFSET('Water Data'!$E$27,0,10*ROW('Water Data'!E102))="","",OFFSET('Water Data'!$E$27,0,10*ROW('Water Data'!E102)))</f>
        <v/>
      </c>
      <c r="BW108" s="290" t="str">
        <f ca="true">+IF(OFFSET('Water Data'!$E$28,0,10*ROW('Water Data'!E102))="","",OFFSET('Water Data'!$E$28,0,10*ROW('Water Data'!E102)))</f>
        <v/>
      </c>
      <c r="BX108" s="290" t="str">
        <f ca="true">+IF(OFFSET('Water Data'!$E$29,0,10*ROW('Water Data'!E102))="","",OFFSET('Water Data'!$E$29,0,10*ROW('Water Data'!E102)))</f>
        <v/>
      </c>
      <c r="BY108" s="290" t="str">
        <f ca="true">+IF(OFFSET('Water Data'!$F$27,0,10*ROW('Water Data'!F102))="","",OFFSET('Water Data'!$F$27,0,10*ROW('Water Data'!F102)))</f>
        <v/>
      </c>
      <c r="BZ108" s="290" t="str">
        <f ca="true">+IF(OFFSET('Water Data'!$F$28,0,10*ROW('Water Data'!F102))="","",OFFSET('Water Data'!$F$28,0,10*ROW('Water Data'!F102)))</f>
        <v/>
      </c>
      <c r="CA108" s="290" t="str">
        <f ca="true">+IF(OFFSET('Water Data'!$F$29,0,10*ROW('Water Data'!F102))="","",OFFSET('Water Data'!$F$29,0,10*ROW('Water Data'!F102)))</f>
        <v/>
      </c>
      <c r="CB108" s="290" t="str">
        <f ca="true">+IF(OFFSET('Water Data'!$G$27,0,10*ROW('Water Data'!G102))="","",OFFSET('Water Data'!$G$27,0,10*ROW('Water Data'!G102)))</f>
        <v/>
      </c>
      <c r="CC108" s="290" t="str">
        <f ca="true">+IF(OFFSET('Water Data'!$G$28,0,10*ROW('Water Data'!G102))="","",OFFSET('Water Data'!$G$28,0,10*ROW('Water Data'!G102)))</f>
        <v/>
      </c>
      <c r="CD108" s="290" t="str">
        <f ca="true">+IF(OFFSET('Water Data'!$G$29,0,10*ROW('Water Data'!G102))="","",OFFSET('Water Data'!$G$29,0,10*ROW('Water Data'!G102)))</f>
        <v/>
      </c>
      <c r="CE108" s="290" t="str">
        <f ca="true">+IF(OFFSET('Water Data'!$H$27,0,10*ROW('Water Data'!H102))="","",OFFSET('Water Data'!$H$27,0,10*ROW('Water Data'!H102)))</f>
        <v/>
      </c>
      <c r="CF108" s="290" t="str">
        <f ca="true">+IF(OFFSET('Water Data'!$H$28,0,10*ROW('Water Data'!H102))="","",OFFSET('Water Data'!$H$28,0,10*ROW('Water Data'!H102)))</f>
        <v/>
      </c>
      <c r="CG108" s="290" t="str">
        <f ca="true">+IF(OFFSET('Water Data'!$H$29,0,10*ROW('Water Data'!H102))="","",OFFSET('Water Data'!$H$29,0,10*ROW('Water Data'!H102)))</f>
        <v/>
      </c>
      <c r="CH108" s="290" t="str">
        <f ca="true">+IF(OFFSET('Water Data'!$I$27,0,10*ROW('Water Data'!I102))="","",OFFSET('Water Data'!$I$27,0,10*ROW('Water Data'!I102)))</f>
        <v/>
      </c>
      <c r="CI108" s="290" t="str">
        <f ca="true">+IF(OFFSET('Water Data'!$I$28,0,10*ROW('Water Data'!I102))="","",OFFSET('Water Data'!$I$28,0,10*ROW('Water Data'!I102)))</f>
        <v/>
      </c>
      <c r="CJ108" s="290" t="str">
        <f ca="true">+IF(OFFSET('Water Data'!$I$29,0,10*ROW('Water Data'!I102))="","",OFFSET('Water Data'!$I$29,0,10*ROW('Water Data'!I102)))</f>
        <v/>
      </c>
      <c r="CK108" s="290" t="str">
        <f ca="true">+IF(OFFSET('Sanitation Data'!$D$28,0,10*ROW('Sanitation Data'!D102))="","",OFFSET('Sanitation Data'!$D$28,0,10*ROW('Sanitation Data'!D102)))</f>
        <v/>
      </c>
      <c r="CL108" s="290" t="str">
        <f ca="true">+IF(OFFSET('Sanitation Data'!$D$29,0,10*ROW('Sanitation Data'!D102))="","",OFFSET('Sanitation Data'!$D$29,0,10*ROW('Sanitation Data'!D102)))</f>
        <v/>
      </c>
      <c r="CM108" s="290" t="str">
        <f ca="true">+IF(OFFSET('Sanitation Data'!$D$30,0,10*ROW('Sanitation Data'!D102))="","",OFFSET('Sanitation Data'!$D$30,0,10*ROW('Sanitation Data'!D102)))</f>
        <v/>
      </c>
      <c r="CN108" s="290" t="str">
        <f ca="true">+IF(OFFSET('Sanitation Data'!$D$31,0,10*ROW('Sanitation Data'!D102))="","",OFFSET('Sanitation Data'!$D$31,0,10*ROW('Sanitation Data'!D102)))</f>
        <v/>
      </c>
      <c r="CO108" s="290" t="str">
        <f ca="true">+IF(OFFSET('Sanitation Data'!$D$32,0,10*ROW('Sanitation Data'!D102))="","",OFFSET('Sanitation Data'!$D$32,0,10*ROW('Sanitation Data'!D102)))</f>
        <v/>
      </c>
      <c r="CP108" s="290" t="str">
        <f ca="true">+IF(OFFSET('Sanitation Data'!$E$28,0,10*ROW('Sanitation Data'!E102))="","",OFFSET('Sanitation Data'!$E$28,0,10*ROW('Sanitation Data'!E102)))</f>
        <v/>
      </c>
      <c r="CQ108" s="290" t="str">
        <f ca="true">+IF(OFFSET('Sanitation Data'!$E$29,0,10*ROW('Sanitation Data'!E102))="","",OFFSET('Sanitation Data'!$E$29,0,10*ROW('Sanitation Data'!E102)))</f>
        <v/>
      </c>
      <c r="CR108" s="290" t="str">
        <f ca="true">+IF(OFFSET('Sanitation Data'!$E$30,0,10*ROW('Sanitation Data'!E102))="","",OFFSET('Sanitation Data'!$E$30,0,10*ROW('Sanitation Data'!E102)))</f>
        <v/>
      </c>
      <c r="CS108" s="290" t="str">
        <f ca="true">+IF(OFFSET('Sanitation Data'!$E$31,0,10*ROW('Sanitation Data'!E102))="","",OFFSET('Sanitation Data'!$E$31,0,10*ROW('Sanitation Data'!E102)))</f>
        <v/>
      </c>
      <c r="CT108" s="290" t="str">
        <f ca="true">+IF(OFFSET('Sanitation Data'!$E$32,0,10*ROW('Sanitation Data'!E102))="","",OFFSET('Sanitation Data'!$E$32,0,10*ROW('Sanitation Data'!E102)))</f>
        <v/>
      </c>
      <c r="CU108" s="290" t="str">
        <f ca="true">+IF(OFFSET('Sanitation Data'!$F$28,0,10*ROW('Sanitation Data'!F102))="","",OFFSET('Sanitation Data'!$F$28,0,10*ROW('Sanitation Data'!F102)))</f>
        <v/>
      </c>
      <c r="CV108" s="290" t="str">
        <f ca="true">+IF(OFFSET('Sanitation Data'!$F$29,0,10*ROW('Sanitation Data'!F102))="","",OFFSET('Sanitation Data'!$F$29,0,10*ROW('Sanitation Data'!F102)))</f>
        <v/>
      </c>
      <c r="CW108" s="290" t="str">
        <f ca="true">+IF(OFFSET('Sanitation Data'!$F$30,0,10*ROW('Sanitation Data'!F102))="","",OFFSET('Sanitation Data'!$F$30,0,10*ROW('Sanitation Data'!F102)))</f>
        <v/>
      </c>
      <c r="CX108" s="290" t="str">
        <f ca="true">+IF(OFFSET('Sanitation Data'!$F$31,0,10*ROW('Sanitation Data'!F102))="","",OFFSET('Sanitation Data'!$F$31,0,10*ROW('Sanitation Data'!F102)))</f>
        <v/>
      </c>
      <c r="CY108" s="290" t="str">
        <f ca="true">+IF(OFFSET('Sanitation Data'!$F$32,0,10*ROW('Sanitation Data'!F102))="","",OFFSET('Sanitation Data'!$F$32,0,10*ROW('Sanitation Data'!F102)))</f>
        <v/>
      </c>
      <c r="CZ108" s="290" t="str">
        <f ca="true">+IF(OFFSET('Sanitation Data'!$G$28,0,10*ROW('Sanitation Data'!G102))="","",OFFSET('Sanitation Data'!$G$28,0,10*ROW('Sanitation Data'!G102)))</f>
        <v/>
      </c>
      <c r="DA108" s="290" t="str">
        <f ca="true">+IF(OFFSET('Sanitation Data'!$G$29,0,10*ROW('Sanitation Data'!G102))="","",OFFSET('Sanitation Data'!$G$29,0,10*ROW('Sanitation Data'!G102)))</f>
        <v/>
      </c>
      <c r="DB108" s="290" t="str">
        <f ca="true">+IF(OFFSET('Sanitation Data'!$G$30,0,10*ROW('Sanitation Data'!G102))="","",OFFSET('Sanitation Data'!$G$30,0,10*ROW('Sanitation Data'!G102)))</f>
        <v/>
      </c>
      <c r="DC108" s="290" t="str">
        <f ca="true">+IF(OFFSET('Sanitation Data'!$G$31,0,10*ROW('Sanitation Data'!G102))="","",OFFSET('Sanitation Data'!$G$31,0,10*ROW('Sanitation Data'!G102)))</f>
        <v/>
      </c>
      <c r="DD108" s="290" t="str">
        <f ca="true">+IF(OFFSET('Sanitation Data'!$G$32,0,10*ROW('Sanitation Data'!G102))="","",OFFSET('Sanitation Data'!$G$32,0,10*ROW('Sanitation Data'!G102)))</f>
        <v/>
      </c>
      <c r="DE108" s="290" t="str">
        <f ca="true">+IF(OFFSET('Sanitation Data'!$H$28,0,10*ROW('Sanitation Data'!H102))="","",OFFSET('Sanitation Data'!$H$28,0,10*ROW('Sanitation Data'!H102)))</f>
        <v/>
      </c>
      <c r="DF108" s="290" t="str">
        <f ca="true">+IF(OFFSET('Sanitation Data'!$H$29,0,10*ROW('Sanitation Data'!H102))="","",OFFSET('Sanitation Data'!$H$29,0,10*ROW('Sanitation Data'!H102)))</f>
        <v/>
      </c>
      <c r="DG108" s="290" t="str">
        <f ca="true">+IF(OFFSET('Sanitation Data'!$H$30,0,10*ROW('Sanitation Data'!H102))="","",OFFSET('Sanitation Data'!$H$30,0,10*ROW('Sanitation Data'!H102)))</f>
        <v/>
      </c>
      <c r="DH108" s="290" t="str">
        <f ca="true">+IF(OFFSET('Sanitation Data'!$H$31,0,10*ROW('Sanitation Data'!H102))="","",OFFSET('Sanitation Data'!$H$31,0,10*ROW('Sanitation Data'!H102)))</f>
        <v/>
      </c>
      <c r="DI108" s="290" t="str">
        <f ca="true">+IF(OFFSET('Sanitation Data'!$H$32,0,10*ROW('Sanitation Data'!H102))="","",OFFSET('Sanitation Data'!$H$32,0,10*ROW('Sanitation Data'!H102)))</f>
        <v/>
      </c>
      <c r="DJ108" s="290" t="str">
        <f ca="true">+IF(OFFSET('Sanitation Data'!$I$28,0,10*ROW('Sanitation Data'!I102))="","",OFFSET('Sanitation Data'!$I$28,0,10*ROW('Sanitation Data'!I102)))</f>
        <v/>
      </c>
      <c r="DK108" s="290" t="str">
        <f ca="true">+IF(OFFSET('Sanitation Data'!$I$29,0,10*ROW('Sanitation Data'!I102))="","",OFFSET('Sanitation Data'!$I$29,0,10*ROW('Sanitation Data'!I102)))</f>
        <v/>
      </c>
      <c r="DL108" s="290" t="str">
        <f ca="true">+IF(OFFSET('Sanitation Data'!$I$30,0,10*ROW('Sanitation Data'!I102))="","",OFFSET('Sanitation Data'!$I$30,0,10*ROW('Sanitation Data'!I102)))</f>
        <v/>
      </c>
      <c r="DM108" s="290" t="str">
        <f ca="true">+IF(OFFSET('Sanitation Data'!$I$31,0,10*ROW('Sanitation Data'!I102))="","",OFFSET('Sanitation Data'!$I$31,0,10*ROW('Sanitation Data'!I102)))</f>
        <v/>
      </c>
      <c r="DN108" s="290" t="str">
        <f ca="true">+IF(OFFSET('Sanitation Data'!$I$32,0,10*ROW('Sanitation Data'!I102))="","",OFFSET('Sanitation Data'!$I$32,0,10*ROW('Sanitation Data'!I102)))</f>
        <v/>
      </c>
      <c r="DO108" s="290" t="str">
        <f ca="true">+IF(OFFSET('Hygiene Data'!$D$11,0,10*ROW('Hygiene Data'!D102))="","",OFFSET('Hygiene Data'!$D$11,0,10*ROW('Hygiene Data'!D102)))</f>
        <v/>
      </c>
      <c r="DP108" s="290" t="str">
        <f ca="true">+IF(OFFSET('Hygiene Data'!$D$12,0,10*ROW('Hygiene Data'!D102))="","",OFFSET('Hygiene Data'!$D$12,0,10*ROW('Hygiene Data'!D102)))</f>
        <v/>
      </c>
      <c r="DQ108" s="290" t="str">
        <f ca="true">+IF(OFFSET('Hygiene Data'!$D$13,0,10*ROW('Hygiene Data'!D102))="","",OFFSET('Hygiene Data'!$D$13,0,10*ROW('Hygiene Data'!D102)))</f>
        <v/>
      </c>
      <c r="DR108" s="290" t="str">
        <f ca="true">+IF(OFFSET('Hygiene Data'!$E$11,0,10*ROW('Hygiene Data'!E102))="","",OFFSET('Hygiene Data'!$E$11,0,10*ROW('Hygiene Data'!E102)))</f>
        <v/>
      </c>
      <c r="DS108" s="290" t="str">
        <f ca="true">+IF(OFFSET('Hygiene Data'!$E$12,0,10*ROW('Hygiene Data'!E102))="","",OFFSET('Hygiene Data'!$E$12,0,10*ROW('Hygiene Data'!E102)))</f>
        <v/>
      </c>
      <c r="DT108" s="290" t="str">
        <f ca="true">+IF(OFFSET('Hygiene Data'!$E$13,0,10*ROW('Hygiene Data'!E102))="","",OFFSET('Hygiene Data'!$E$13,0,10*ROW('Hygiene Data'!E102)))</f>
        <v/>
      </c>
      <c r="DU108" s="290" t="str">
        <f ca="true">+IF(OFFSET('Hygiene Data'!$F$11,0,10*ROW('Hygiene Data'!F102))="","",OFFSET('Hygiene Data'!$F$11,0,10*ROW('Hygiene Data'!F102)))</f>
        <v/>
      </c>
      <c r="DV108" s="290" t="str">
        <f ca="true">+IF(OFFSET('Hygiene Data'!$F$12,0,10*ROW('Hygiene Data'!F102))="","",OFFSET('Hygiene Data'!$F$12,0,10*ROW('Hygiene Data'!F102)))</f>
        <v/>
      </c>
      <c r="DW108" s="290" t="str">
        <f ca="true">+IF(OFFSET('Hygiene Data'!$F$13,0,10*ROW('Hygiene Data'!F102))="","",OFFSET('Hygiene Data'!$F$13,0,10*ROW('Hygiene Data'!F102)))</f>
        <v/>
      </c>
      <c r="DX108" s="290" t="str">
        <f ca="true">+IF(OFFSET('Hygiene Data'!$G$11,0,10*ROW('Hygiene Data'!G102))="","",OFFSET('Hygiene Data'!$G$11,0,10*ROW('Hygiene Data'!G102)))</f>
        <v/>
      </c>
      <c r="DY108" s="290" t="str">
        <f ca="true">+IF(OFFSET('Hygiene Data'!$G$12,0,10*ROW('Hygiene Data'!G102))="","",OFFSET('Hygiene Data'!$G$12,0,10*ROW('Hygiene Data'!G102)))</f>
        <v/>
      </c>
      <c r="DZ108" s="290" t="str">
        <f ca="true">+IF(OFFSET('Hygiene Data'!$G$13,0,10*ROW('Hygiene Data'!G102))="","",OFFSET('Hygiene Data'!$G$13,0,10*ROW('Hygiene Data'!G102)))</f>
        <v/>
      </c>
      <c r="EA108" s="290" t="str">
        <f ca="true">+IF(OFFSET('Hygiene Data'!$H$11,0,10*ROW('Hygiene Data'!H102))="","",OFFSET('Hygiene Data'!$H$11,0,10*ROW('Hygiene Data'!H102)))</f>
        <v/>
      </c>
      <c r="EB108" s="290" t="str">
        <f ca="true">+IF(OFFSET('Hygiene Data'!$H$12,0,10*ROW('Hygiene Data'!H102))="","",OFFSET('Hygiene Data'!$H$12,0,10*ROW('Hygiene Data'!H102)))</f>
        <v/>
      </c>
      <c r="EC108" s="290" t="str">
        <f ca="true">+IF(OFFSET('Hygiene Data'!$H$13,0,10*ROW('Hygiene Data'!H102))="","",OFFSET('Hygiene Data'!$H$13,0,10*ROW('Hygiene Data'!H102)))</f>
        <v/>
      </c>
      <c r="ED108" s="290" t="str">
        <f ca="true">+IF(OFFSET('Hygiene Data'!$I$11,0,10*ROW('Hygiene Data'!I102))="","",OFFSET('Hygiene Data'!$I$11,0,10*ROW('Hygiene Data'!I102)))</f>
        <v/>
      </c>
      <c r="EE108" s="290" t="str">
        <f ca="true">+IF(OFFSET('Hygiene Data'!$I$12,0,10*ROW('Hygiene Data'!I102))="","",OFFSET('Hygiene Data'!$I$12,0,10*ROW('Hygiene Data'!I102)))</f>
        <v/>
      </c>
      <c r="EF108" s="290"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6"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0"/>
      <c r="BS109" s="290" t="str">
        <f ca="true">+IF(OFFSET('Water Data'!$D$27,0,10*ROW('Water Data'!D103))="","",OFFSET('Water Data'!$D$27,0,10*ROW('Water Data'!D103)))</f>
        <v/>
      </c>
      <c r="BT109" s="290" t="str">
        <f ca="true">+IF(OFFSET('Water Data'!$D$28,0,10*ROW('Water Data'!D103))="","",OFFSET('Water Data'!$D$28,0,10*ROW('Water Data'!D103)))</f>
        <v/>
      </c>
      <c r="BU109" s="290" t="str">
        <f ca="true">+IF(OFFSET('Water Data'!$D$29,0,10*ROW('Water Data'!D103))="","",OFFSET('Water Data'!$D$29,0,10*ROW('Water Data'!D103)))</f>
        <v/>
      </c>
      <c r="BV109" s="290" t="str">
        <f ca="true">+IF(OFFSET('Water Data'!$E$27,0,10*ROW('Water Data'!E103))="","",OFFSET('Water Data'!$E$27,0,10*ROW('Water Data'!E103)))</f>
        <v/>
      </c>
      <c r="BW109" s="290" t="str">
        <f ca="true">+IF(OFFSET('Water Data'!$E$28,0,10*ROW('Water Data'!E103))="","",OFFSET('Water Data'!$E$28,0,10*ROW('Water Data'!E103)))</f>
        <v/>
      </c>
      <c r="BX109" s="290" t="str">
        <f ca="true">+IF(OFFSET('Water Data'!$E$29,0,10*ROW('Water Data'!E103))="","",OFFSET('Water Data'!$E$29,0,10*ROW('Water Data'!E103)))</f>
        <v/>
      </c>
      <c r="BY109" s="290" t="str">
        <f ca="true">+IF(OFFSET('Water Data'!$F$27,0,10*ROW('Water Data'!F103))="","",OFFSET('Water Data'!$F$27,0,10*ROW('Water Data'!F103)))</f>
        <v/>
      </c>
      <c r="BZ109" s="290" t="str">
        <f ca="true">+IF(OFFSET('Water Data'!$F$28,0,10*ROW('Water Data'!F103))="","",OFFSET('Water Data'!$F$28,0,10*ROW('Water Data'!F103)))</f>
        <v/>
      </c>
      <c r="CA109" s="290" t="str">
        <f ca="true">+IF(OFFSET('Water Data'!$F$29,0,10*ROW('Water Data'!F103))="","",OFFSET('Water Data'!$F$29,0,10*ROW('Water Data'!F103)))</f>
        <v/>
      </c>
      <c r="CB109" s="290" t="str">
        <f ca="true">+IF(OFFSET('Water Data'!$G$27,0,10*ROW('Water Data'!G103))="","",OFFSET('Water Data'!$G$27,0,10*ROW('Water Data'!G103)))</f>
        <v/>
      </c>
      <c r="CC109" s="290" t="str">
        <f ca="true">+IF(OFFSET('Water Data'!$G$28,0,10*ROW('Water Data'!G103))="","",OFFSET('Water Data'!$G$28,0,10*ROW('Water Data'!G103)))</f>
        <v/>
      </c>
      <c r="CD109" s="290" t="str">
        <f ca="true">+IF(OFFSET('Water Data'!$G$29,0,10*ROW('Water Data'!G103))="","",OFFSET('Water Data'!$G$29,0,10*ROW('Water Data'!G103)))</f>
        <v/>
      </c>
      <c r="CE109" s="290" t="str">
        <f ca="true">+IF(OFFSET('Water Data'!$H$27,0,10*ROW('Water Data'!H103))="","",OFFSET('Water Data'!$H$27,0,10*ROW('Water Data'!H103)))</f>
        <v/>
      </c>
      <c r="CF109" s="290" t="str">
        <f ca="true">+IF(OFFSET('Water Data'!$H$28,0,10*ROW('Water Data'!H103))="","",OFFSET('Water Data'!$H$28,0,10*ROW('Water Data'!H103)))</f>
        <v/>
      </c>
      <c r="CG109" s="290" t="str">
        <f ca="true">+IF(OFFSET('Water Data'!$H$29,0,10*ROW('Water Data'!H103))="","",OFFSET('Water Data'!$H$29,0,10*ROW('Water Data'!H103)))</f>
        <v/>
      </c>
      <c r="CH109" s="290" t="str">
        <f ca="true">+IF(OFFSET('Water Data'!$I$27,0,10*ROW('Water Data'!I103))="","",OFFSET('Water Data'!$I$27,0,10*ROW('Water Data'!I103)))</f>
        <v/>
      </c>
      <c r="CI109" s="290" t="str">
        <f ca="true">+IF(OFFSET('Water Data'!$I$28,0,10*ROW('Water Data'!I103))="","",OFFSET('Water Data'!$I$28,0,10*ROW('Water Data'!I103)))</f>
        <v/>
      </c>
      <c r="CJ109" s="290" t="str">
        <f ca="true">+IF(OFFSET('Water Data'!$I$29,0,10*ROW('Water Data'!I103))="","",OFFSET('Water Data'!$I$29,0,10*ROW('Water Data'!I103)))</f>
        <v/>
      </c>
      <c r="CK109" s="290" t="str">
        <f ca="true">+IF(OFFSET('Sanitation Data'!$D$28,0,10*ROW('Sanitation Data'!D103))="","",OFFSET('Sanitation Data'!$D$28,0,10*ROW('Sanitation Data'!D103)))</f>
        <v/>
      </c>
      <c r="CL109" s="290" t="str">
        <f ca="true">+IF(OFFSET('Sanitation Data'!$D$29,0,10*ROW('Sanitation Data'!D103))="","",OFFSET('Sanitation Data'!$D$29,0,10*ROW('Sanitation Data'!D103)))</f>
        <v/>
      </c>
      <c r="CM109" s="290" t="str">
        <f ca="true">+IF(OFFSET('Sanitation Data'!$D$30,0,10*ROW('Sanitation Data'!D103))="","",OFFSET('Sanitation Data'!$D$30,0,10*ROW('Sanitation Data'!D103)))</f>
        <v/>
      </c>
      <c r="CN109" s="290" t="str">
        <f ca="true">+IF(OFFSET('Sanitation Data'!$D$31,0,10*ROW('Sanitation Data'!D103))="","",OFFSET('Sanitation Data'!$D$31,0,10*ROW('Sanitation Data'!D103)))</f>
        <v/>
      </c>
      <c r="CO109" s="290" t="str">
        <f ca="true">+IF(OFFSET('Sanitation Data'!$D$32,0,10*ROW('Sanitation Data'!D103))="","",OFFSET('Sanitation Data'!$D$32,0,10*ROW('Sanitation Data'!D103)))</f>
        <v/>
      </c>
      <c r="CP109" s="290" t="str">
        <f ca="true">+IF(OFFSET('Sanitation Data'!$E$28,0,10*ROW('Sanitation Data'!E103))="","",OFFSET('Sanitation Data'!$E$28,0,10*ROW('Sanitation Data'!E103)))</f>
        <v/>
      </c>
      <c r="CQ109" s="290" t="str">
        <f ca="true">+IF(OFFSET('Sanitation Data'!$E$29,0,10*ROW('Sanitation Data'!E103))="","",OFFSET('Sanitation Data'!$E$29,0,10*ROW('Sanitation Data'!E103)))</f>
        <v/>
      </c>
      <c r="CR109" s="290" t="str">
        <f ca="true">+IF(OFFSET('Sanitation Data'!$E$30,0,10*ROW('Sanitation Data'!E103))="","",OFFSET('Sanitation Data'!$E$30,0,10*ROW('Sanitation Data'!E103)))</f>
        <v/>
      </c>
      <c r="CS109" s="290" t="str">
        <f ca="true">+IF(OFFSET('Sanitation Data'!$E$31,0,10*ROW('Sanitation Data'!E103))="","",OFFSET('Sanitation Data'!$E$31,0,10*ROW('Sanitation Data'!E103)))</f>
        <v/>
      </c>
      <c r="CT109" s="290" t="str">
        <f ca="true">+IF(OFFSET('Sanitation Data'!$E$32,0,10*ROW('Sanitation Data'!E103))="","",OFFSET('Sanitation Data'!$E$32,0,10*ROW('Sanitation Data'!E103)))</f>
        <v/>
      </c>
      <c r="CU109" s="290" t="str">
        <f ca="true">+IF(OFFSET('Sanitation Data'!$F$28,0,10*ROW('Sanitation Data'!F103))="","",OFFSET('Sanitation Data'!$F$28,0,10*ROW('Sanitation Data'!F103)))</f>
        <v/>
      </c>
      <c r="CV109" s="290" t="str">
        <f ca="true">+IF(OFFSET('Sanitation Data'!$F$29,0,10*ROW('Sanitation Data'!F103))="","",OFFSET('Sanitation Data'!$F$29,0,10*ROW('Sanitation Data'!F103)))</f>
        <v/>
      </c>
      <c r="CW109" s="290" t="str">
        <f ca="true">+IF(OFFSET('Sanitation Data'!$F$30,0,10*ROW('Sanitation Data'!F103))="","",OFFSET('Sanitation Data'!$F$30,0,10*ROW('Sanitation Data'!F103)))</f>
        <v/>
      </c>
      <c r="CX109" s="290" t="str">
        <f ca="true">+IF(OFFSET('Sanitation Data'!$F$31,0,10*ROW('Sanitation Data'!F103))="","",OFFSET('Sanitation Data'!$F$31,0,10*ROW('Sanitation Data'!F103)))</f>
        <v/>
      </c>
      <c r="CY109" s="290" t="str">
        <f ca="true">+IF(OFFSET('Sanitation Data'!$F$32,0,10*ROW('Sanitation Data'!F103))="","",OFFSET('Sanitation Data'!$F$32,0,10*ROW('Sanitation Data'!F103)))</f>
        <v/>
      </c>
      <c r="CZ109" s="290" t="str">
        <f ca="true">+IF(OFFSET('Sanitation Data'!$G$28,0,10*ROW('Sanitation Data'!G103))="","",OFFSET('Sanitation Data'!$G$28,0,10*ROW('Sanitation Data'!G103)))</f>
        <v/>
      </c>
      <c r="DA109" s="290" t="str">
        <f ca="true">+IF(OFFSET('Sanitation Data'!$G$29,0,10*ROW('Sanitation Data'!G103))="","",OFFSET('Sanitation Data'!$G$29,0,10*ROW('Sanitation Data'!G103)))</f>
        <v/>
      </c>
      <c r="DB109" s="290" t="str">
        <f ca="true">+IF(OFFSET('Sanitation Data'!$G$30,0,10*ROW('Sanitation Data'!G103))="","",OFFSET('Sanitation Data'!$G$30,0,10*ROW('Sanitation Data'!G103)))</f>
        <v/>
      </c>
      <c r="DC109" s="290" t="str">
        <f ca="true">+IF(OFFSET('Sanitation Data'!$G$31,0,10*ROW('Sanitation Data'!G103))="","",OFFSET('Sanitation Data'!$G$31,0,10*ROW('Sanitation Data'!G103)))</f>
        <v/>
      </c>
      <c r="DD109" s="290" t="str">
        <f ca="true">+IF(OFFSET('Sanitation Data'!$G$32,0,10*ROW('Sanitation Data'!G103))="","",OFFSET('Sanitation Data'!$G$32,0,10*ROW('Sanitation Data'!G103)))</f>
        <v/>
      </c>
      <c r="DE109" s="290" t="str">
        <f ca="true">+IF(OFFSET('Sanitation Data'!$H$28,0,10*ROW('Sanitation Data'!H103))="","",OFFSET('Sanitation Data'!$H$28,0,10*ROW('Sanitation Data'!H103)))</f>
        <v/>
      </c>
      <c r="DF109" s="290" t="str">
        <f ca="true">+IF(OFFSET('Sanitation Data'!$H$29,0,10*ROW('Sanitation Data'!H103))="","",OFFSET('Sanitation Data'!$H$29,0,10*ROW('Sanitation Data'!H103)))</f>
        <v/>
      </c>
      <c r="DG109" s="290" t="str">
        <f ca="true">+IF(OFFSET('Sanitation Data'!$H$30,0,10*ROW('Sanitation Data'!H103))="","",OFFSET('Sanitation Data'!$H$30,0,10*ROW('Sanitation Data'!H103)))</f>
        <v/>
      </c>
      <c r="DH109" s="290" t="str">
        <f ca="true">+IF(OFFSET('Sanitation Data'!$H$31,0,10*ROW('Sanitation Data'!H103))="","",OFFSET('Sanitation Data'!$H$31,0,10*ROW('Sanitation Data'!H103)))</f>
        <v/>
      </c>
      <c r="DI109" s="290" t="str">
        <f ca="true">+IF(OFFSET('Sanitation Data'!$H$32,0,10*ROW('Sanitation Data'!H103))="","",OFFSET('Sanitation Data'!$H$32,0,10*ROW('Sanitation Data'!H103)))</f>
        <v/>
      </c>
      <c r="DJ109" s="290" t="str">
        <f ca="true">+IF(OFFSET('Sanitation Data'!$I$28,0,10*ROW('Sanitation Data'!I103))="","",OFFSET('Sanitation Data'!$I$28,0,10*ROW('Sanitation Data'!I103)))</f>
        <v/>
      </c>
      <c r="DK109" s="290" t="str">
        <f ca="true">+IF(OFFSET('Sanitation Data'!$I$29,0,10*ROW('Sanitation Data'!I103))="","",OFFSET('Sanitation Data'!$I$29,0,10*ROW('Sanitation Data'!I103)))</f>
        <v/>
      </c>
      <c r="DL109" s="290" t="str">
        <f ca="true">+IF(OFFSET('Sanitation Data'!$I$30,0,10*ROW('Sanitation Data'!I103))="","",OFFSET('Sanitation Data'!$I$30,0,10*ROW('Sanitation Data'!I103)))</f>
        <v/>
      </c>
      <c r="DM109" s="290" t="str">
        <f ca="true">+IF(OFFSET('Sanitation Data'!$I$31,0,10*ROW('Sanitation Data'!I103))="","",OFFSET('Sanitation Data'!$I$31,0,10*ROW('Sanitation Data'!I103)))</f>
        <v/>
      </c>
      <c r="DN109" s="290" t="str">
        <f ca="true">+IF(OFFSET('Sanitation Data'!$I$32,0,10*ROW('Sanitation Data'!I103))="","",OFFSET('Sanitation Data'!$I$32,0,10*ROW('Sanitation Data'!I103)))</f>
        <v/>
      </c>
      <c r="DO109" s="290" t="str">
        <f ca="true">+IF(OFFSET('Hygiene Data'!$D$11,0,10*ROW('Hygiene Data'!D103))="","",OFFSET('Hygiene Data'!$D$11,0,10*ROW('Hygiene Data'!D103)))</f>
        <v/>
      </c>
      <c r="DP109" s="290" t="str">
        <f ca="true">+IF(OFFSET('Hygiene Data'!$D$12,0,10*ROW('Hygiene Data'!D103))="","",OFFSET('Hygiene Data'!$D$12,0,10*ROW('Hygiene Data'!D103)))</f>
        <v/>
      </c>
      <c r="DQ109" s="290" t="str">
        <f ca="true">+IF(OFFSET('Hygiene Data'!$D$13,0,10*ROW('Hygiene Data'!D103))="","",OFFSET('Hygiene Data'!$D$13,0,10*ROW('Hygiene Data'!D103)))</f>
        <v/>
      </c>
      <c r="DR109" s="290" t="str">
        <f ca="true">+IF(OFFSET('Hygiene Data'!$E$11,0,10*ROW('Hygiene Data'!E103))="","",OFFSET('Hygiene Data'!$E$11,0,10*ROW('Hygiene Data'!E103)))</f>
        <v/>
      </c>
      <c r="DS109" s="290" t="str">
        <f ca="true">+IF(OFFSET('Hygiene Data'!$E$12,0,10*ROW('Hygiene Data'!E103))="","",OFFSET('Hygiene Data'!$E$12,0,10*ROW('Hygiene Data'!E103)))</f>
        <v/>
      </c>
      <c r="DT109" s="290" t="str">
        <f ca="true">+IF(OFFSET('Hygiene Data'!$E$13,0,10*ROW('Hygiene Data'!E103))="","",OFFSET('Hygiene Data'!$E$13,0,10*ROW('Hygiene Data'!E103)))</f>
        <v/>
      </c>
      <c r="DU109" s="290" t="str">
        <f ca="true">+IF(OFFSET('Hygiene Data'!$F$11,0,10*ROW('Hygiene Data'!F103))="","",OFFSET('Hygiene Data'!$F$11,0,10*ROW('Hygiene Data'!F103)))</f>
        <v/>
      </c>
      <c r="DV109" s="290" t="str">
        <f ca="true">+IF(OFFSET('Hygiene Data'!$F$12,0,10*ROW('Hygiene Data'!F103))="","",OFFSET('Hygiene Data'!$F$12,0,10*ROW('Hygiene Data'!F103)))</f>
        <v/>
      </c>
      <c r="DW109" s="290" t="str">
        <f ca="true">+IF(OFFSET('Hygiene Data'!$F$13,0,10*ROW('Hygiene Data'!F103))="","",OFFSET('Hygiene Data'!$F$13,0,10*ROW('Hygiene Data'!F103)))</f>
        <v/>
      </c>
      <c r="DX109" s="290" t="str">
        <f ca="true">+IF(OFFSET('Hygiene Data'!$G$11,0,10*ROW('Hygiene Data'!G103))="","",OFFSET('Hygiene Data'!$G$11,0,10*ROW('Hygiene Data'!G103)))</f>
        <v/>
      </c>
      <c r="DY109" s="290" t="str">
        <f ca="true">+IF(OFFSET('Hygiene Data'!$G$12,0,10*ROW('Hygiene Data'!G103))="","",OFFSET('Hygiene Data'!$G$12,0,10*ROW('Hygiene Data'!G103)))</f>
        <v/>
      </c>
      <c r="DZ109" s="290" t="str">
        <f ca="true">+IF(OFFSET('Hygiene Data'!$G$13,0,10*ROW('Hygiene Data'!G103))="","",OFFSET('Hygiene Data'!$G$13,0,10*ROW('Hygiene Data'!G103)))</f>
        <v/>
      </c>
      <c r="EA109" s="290" t="str">
        <f ca="true">+IF(OFFSET('Hygiene Data'!$H$11,0,10*ROW('Hygiene Data'!H103))="","",OFFSET('Hygiene Data'!$H$11,0,10*ROW('Hygiene Data'!H103)))</f>
        <v/>
      </c>
      <c r="EB109" s="290" t="str">
        <f ca="true">+IF(OFFSET('Hygiene Data'!$H$12,0,10*ROW('Hygiene Data'!H103))="","",OFFSET('Hygiene Data'!$H$12,0,10*ROW('Hygiene Data'!H103)))</f>
        <v/>
      </c>
      <c r="EC109" s="290" t="str">
        <f ca="true">+IF(OFFSET('Hygiene Data'!$H$13,0,10*ROW('Hygiene Data'!H103))="","",OFFSET('Hygiene Data'!$H$13,0,10*ROW('Hygiene Data'!H103)))</f>
        <v/>
      </c>
      <c r="ED109" s="290" t="str">
        <f ca="true">+IF(OFFSET('Hygiene Data'!$I$11,0,10*ROW('Hygiene Data'!I103))="","",OFFSET('Hygiene Data'!$I$11,0,10*ROW('Hygiene Data'!I103)))</f>
        <v/>
      </c>
      <c r="EE109" s="290" t="str">
        <f ca="true">+IF(OFFSET('Hygiene Data'!$I$12,0,10*ROW('Hygiene Data'!I103))="","",OFFSET('Hygiene Data'!$I$12,0,10*ROW('Hygiene Data'!I103)))</f>
        <v/>
      </c>
      <c r="EF109" s="290"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6"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0"/>
      <c r="BS110" s="290" t="str">
        <f ca="true">+IF(OFFSET('Water Data'!$D$27,0,10*ROW('Water Data'!D104))="","",OFFSET('Water Data'!$D$27,0,10*ROW('Water Data'!D104)))</f>
        <v/>
      </c>
      <c r="BT110" s="290" t="str">
        <f ca="true">+IF(OFFSET('Water Data'!$D$28,0,10*ROW('Water Data'!D104))="","",OFFSET('Water Data'!$D$28,0,10*ROW('Water Data'!D104)))</f>
        <v/>
      </c>
      <c r="BU110" s="290" t="str">
        <f ca="true">+IF(OFFSET('Water Data'!$D$29,0,10*ROW('Water Data'!D104))="","",OFFSET('Water Data'!$D$29,0,10*ROW('Water Data'!D104)))</f>
        <v/>
      </c>
      <c r="BV110" s="290" t="str">
        <f ca="true">+IF(OFFSET('Water Data'!$E$27,0,10*ROW('Water Data'!E104))="","",OFFSET('Water Data'!$E$27,0,10*ROW('Water Data'!E104)))</f>
        <v/>
      </c>
      <c r="BW110" s="290" t="str">
        <f ca="true">+IF(OFFSET('Water Data'!$E$28,0,10*ROW('Water Data'!E104))="","",OFFSET('Water Data'!$E$28,0,10*ROW('Water Data'!E104)))</f>
        <v/>
      </c>
      <c r="BX110" s="290" t="str">
        <f ca="true">+IF(OFFSET('Water Data'!$E$29,0,10*ROW('Water Data'!E104))="","",OFFSET('Water Data'!$E$29,0,10*ROW('Water Data'!E104)))</f>
        <v/>
      </c>
      <c r="BY110" s="290" t="str">
        <f ca="true">+IF(OFFSET('Water Data'!$F$27,0,10*ROW('Water Data'!F104))="","",OFFSET('Water Data'!$F$27,0,10*ROW('Water Data'!F104)))</f>
        <v/>
      </c>
      <c r="BZ110" s="290" t="str">
        <f ca="true">+IF(OFFSET('Water Data'!$F$28,0,10*ROW('Water Data'!F104))="","",OFFSET('Water Data'!$F$28,0,10*ROW('Water Data'!F104)))</f>
        <v/>
      </c>
      <c r="CA110" s="290" t="str">
        <f ca="true">+IF(OFFSET('Water Data'!$F$29,0,10*ROW('Water Data'!F104))="","",OFFSET('Water Data'!$F$29,0,10*ROW('Water Data'!F104)))</f>
        <v/>
      </c>
      <c r="CB110" s="290" t="str">
        <f ca="true">+IF(OFFSET('Water Data'!$G$27,0,10*ROW('Water Data'!G104))="","",OFFSET('Water Data'!$G$27,0,10*ROW('Water Data'!G104)))</f>
        <v/>
      </c>
      <c r="CC110" s="290" t="str">
        <f ca="true">+IF(OFFSET('Water Data'!$G$28,0,10*ROW('Water Data'!G104))="","",OFFSET('Water Data'!$G$28,0,10*ROW('Water Data'!G104)))</f>
        <v/>
      </c>
      <c r="CD110" s="290" t="str">
        <f ca="true">+IF(OFFSET('Water Data'!$G$29,0,10*ROW('Water Data'!G104))="","",OFFSET('Water Data'!$G$29,0,10*ROW('Water Data'!G104)))</f>
        <v/>
      </c>
      <c r="CE110" s="290" t="str">
        <f ca="true">+IF(OFFSET('Water Data'!$H$27,0,10*ROW('Water Data'!H104))="","",OFFSET('Water Data'!$H$27,0,10*ROW('Water Data'!H104)))</f>
        <v/>
      </c>
      <c r="CF110" s="290" t="str">
        <f ca="true">+IF(OFFSET('Water Data'!$H$28,0,10*ROW('Water Data'!H104))="","",OFFSET('Water Data'!$H$28,0,10*ROW('Water Data'!H104)))</f>
        <v/>
      </c>
      <c r="CG110" s="290" t="str">
        <f ca="true">+IF(OFFSET('Water Data'!$H$29,0,10*ROW('Water Data'!H104))="","",OFFSET('Water Data'!$H$29,0,10*ROW('Water Data'!H104)))</f>
        <v/>
      </c>
      <c r="CH110" s="290" t="str">
        <f ca="true">+IF(OFFSET('Water Data'!$I$27,0,10*ROW('Water Data'!I104))="","",OFFSET('Water Data'!$I$27,0,10*ROW('Water Data'!I104)))</f>
        <v/>
      </c>
      <c r="CI110" s="290" t="str">
        <f ca="true">+IF(OFFSET('Water Data'!$I$28,0,10*ROW('Water Data'!I104))="","",OFFSET('Water Data'!$I$28,0,10*ROW('Water Data'!I104)))</f>
        <v/>
      </c>
      <c r="CJ110" s="290" t="str">
        <f ca="true">+IF(OFFSET('Water Data'!$I$29,0,10*ROW('Water Data'!I104))="","",OFFSET('Water Data'!$I$29,0,10*ROW('Water Data'!I104)))</f>
        <v/>
      </c>
      <c r="CK110" s="290" t="str">
        <f ca="true">+IF(OFFSET('Sanitation Data'!$D$28,0,10*ROW('Sanitation Data'!D104))="","",OFFSET('Sanitation Data'!$D$28,0,10*ROW('Sanitation Data'!D104)))</f>
        <v/>
      </c>
      <c r="CL110" s="290" t="str">
        <f ca="true">+IF(OFFSET('Sanitation Data'!$D$29,0,10*ROW('Sanitation Data'!D104))="","",OFFSET('Sanitation Data'!$D$29,0,10*ROW('Sanitation Data'!D104)))</f>
        <v/>
      </c>
      <c r="CM110" s="290" t="str">
        <f ca="true">+IF(OFFSET('Sanitation Data'!$D$30,0,10*ROW('Sanitation Data'!D104))="","",OFFSET('Sanitation Data'!$D$30,0,10*ROW('Sanitation Data'!D104)))</f>
        <v/>
      </c>
      <c r="CN110" s="290" t="str">
        <f ca="true">+IF(OFFSET('Sanitation Data'!$D$31,0,10*ROW('Sanitation Data'!D104))="","",OFFSET('Sanitation Data'!$D$31,0,10*ROW('Sanitation Data'!D104)))</f>
        <v/>
      </c>
      <c r="CO110" s="290" t="str">
        <f ca="true">+IF(OFFSET('Sanitation Data'!$D$32,0,10*ROW('Sanitation Data'!D104))="","",OFFSET('Sanitation Data'!$D$32,0,10*ROW('Sanitation Data'!D104)))</f>
        <v/>
      </c>
      <c r="CP110" s="290" t="str">
        <f ca="true">+IF(OFFSET('Sanitation Data'!$E$28,0,10*ROW('Sanitation Data'!E104))="","",OFFSET('Sanitation Data'!$E$28,0,10*ROW('Sanitation Data'!E104)))</f>
        <v/>
      </c>
      <c r="CQ110" s="290" t="str">
        <f ca="true">+IF(OFFSET('Sanitation Data'!$E$29,0,10*ROW('Sanitation Data'!E104))="","",OFFSET('Sanitation Data'!$E$29,0,10*ROW('Sanitation Data'!E104)))</f>
        <v/>
      </c>
      <c r="CR110" s="290" t="str">
        <f ca="true">+IF(OFFSET('Sanitation Data'!$E$30,0,10*ROW('Sanitation Data'!E104))="","",OFFSET('Sanitation Data'!$E$30,0,10*ROW('Sanitation Data'!E104)))</f>
        <v/>
      </c>
      <c r="CS110" s="290" t="str">
        <f ca="true">+IF(OFFSET('Sanitation Data'!$E$31,0,10*ROW('Sanitation Data'!E104))="","",OFFSET('Sanitation Data'!$E$31,0,10*ROW('Sanitation Data'!E104)))</f>
        <v/>
      </c>
      <c r="CT110" s="290" t="str">
        <f ca="true">+IF(OFFSET('Sanitation Data'!$E$32,0,10*ROW('Sanitation Data'!E104))="","",OFFSET('Sanitation Data'!$E$32,0,10*ROW('Sanitation Data'!E104)))</f>
        <v/>
      </c>
      <c r="CU110" s="290" t="str">
        <f ca="true">+IF(OFFSET('Sanitation Data'!$F$28,0,10*ROW('Sanitation Data'!F104))="","",OFFSET('Sanitation Data'!$F$28,0,10*ROW('Sanitation Data'!F104)))</f>
        <v/>
      </c>
      <c r="CV110" s="290" t="str">
        <f ca="true">+IF(OFFSET('Sanitation Data'!$F$29,0,10*ROW('Sanitation Data'!F104))="","",OFFSET('Sanitation Data'!$F$29,0,10*ROW('Sanitation Data'!F104)))</f>
        <v/>
      </c>
      <c r="CW110" s="290" t="str">
        <f ca="true">+IF(OFFSET('Sanitation Data'!$F$30,0,10*ROW('Sanitation Data'!F104))="","",OFFSET('Sanitation Data'!$F$30,0,10*ROW('Sanitation Data'!F104)))</f>
        <v/>
      </c>
      <c r="CX110" s="290" t="str">
        <f ca="true">+IF(OFFSET('Sanitation Data'!$F$31,0,10*ROW('Sanitation Data'!F104))="","",OFFSET('Sanitation Data'!$F$31,0,10*ROW('Sanitation Data'!F104)))</f>
        <v/>
      </c>
      <c r="CY110" s="290" t="str">
        <f ca="true">+IF(OFFSET('Sanitation Data'!$F$32,0,10*ROW('Sanitation Data'!F104))="","",OFFSET('Sanitation Data'!$F$32,0,10*ROW('Sanitation Data'!F104)))</f>
        <v/>
      </c>
      <c r="CZ110" s="290" t="str">
        <f ca="true">+IF(OFFSET('Sanitation Data'!$G$28,0,10*ROW('Sanitation Data'!G104))="","",OFFSET('Sanitation Data'!$G$28,0,10*ROW('Sanitation Data'!G104)))</f>
        <v/>
      </c>
      <c r="DA110" s="290" t="str">
        <f ca="true">+IF(OFFSET('Sanitation Data'!$G$29,0,10*ROW('Sanitation Data'!G104))="","",OFFSET('Sanitation Data'!$G$29,0,10*ROW('Sanitation Data'!G104)))</f>
        <v/>
      </c>
      <c r="DB110" s="290" t="str">
        <f ca="true">+IF(OFFSET('Sanitation Data'!$G$30,0,10*ROW('Sanitation Data'!G104))="","",OFFSET('Sanitation Data'!$G$30,0,10*ROW('Sanitation Data'!G104)))</f>
        <v/>
      </c>
      <c r="DC110" s="290" t="str">
        <f ca="true">+IF(OFFSET('Sanitation Data'!$G$31,0,10*ROW('Sanitation Data'!G104))="","",OFFSET('Sanitation Data'!$G$31,0,10*ROW('Sanitation Data'!G104)))</f>
        <v/>
      </c>
      <c r="DD110" s="290" t="str">
        <f ca="true">+IF(OFFSET('Sanitation Data'!$G$32,0,10*ROW('Sanitation Data'!G104))="","",OFFSET('Sanitation Data'!$G$32,0,10*ROW('Sanitation Data'!G104)))</f>
        <v/>
      </c>
      <c r="DE110" s="290" t="str">
        <f ca="true">+IF(OFFSET('Sanitation Data'!$H$28,0,10*ROW('Sanitation Data'!H104))="","",OFFSET('Sanitation Data'!$H$28,0,10*ROW('Sanitation Data'!H104)))</f>
        <v/>
      </c>
      <c r="DF110" s="290" t="str">
        <f ca="true">+IF(OFFSET('Sanitation Data'!$H$29,0,10*ROW('Sanitation Data'!H104))="","",OFFSET('Sanitation Data'!$H$29,0,10*ROW('Sanitation Data'!H104)))</f>
        <v/>
      </c>
      <c r="DG110" s="290" t="str">
        <f ca="true">+IF(OFFSET('Sanitation Data'!$H$30,0,10*ROW('Sanitation Data'!H104))="","",OFFSET('Sanitation Data'!$H$30,0,10*ROW('Sanitation Data'!H104)))</f>
        <v/>
      </c>
      <c r="DH110" s="290" t="str">
        <f ca="true">+IF(OFFSET('Sanitation Data'!$H$31,0,10*ROW('Sanitation Data'!H104))="","",OFFSET('Sanitation Data'!$H$31,0,10*ROW('Sanitation Data'!H104)))</f>
        <v/>
      </c>
      <c r="DI110" s="290" t="str">
        <f ca="true">+IF(OFFSET('Sanitation Data'!$H$32,0,10*ROW('Sanitation Data'!H104))="","",OFFSET('Sanitation Data'!$H$32,0,10*ROW('Sanitation Data'!H104)))</f>
        <v/>
      </c>
      <c r="DJ110" s="290" t="str">
        <f ca="true">+IF(OFFSET('Sanitation Data'!$I$28,0,10*ROW('Sanitation Data'!I104))="","",OFFSET('Sanitation Data'!$I$28,0,10*ROW('Sanitation Data'!I104)))</f>
        <v/>
      </c>
      <c r="DK110" s="290" t="str">
        <f ca="true">+IF(OFFSET('Sanitation Data'!$I$29,0,10*ROW('Sanitation Data'!I104))="","",OFFSET('Sanitation Data'!$I$29,0,10*ROW('Sanitation Data'!I104)))</f>
        <v/>
      </c>
      <c r="DL110" s="290" t="str">
        <f ca="true">+IF(OFFSET('Sanitation Data'!$I$30,0,10*ROW('Sanitation Data'!I104))="","",OFFSET('Sanitation Data'!$I$30,0,10*ROW('Sanitation Data'!I104)))</f>
        <v/>
      </c>
      <c r="DM110" s="290" t="str">
        <f ca="true">+IF(OFFSET('Sanitation Data'!$I$31,0,10*ROW('Sanitation Data'!I104))="","",OFFSET('Sanitation Data'!$I$31,0,10*ROW('Sanitation Data'!I104)))</f>
        <v/>
      </c>
      <c r="DN110" s="290" t="str">
        <f ca="true">+IF(OFFSET('Sanitation Data'!$I$32,0,10*ROW('Sanitation Data'!I104))="","",OFFSET('Sanitation Data'!$I$32,0,10*ROW('Sanitation Data'!I104)))</f>
        <v/>
      </c>
      <c r="DO110" s="290" t="str">
        <f ca="true">+IF(OFFSET('Hygiene Data'!$D$11,0,10*ROW('Hygiene Data'!D104))="","",OFFSET('Hygiene Data'!$D$11,0,10*ROW('Hygiene Data'!D104)))</f>
        <v/>
      </c>
      <c r="DP110" s="290" t="str">
        <f ca="true">+IF(OFFSET('Hygiene Data'!$D$12,0,10*ROW('Hygiene Data'!D104))="","",OFFSET('Hygiene Data'!$D$12,0,10*ROW('Hygiene Data'!D104)))</f>
        <v/>
      </c>
      <c r="DQ110" s="290" t="str">
        <f ca="true">+IF(OFFSET('Hygiene Data'!$D$13,0,10*ROW('Hygiene Data'!D104))="","",OFFSET('Hygiene Data'!$D$13,0,10*ROW('Hygiene Data'!D104)))</f>
        <v/>
      </c>
      <c r="DR110" s="290" t="str">
        <f ca="true">+IF(OFFSET('Hygiene Data'!$E$11,0,10*ROW('Hygiene Data'!E104))="","",OFFSET('Hygiene Data'!$E$11,0,10*ROW('Hygiene Data'!E104)))</f>
        <v/>
      </c>
      <c r="DS110" s="290" t="str">
        <f ca="true">+IF(OFFSET('Hygiene Data'!$E$12,0,10*ROW('Hygiene Data'!E104))="","",OFFSET('Hygiene Data'!$E$12,0,10*ROW('Hygiene Data'!E104)))</f>
        <v/>
      </c>
      <c r="DT110" s="290" t="str">
        <f ca="true">+IF(OFFSET('Hygiene Data'!$E$13,0,10*ROW('Hygiene Data'!E104))="","",OFFSET('Hygiene Data'!$E$13,0,10*ROW('Hygiene Data'!E104)))</f>
        <v/>
      </c>
      <c r="DU110" s="290" t="str">
        <f ca="true">+IF(OFFSET('Hygiene Data'!$F$11,0,10*ROW('Hygiene Data'!F104))="","",OFFSET('Hygiene Data'!$F$11,0,10*ROW('Hygiene Data'!F104)))</f>
        <v/>
      </c>
      <c r="DV110" s="290" t="str">
        <f ca="true">+IF(OFFSET('Hygiene Data'!$F$12,0,10*ROW('Hygiene Data'!F104))="","",OFFSET('Hygiene Data'!$F$12,0,10*ROW('Hygiene Data'!F104)))</f>
        <v/>
      </c>
      <c r="DW110" s="290" t="str">
        <f ca="true">+IF(OFFSET('Hygiene Data'!$F$13,0,10*ROW('Hygiene Data'!F104))="","",OFFSET('Hygiene Data'!$F$13,0,10*ROW('Hygiene Data'!F104)))</f>
        <v/>
      </c>
      <c r="DX110" s="290" t="str">
        <f ca="true">+IF(OFFSET('Hygiene Data'!$G$11,0,10*ROW('Hygiene Data'!G104))="","",OFFSET('Hygiene Data'!$G$11,0,10*ROW('Hygiene Data'!G104)))</f>
        <v/>
      </c>
      <c r="DY110" s="290" t="str">
        <f ca="true">+IF(OFFSET('Hygiene Data'!$G$12,0,10*ROW('Hygiene Data'!G104))="","",OFFSET('Hygiene Data'!$G$12,0,10*ROW('Hygiene Data'!G104)))</f>
        <v/>
      </c>
      <c r="DZ110" s="290" t="str">
        <f ca="true">+IF(OFFSET('Hygiene Data'!$G$13,0,10*ROW('Hygiene Data'!G104))="","",OFFSET('Hygiene Data'!$G$13,0,10*ROW('Hygiene Data'!G104)))</f>
        <v/>
      </c>
      <c r="EA110" s="290" t="str">
        <f ca="true">+IF(OFFSET('Hygiene Data'!$H$11,0,10*ROW('Hygiene Data'!H104))="","",OFFSET('Hygiene Data'!$H$11,0,10*ROW('Hygiene Data'!H104)))</f>
        <v/>
      </c>
      <c r="EB110" s="290" t="str">
        <f ca="true">+IF(OFFSET('Hygiene Data'!$H$12,0,10*ROW('Hygiene Data'!H104))="","",OFFSET('Hygiene Data'!$H$12,0,10*ROW('Hygiene Data'!H104)))</f>
        <v/>
      </c>
      <c r="EC110" s="290" t="str">
        <f ca="true">+IF(OFFSET('Hygiene Data'!$H$13,0,10*ROW('Hygiene Data'!H104))="","",OFFSET('Hygiene Data'!$H$13,0,10*ROW('Hygiene Data'!H104)))</f>
        <v/>
      </c>
      <c r="ED110" s="290" t="str">
        <f ca="true">+IF(OFFSET('Hygiene Data'!$I$11,0,10*ROW('Hygiene Data'!I104))="","",OFFSET('Hygiene Data'!$I$11,0,10*ROW('Hygiene Data'!I104)))</f>
        <v/>
      </c>
      <c r="EE110" s="290" t="str">
        <f ca="true">+IF(OFFSET('Hygiene Data'!$I$12,0,10*ROW('Hygiene Data'!I104))="","",OFFSET('Hygiene Data'!$I$12,0,10*ROW('Hygiene Data'!I104)))</f>
        <v/>
      </c>
      <c r="EF110" s="290"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6"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0"/>
      <c r="BS111" s="290" t="str">
        <f ca="true">+IF(OFFSET('Water Data'!$D$27,0,10*ROW('Water Data'!D105))="","",OFFSET('Water Data'!$D$27,0,10*ROW('Water Data'!D105)))</f>
        <v/>
      </c>
      <c r="BT111" s="290" t="str">
        <f ca="true">+IF(OFFSET('Water Data'!$D$28,0,10*ROW('Water Data'!D105))="","",OFFSET('Water Data'!$D$28,0,10*ROW('Water Data'!D105)))</f>
        <v/>
      </c>
      <c r="BU111" s="290" t="str">
        <f ca="true">+IF(OFFSET('Water Data'!$D$29,0,10*ROW('Water Data'!D105))="","",OFFSET('Water Data'!$D$29,0,10*ROW('Water Data'!D105)))</f>
        <v/>
      </c>
      <c r="BV111" s="290" t="str">
        <f ca="true">+IF(OFFSET('Water Data'!$E$27,0,10*ROW('Water Data'!E105))="","",OFFSET('Water Data'!$E$27,0,10*ROW('Water Data'!E105)))</f>
        <v/>
      </c>
      <c r="BW111" s="290" t="str">
        <f ca="true">+IF(OFFSET('Water Data'!$E$28,0,10*ROW('Water Data'!E105))="","",OFFSET('Water Data'!$E$28,0,10*ROW('Water Data'!E105)))</f>
        <v/>
      </c>
      <c r="BX111" s="290" t="str">
        <f ca="true">+IF(OFFSET('Water Data'!$E$29,0,10*ROW('Water Data'!E105))="","",OFFSET('Water Data'!$E$29,0,10*ROW('Water Data'!E105)))</f>
        <v/>
      </c>
      <c r="BY111" s="290" t="str">
        <f ca="true">+IF(OFFSET('Water Data'!$F$27,0,10*ROW('Water Data'!F105))="","",OFFSET('Water Data'!$F$27,0,10*ROW('Water Data'!F105)))</f>
        <v/>
      </c>
      <c r="BZ111" s="290" t="str">
        <f ca="true">+IF(OFFSET('Water Data'!$F$28,0,10*ROW('Water Data'!F105))="","",OFFSET('Water Data'!$F$28,0,10*ROW('Water Data'!F105)))</f>
        <v/>
      </c>
      <c r="CA111" s="290" t="str">
        <f ca="true">+IF(OFFSET('Water Data'!$F$29,0,10*ROW('Water Data'!F105))="","",OFFSET('Water Data'!$F$29,0,10*ROW('Water Data'!F105)))</f>
        <v/>
      </c>
      <c r="CB111" s="290" t="str">
        <f ca="true">+IF(OFFSET('Water Data'!$G$27,0,10*ROW('Water Data'!G105))="","",OFFSET('Water Data'!$G$27,0,10*ROW('Water Data'!G105)))</f>
        <v/>
      </c>
      <c r="CC111" s="290" t="str">
        <f ca="true">+IF(OFFSET('Water Data'!$G$28,0,10*ROW('Water Data'!G105))="","",OFFSET('Water Data'!$G$28,0,10*ROW('Water Data'!G105)))</f>
        <v/>
      </c>
      <c r="CD111" s="290" t="str">
        <f ca="true">+IF(OFFSET('Water Data'!$G$29,0,10*ROW('Water Data'!G105))="","",OFFSET('Water Data'!$G$29,0,10*ROW('Water Data'!G105)))</f>
        <v/>
      </c>
      <c r="CE111" s="290" t="str">
        <f ca="true">+IF(OFFSET('Water Data'!$H$27,0,10*ROW('Water Data'!H105))="","",OFFSET('Water Data'!$H$27,0,10*ROW('Water Data'!H105)))</f>
        <v/>
      </c>
      <c r="CF111" s="290" t="str">
        <f ca="true">+IF(OFFSET('Water Data'!$H$28,0,10*ROW('Water Data'!H105))="","",OFFSET('Water Data'!$H$28,0,10*ROW('Water Data'!H105)))</f>
        <v/>
      </c>
      <c r="CG111" s="290" t="str">
        <f ca="true">+IF(OFFSET('Water Data'!$H$29,0,10*ROW('Water Data'!H105))="","",OFFSET('Water Data'!$H$29,0,10*ROW('Water Data'!H105)))</f>
        <v/>
      </c>
      <c r="CH111" s="290" t="str">
        <f ca="true">+IF(OFFSET('Water Data'!$I$27,0,10*ROW('Water Data'!I105))="","",OFFSET('Water Data'!$I$27,0,10*ROW('Water Data'!I105)))</f>
        <v/>
      </c>
      <c r="CI111" s="290" t="str">
        <f ca="true">+IF(OFFSET('Water Data'!$I$28,0,10*ROW('Water Data'!I105))="","",OFFSET('Water Data'!$I$28,0,10*ROW('Water Data'!I105)))</f>
        <v/>
      </c>
      <c r="CJ111" s="290" t="str">
        <f ca="true">+IF(OFFSET('Water Data'!$I$29,0,10*ROW('Water Data'!I105))="","",OFFSET('Water Data'!$I$29,0,10*ROW('Water Data'!I105)))</f>
        <v/>
      </c>
      <c r="CK111" s="290" t="str">
        <f ca="true">+IF(OFFSET('Sanitation Data'!$D$28,0,10*ROW('Sanitation Data'!D105))="","",OFFSET('Sanitation Data'!$D$28,0,10*ROW('Sanitation Data'!D105)))</f>
        <v/>
      </c>
      <c r="CL111" s="290" t="str">
        <f ca="true">+IF(OFFSET('Sanitation Data'!$D$29,0,10*ROW('Sanitation Data'!D105))="","",OFFSET('Sanitation Data'!$D$29,0,10*ROW('Sanitation Data'!D105)))</f>
        <v/>
      </c>
      <c r="CM111" s="290" t="str">
        <f ca="true">+IF(OFFSET('Sanitation Data'!$D$30,0,10*ROW('Sanitation Data'!D105))="","",OFFSET('Sanitation Data'!$D$30,0,10*ROW('Sanitation Data'!D105)))</f>
        <v/>
      </c>
      <c r="CN111" s="290" t="str">
        <f ca="true">+IF(OFFSET('Sanitation Data'!$D$31,0,10*ROW('Sanitation Data'!D105))="","",OFFSET('Sanitation Data'!$D$31,0,10*ROW('Sanitation Data'!D105)))</f>
        <v/>
      </c>
      <c r="CO111" s="290" t="str">
        <f ca="true">+IF(OFFSET('Sanitation Data'!$D$32,0,10*ROW('Sanitation Data'!D105))="","",OFFSET('Sanitation Data'!$D$32,0,10*ROW('Sanitation Data'!D105)))</f>
        <v/>
      </c>
      <c r="CP111" s="290" t="str">
        <f ca="true">+IF(OFFSET('Sanitation Data'!$E$28,0,10*ROW('Sanitation Data'!E105))="","",OFFSET('Sanitation Data'!$E$28,0,10*ROW('Sanitation Data'!E105)))</f>
        <v/>
      </c>
      <c r="CQ111" s="290" t="str">
        <f ca="true">+IF(OFFSET('Sanitation Data'!$E$29,0,10*ROW('Sanitation Data'!E105))="","",OFFSET('Sanitation Data'!$E$29,0,10*ROW('Sanitation Data'!E105)))</f>
        <v/>
      </c>
      <c r="CR111" s="290" t="str">
        <f ca="true">+IF(OFFSET('Sanitation Data'!$E$30,0,10*ROW('Sanitation Data'!E105))="","",OFFSET('Sanitation Data'!$E$30,0,10*ROW('Sanitation Data'!E105)))</f>
        <v/>
      </c>
      <c r="CS111" s="290" t="str">
        <f ca="true">+IF(OFFSET('Sanitation Data'!$E$31,0,10*ROW('Sanitation Data'!E105))="","",OFFSET('Sanitation Data'!$E$31,0,10*ROW('Sanitation Data'!E105)))</f>
        <v/>
      </c>
      <c r="CT111" s="290" t="str">
        <f ca="true">+IF(OFFSET('Sanitation Data'!$E$32,0,10*ROW('Sanitation Data'!E105))="","",OFFSET('Sanitation Data'!$E$32,0,10*ROW('Sanitation Data'!E105)))</f>
        <v/>
      </c>
      <c r="CU111" s="290" t="str">
        <f ca="true">+IF(OFFSET('Sanitation Data'!$F$28,0,10*ROW('Sanitation Data'!F105))="","",OFFSET('Sanitation Data'!$F$28,0,10*ROW('Sanitation Data'!F105)))</f>
        <v/>
      </c>
      <c r="CV111" s="290" t="str">
        <f ca="true">+IF(OFFSET('Sanitation Data'!$F$29,0,10*ROW('Sanitation Data'!F105))="","",OFFSET('Sanitation Data'!$F$29,0,10*ROW('Sanitation Data'!F105)))</f>
        <v/>
      </c>
      <c r="CW111" s="290" t="str">
        <f ca="true">+IF(OFFSET('Sanitation Data'!$F$30,0,10*ROW('Sanitation Data'!F105))="","",OFFSET('Sanitation Data'!$F$30,0,10*ROW('Sanitation Data'!F105)))</f>
        <v/>
      </c>
      <c r="CX111" s="290" t="str">
        <f ca="true">+IF(OFFSET('Sanitation Data'!$F$31,0,10*ROW('Sanitation Data'!F105))="","",OFFSET('Sanitation Data'!$F$31,0,10*ROW('Sanitation Data'!F105)))</f>
        <v/>
      </c>
      <c r="CY111" s="290" t="str">
        <f ca="true">+IF(OFFSET('Sanitation Data'!$F$32,0,10*ROW('Sanitation Data'!F105))="","",OFFSET('Sanitation Data'!$F$32,0,10*ROW('Sanitation Data'!F105)))</f>
        <v/>
      </c>
      <c r="CZ111" s="290" t="str">
        <f ca="true">+IF(OFFSET('Sanitation Data'!$G$28,0,10*ROW('Sanitation Data'!G105))="","",OFFSET('Sanitation Data'!$G$28,0,10*ROW('Sanitation Data'!G105)))</f>
        <v/>
      </c>
      <c r="DA111" s="290" t="str">
        <f ca="true">+IF(OFFSET('Sanitation Data'!$G$29,0,10*ROW('Sanitation Data'!G105))="","",OFFSET('Sanitation Data'!$G$29,0,10*ROW('Sanitation Data'!G105)))</f>
        <v/>
      </c>
      <c r="DB111" s="290" t="str">
        <f ca="true">+IF(OFFSET('Sanitation Data'!$G$30,0,10*ROW('Sanitation Data'!G105))="","",OFFSET('Sanitation Data'!$G$30,0,10*ROW('Sanitation Data'!G105)))</f>
        <v/>
      </c>
      <c r="DC111" s="290" t="str">
        <f ca="true">+IF(OFFSET('Sanitation Data'!$G$31,0,10*ROW('Sanitation Data'!G105))="","",OFFSET('Sanitation Data'!$G$31,0,10*ROW('Sanitation Data'!G105)))</f>
        <v/>
      </c>
      <c r="DD111" s="290" t="str">
        <f ca="true">+IF(OFFSET('Sanitation Data'!$G$32,0,10*ROW('Sanitation Data'!G105))="","",OFFSET('Sanitation Data'!$G$32,0,10*ROW('Sanitation Data'!G105)))</f>
        <v/>
      </c>
      <c r="DE111" s="290" t="str">
        <f ca="true">+IF(OFFSET('Sanitation Data'!$H$28,0,10*ROW('Sanitation Data'!H105))="","",OFFSET('Sanitation Data'!$H$28,0,10*ROW('Sanitation Data'!H105)))</f>
        <v/>
      </c>
      <c r="DF111" s="290" t="str">
        <f ca="true">+IF(OFFSET('Sanitation Data'!$H$29,0,10*ROW('Sanitation Data'!H105))="","",OFFSET('Sanitation Data'!$H$29,0,10*ROW('Sanitation Data'!H105)))</f>
        <v/>
      </c>
      <c r="DG111" s="290" t="str">
        <f ca="true">+IF(OFFSET('Sanitation Data'!$H$30,0,10*ROW('Sanitation Data'!H105))="","",OFFSET('Sanitation Data'!$H$30,0,10*ROW('Sanitation Data'!H105)))</f>
        <v/>
      </c>
      <c r="DH111" s="290" t="str">
        <f ca="true">+IF(OFFSET('Sanitation Data'!$H$31,0,10*ROW('Sanitation Data'!H105))="","",OFFSET('Sanitation Data'!$H$31,0,10*ROW('Sanitation Data'!H105)))</f>
        <v/>
      </c>
      <c r="DI111" s="290" t="str">
        <f ca="true">+IF(OFFSET('Sanitation Data'!$H$32,0,10*ROW('Sanitation Data'!H105))="","",OFFSET('Sanitation Data'!$H$32,0,10*ROW('Sanitation Data'!H105)))</f>
        <v/>
      </c>
      <c r="DJ111" s="290" t="str">
        <f ca="true">+IF(OFFSET('Sanitation Data'!$I$28,0,10*ROW('Sanitation Data'!I105))="","",OFFSET('Sanitation Data'!$I$28,0,10*ROW('Sanitation Data'!I105)))</f>
        <v/>
      </c>
      <c r="DK111" s="290" t="str">
        <f ca="true">+IF(OFFSET('Sanitation Data'!$I$29,0,10*ROW('Sanitation Data'!I105))="","",OFFSET('Sanitation Data'!$I$29,0,10*ROW('Sanitation Data'!I105)))</f>
        <v/>
      </c>
      <c r="DL111" s="290" t="str">
        <f ca="true">+IF(OFFSET('Sanitation Data'!$I$30,0,10*ROW('Sanitation Data'!I105))="","",OFFSET('Sanitation Data'!$I$30,0,10*ROW('Sanitation Data'!I105)))</f>
        <v/>
      </c>
      <c r="DM111" s="290" t="str">
        <f ca="true">+IF(OFFSET('Sanitation Data'!$I$31,0,10*ROW('Sanitation Data'!I105))="","",OFFSET('Sanitation Data'!$I$31,0,10*ROW('Sanitation Data'!I105)))</f>
        <v/>
      </c>
      <c r="DN111" s="290" t="str">
        <f ca="true">+IF(OFFSET('Sanitation Data'!$I$32,0,10*ROW('Sanitation Data'!I105))="","",OFFSET('Sanitation Data'!$I$32,0,10*ROW('Sanitation Data'!I105)))</f>
        <v/>
      </c>
      <c r="DO111" s="290" t="str">
        <f ca="true">+IF(OFFSET('Hygiene Data'!$D$11,0,10*ROW('Hygiene Data'!D105))="","",OFFSET('Hygiene Data'!$D$11,0,10*ROW('Hygiene Data'!D105)))</f>
        <v/>
      </c>
      <c r="DP111" s="290" t="str">
        <f ca="true">+IF(OFFSET('Hygiene Data'!$D$12,0,10*ROW('Hygiene Data'!D105))="","",OFFSET('Hygiene Data'!$D$12,0,10*ROW('Hygiene Data'!D105)))</f>
        <v/>
      </c>
      <c r="DQ111" s="290" t="str">
        <f ca="true">+IF(OFFSET('Hygiene Data'!$D$13,0,10*ROW('Hygiene Data'!D105))="","",OFFSET('Hygiene Data'!$D$13,0,10*ROW('Hygiene Data'!D105)))</f>
        <v/>
      </c>
      <c r="DR111" s="290" t="str">
        <f ca="true">+IF(OFFSET('Hygiene Data'!$E$11,0,10*ROW('Hygiene Data'!E105))="","",OFFSET('Hygiene Data'!$E$11,0,10*ROW('Hygiene Data'!E105)))</f>
        <v/>
      </c>
      <c r="DS111" s="290" t="str">
        <f ca="true">+IF(OFFSET('Hygiene Data'!$E$12,0,10*ROW('Hygiene Data'!E105))="","",OFFSET('Hygiene Data'!$E$12,0,10*ROW('Hygiene Data'!E105)))</f>
        <v/>
      </c>
      <c r="DT111" s="290" t="str">
        <f ca="true">+IF(OFFSET('Hygiene Data'!$E$13,0,10*ROW('Hygiene Data'!E105))="","",OFFSET('Hygiene Data'!$E$13,0,10*ROW('Hygiene Data'!E105)))</f>
        <v/>
      </c>
      <c r="DU111" s="290" t="str">
        <f ca="true">+IF(OFFSET('Hygiene Data'!$F$11,0,10*ROW('Hygiene Data'!F105))="","",OFFSET('Hygiene Data'!$F$11,0,10*ROW('Hygiene Data'!F105)))</f>
        <v/>
      </c>
      <c r="DV111" s="290" t="str">
        <f ca="true">+IF(OFFSET('Hygiene Data'!$F$12,0,10*ROW('Hygiene Data'!F105))="","",OFFSET('Hygiene Data'!$F$12,0,10*ROW('Hygiene Data'!F105)))</f>
        <v/>
      </c>
      <c r="DW111" s="290" t="str">
        <f ca="true">+IF(OFFSET('Hygiene Data'!$F$13,0,10*ROW('Hygiene Data'!F105))="","",OFFSET('Hygiene Data'!$F$13,0,10*ROW('Hygiene Data'!F105)))</f>
        <v/>
      </c>
      <c r="DX111" s="290" t="str">
        <f ca="true">+IF(OFFSET('Hygiene Data'!$G$11,0,10*ROW('Hygiene Data'!G105))="","",OFFSET('Hygiene Data'!$G$11,0,10*ROW('Hygiene Data'!G105)))</f>
        <v/>
      </c>
      <c r="DY111" s="290" t="str">
        <f ca="true">+IF(OFFSET('Hygiene Data'!$G$12,0,10*ROW('Hygiene Data'!G105))="","",OFFSET('Hygiene Data'!$G$12,0,10*ROW('Hygiene Data'!G105)))</f>
        <v/>
      </c>
      <c r="DZ111" s="290" t="str">
        <f ca="true">+IF(OFFSET('Hygiene Data'!$G$13,0,10*ROW('Hygiene Data'!G105))="","",OFFSET('Hygiene Data'!$G$13,0,10*ROW('Hygiene Data'!G105)))</f>
        <v/>
      </c>
      <c r="EA111" s="290" t="str">
        <f ca="true">+IF(OFFSET('Hygiene Data'!$H$11,0,10*ROW('Hygiene Data'!H105))="","",OFFSET('Hygiene Data'!$H$11,0,10*ROW('Hygiene Data'!H105)))</f>
        <v/>
      </c>
      <c r="EB111" s="290" t="str">
        <f ca="true">+IF(OFFSET('Hygiene Data'!$H$12,0,10*ROW('Hygiene Data'!H105))="","",OFFSET('Hygiene Data'!$H$12,0,10*ROW('Hygiene Data'!H105)))</f>
        <v/>
      </c>
      <c r="EC111" s="290" t="str">
        <f ca="true">+IF(OFFSET('Hygiene Data'!$H$13,0,10*ROW('Hygiene Data'!H105))="","",OFFSET('Hygiene Data'!$H$13,0,10*ROW('Hygiene Data'!H105)))</f>
        <v/>
      </c>
      <c r="ED111" s="290" t="str">
        <f ca="true">+IF(OFFSET('Hygiene Data'!$I$11,0,10*ROW('Hygiene Data'!I105))="","",OFFSET('Hygiene Data'!$I$11,0,10*ROW('Hygiene Data'!I105)))</f>
        <v/>
      </c>
      <c r="EE111" s="290" t="str">
        <f ca="true">+IF(OFFSET('Hygiene Data'!$I$12,0,10*ROW('Hygiene Data'!I105))="","",OFFSET('Hygiene Data'!$I$12,0,10*ROW('Hygiene Data'!I105)))</f>
        <v/>
      </c>
      <c r="EF111" s="290"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6"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0"/>
      <c r="BS112" s="290" t="str">
        <f ca="true">+IF(OFFSET('Water Data'!$D$27,0,10*ROW('Water Data'!D106))="","",OFFSET('Water Data'!$D$27,0,10*ROW('Water Data'!D106)))</f>
        <v/>
      </c>
      <c r="BT112" s="290" t="str">
        <f ca="true">+IF(OFFSET('Water Data'!$D$28,0,10*ROW('Water Data'!D106))="","",OFFSET('Water Data'!$D$28,0,10*ROW('Water Data'!D106)))</f>
        <v/>
      </c>
      <c r="BU112" s="290" t="str">
        <f ca="true">+IF(OFFSET('Water Data'!$D$29,0,10*ROW('Water Data'!D106))="","",OFFSET('Water Data'!$D$29,0,10*ROW('Water Data'!D106)))</f>
        <v/>
      </c>
      <c r="BV112" s="290" t="str">
        <f ca="true">+IF(OFFSET('Water Data'!$E$27,0,10*ROW('Water Data'!E106))="","",OFFSET('Water Data'!$E$27,0,10*ROW('Water Data'!E106)))</f>
        <v/>
      </c>
      <c r="BW112" s="290" t="str">
        <f ca="true">+IF(OFFSET('Water Data'!$E$28,0,10*ROW('Water Data'!E106))="","",OFFSET('Water Data'!$E$28,0,10*ROW('Water Data'!E106)))</f>
        <v/>
      </c>
      <c r="BX112" s="290" t="str">
        <f ca="true">+IF(OFFSET('Water Data'!$E$29,0,10*ROW('Water Data'!E106))="","",OFFSET('Water Data'!$E$29,0,10*ROW('Water Data'!E106)))</f>
        <v/>
      </c>
      <c r="BY112" s="290" t="str">
        <f ca="true">+IF(OFFSET('Water Data'!$F$27,0,10*ROW('Water Data'!F106))="","",OFFSET('Water Data'!$F$27,0,10*ROW('Water Data'!F106)))</f>
        <v/>
      </c>
      <c r="BZ112" s="290" t="str">
        <f ca="true">+IF(OFFSET('Water Data'!$F$28,0,10*ROW('Water Data'!F106))="","",OFFSET('Water Data'!$F$28,0,10*ROW('Water Data'!F106)))</f>
        <v/>
      </c>
      <c r="CA112" s="290" t="str">
        <f ca="true">+IF(OFFSET('Water Data'!$F$29,0,10*ROW('Water Data'!F106))="","",OFFSET('Water Data'!$F$29,0,10*ROW('Water Data'!F106)))</f>
        <v/>
      </c>
      <c r="CB112" s="290" t="str">
        <f ca="true">+IF(OFFSET('Water Data'!$G$27,0,10*ROW('Water Data'!G106))="","",OFFSET('Water Data'!$G$27,0,10*ROW('Water Data'!G106)))</f>
        <v/>
      </c>
      <c r="CC112" s="290" t="str">
        <f ca="true">+IF(OFFSET('Water Data'!$G$28,0,10*ROW('Water Data'!G106))="","",OFFSET('Water Data'!$G$28,0,10*ROW('Water Data'!G106)))</f>
        <v/>
      </c>
      <c r="CD112" s="290" t="str">
        <f ca="true">+IF(OFFSET('Water Data'!$G$29,0,10*ROW('Water Data'!G106))="","",OFFSET('Water Data'!$G$29,0,10*ROW('Water Data'!G106)))</f>
        <v/>
      </c>
      <c r="CE112" s="290" t="str">
        <f ca="true">+IF(OFFSET('Water Data'!$H$27,0,10*ROW('Water Data'!H106))="","",OFFSET('Water Data'!$H$27,0,10*ROW('Water Data'!H106)))</f>
        <v/>
      </c>
      <c r="CF112" s="290" t="str">
        <f ca="true">+IF(OFFSET('Water Data'!$H$28,0,10*ROW('Water Data'!H106))="","",OFFSET('Water Data'!$H$28,0,10*ROW('Water Data'!H106)))</f>
        <v/>
      </c>
      <c r="CG112" s="290" t="str">
        <f ca="true">+IF(OFFSET('Water Data'!$H$29,0,10*ROW('Water Data'!H106))="","",OFFSET('Water Data'!$H$29,0,10*ROW('Water Data'!H106)))</f>
        <v/>
      </c>
      <c r="CH112" s="290" t="str">
        <f ca="true">+IF(OFFSET('Water Data'!$I$27,0,10*ROW('Water Data'!I106))="","",OFFSET('Water Data'!$I$27,0,10*ROW('Water Data'!I106)))</f>
        <v/>
      </c>
      <c r="CI112" s="290" t="str">
        <f ca="true">+IF(OFFSET('Water Data'!$I$28,0,10*ROW('Water Data'!I106))="","",OFFSET('Water Data'!$I$28,0,10*ROW('Water Data'!I106)))</f>
        <v/>
      </c>
      <c r="CJ112" s="290" t="str">
        <f ca="true">+IF(OFFSET('Water Data'!$I$29,0,10*ROW('Water Data'!I106))="","",OFFSET('Water Data'!$I$29,0,10*ROW('Water Data'!I106)))</f>
        <v/>
      </c>
      <c r="CK112" s="290" t="str">
        <f ca="true">+IF(OFFSET('Sanitation Data'!$D$28,0,10*ROW('Sanitation Data'!D106))="","",OFFSET('Sanitation Data'!$D$28,0,10*ROW('Sanitation Data'!D106)))</f>
        <v/>
      </c>
      <c r="CL112" s="290" t="str">
        <f ca="true">+IF(OFFSET('Sanitation Data'!$D$29,0,10*ROW('Sanitation Data'!D106))="","",OFFSET('Sanitation Data'!$D$29,0,10*ROW('Sanitation Data'!D106)))</f>
        <v/>
      </c>
      <c r="CM112" s="290" t="str">
        <f ca="true">+IF(OFFSET('Sanitation Data'!$D$30,0,10*ROW('Sanitation Data'!D106))="","",OFFSET('Sanitation Data'!$D$30,0,10*ROW('Sanitation Data'!D106)))</f>
        <v/>
      </c>
      <c r="CN112" s="290" t="str">
        <f ca="true">+IF(OFFSET('Sanitation Data'!$D$31,0,10*ROW('Sanitation Data'!D106))="","",OFFSET('Sanitation Data'!$D$31,0,10*ROW('Sanitation Data'!D106)))</f>
        <v/>
      </c>
      <c r="CO112" s="290" t="str">
        <f ca="true">+IF(OFFSET('Sanitation Data'!$D$32,0,10*ROW('Sanitation Data'!D106))="","",OFFSET('Sanitation Data'!$D$32,0,10*ROW('Sanitation Data'!D106)))</f>
        <v/>
      </c>
      <c r="CP112" s="290" t="str">
        <f ca="true">+IF(OFFSET('Sanitation Data'!$E$28,0,10*ROW('Sanitation Data'!E106))="","",OFFSET('Sanitation Data'!$E$28,0,10*ROW('Sanitation Data'!E106)))</f>
        <v/>
      </c>
      <c r="CQ112" s="290" t="str">
        <f ca="true">+IF(OFFSET('Sanitation Data'!$E$29,0,10*ROW('Sanitation Data'!E106))="","",OFFSET('Sanitation Data'!$E$29,0,10*ROW('Sanitation Data'!E106)))</f>
        <v/>
      </c>
      <c r="CR112" s="290" t="str">
        <f ca="true">+IF(OFFSET('Sanitation Data'!$E$30,0,10*ROW('Sanitation Data'!E106))="","",OFFSET('Sanitation Data'!$E$30,0,10*ROW('Sanitation Data'!E106)))</f>
        <v/>
      </c>
      <c r="CS112" s="290" t="str">
        <f ca="true">+IF(OFFSET('Sanitation Data'!$E$31,0,10*ROW('Sanitation Data'!E106))="","",OFFSET('Sanitation Data'!$E$31,0,10*ROW('Sanitation Data'!E106)))</f>
        <v/>
      </c>
      <c r="CT112" s="290" t="str">
        <f ca="true">+IF(OFFSET('Sanitation Data'!$E$32,0,10*ROW('Sanitation Data'!E106))="","",OFFSET('Sanitation Data'!$E$32,0,10*ROW('Sanitation Data'!E106)))</f>
        <v/>
      </c>
      <c r="CU112" s="290" t="str">
        <f ca="true">+IF(OFFSET('Sanitation Data'!$F$28,0,10*ROW('Sanitation Data'!F106))="","",OFFSET('Sanitation Data'!$F$28,0,10*ROW('Sanitation Data'!F106)))</f>
        <v/>
      </c>
      <c r="CV112" s="290" t="str">
        <f ca="true">+IF(OFFSET('Sanitation Data'!$F$29,0,10*ROW('Sanitation Data'!F106))="","",OFFSET('Sanitation Data'!$F$29,0,10*ROW('Sanitation Data'!F106)))</f>
        <v/>
      </c>
      <c r="CW112" s="290" t="str">
        <f ca="true">+IF(OFFSET('Sanitation Data'!$F$30,0,10*ROW('Sanitation Data'!F106))="","",OFFSET('Sanitation Data'!$F$30,0,10*ROW('Sanitation Data'!F106)))</f>
        <v/>
      </c>
      <c r="CX112" s="290" t="str">
        <f ca="true">+IF(OFFSET('Sanitation Data'!$F$31,0,10*ROW('Sanitation Data'!F106))="","",OFFSET('Sanitation Data'!$F$31,0,10*ROW('Sanitation Data'!F106)))</f>
        <v/>
      </c>
      <c r="CY112" s="290" t="str">
        <f ca="true">+IF(OFFSET('Sanitation Data'!$F$32,0,10*ROW('Sanitation Data'!F106))="","",OFFSET('Sanitation Data'!$F$32,0,10*ROW('Sanitation Data'!F106)))</f>
        <v/>
      </c>
      <c r="CZ112" s="290" t="str">
        <f ca="true">+IF(OFFSET('Sanitation Data'!$G$28,0,10*ROW('Sanitation Data'!G106))="","",OFFSET('Sanitation Data'!$G$28,0,10*ROW('Sanitation Data'!G106)))</f>
        <v/>
      </c>
      <c r="DA112" s="290" t="str">
        <f ca="true">+IF(OFFSET('Sanitation Data'!$G$29,0,10*ROW('Sanitation Data'!G106))="","",OFFSET('Sanitation Data'!$G$29,0,10*ROW('Sanitation Data'!G106)))</f>
        <v/>
      </c>
      <c r="DB112" s="290" t="str">
        <f ca="true">+IF(OFFSET('Sanitation Data'!$G$30,0,10*ROW('Sanitation Data'!G106))="","",OFFSET('Sanitation Data'!$G$30,0,10*ROW('Sanitation Data'!G106)))</f>
        <v/>
      </c>
      <c r="DC112" s="290" t="str">
        <f ca="true">+IF(OFFSET('Sanitation Data'!$G$31,0,10*ROW('Sanitation Data'!G106))="","",OFFSET('Sanitation Data'!$G$31,0,10*ROW('Sanitation Data'!G106)))</f>
        <v/>
      </c>
      <c r="DD112" s="290" t="str">
        <f ca="true">+IF(OFFSET('Sanitation Data'!$G$32,0,10*ROW('Sanitation Data'!G106))="","",OFFSET('Sanitation Data'!$G$32,0,10*ROW('Sanitation Data'!G106)))</f>
        <v/>
      </c>
      <c r="DE112" s="290" t="str">
        <f ca="true">+IF(OFFSET('Sanitation Data'!$H$28,0,10*ROW('Sanitation Data'!H106))="","",OFFSET('Sanitation Data'!$H$28,0,10*ROW('Sanitation Data'!H106)))</f>
        <v/>
      </c>
      <c r="DF112" s="290" t="str">
        <f ca="true">+IF(OFFSET('Sanitation Data'!$H$29,0,10*ROW('Sanitation Data'!H106))="","",OFFSET('Sanitation Data'!$H$29,0,10*ROW('Sanitation Data'!H106)))</f>
        <v/>
      </c>
      <c r="DG112" s="290" t="str">
        <f ca="true">+IF(OFFSET('Sanitation Data'!$H$30,0,10*ROW('Sanitation Data'!H106))="","",OFFSET('Sanitation Data'!$H$30,0,10*ROW('Sanitation Data'!H106)))</f>
        <v/>
      </c>
      <c r="DH112" s="290" t="str">
        <f ca="true">+IF(OFFSET('Sanitation Data'!$H$31,0,10*ROW('Sanitation Data'!H106))="","",OFFSET('Sanitation Data'!$H$31,0,10*ROW('Sanitation Data'!H106)))</f>
        <v/>
      </c>
      <c r="DI112" s="290" t="str">
        <f ca="true">+IF(OFFSET('Sanitation Data'!$H$32,0,10*ROW('Sanitation Data'!H106))="","",OFFSET('Sanitation Data'!$H$32,0,10*ROW('Sanitation Data'!H106)))</f>
        <v/>
      </c>
      <c r="DJ112" s="290" t="str">
        <f ca="true">+IF(OFFSET('Sanitation Data'!$I$28,0,10*ROW('Sanitation Data'!I106))="","",OFFSET('Sanitation Data'!$I$28,0,10*ROW('Sanitation Data'!I106)))</f>
        <v/>
      </c>
      <c r="DK112" s="290" t="str">
        <f ca="true">+IF(OFFSET('Sanitation Data'!$I$29,0,10*ROW('Sanitation Data'!I106))="","",OFFSET('Sanitation Data'!$I$29,0,10*ROW('Sanitation Data'!I106)))</f>
        <v/>
      </c>
      <c r="DL112" s="290" t="str">
        <f ca="true">+IF(OFFSET('Sanitation Data'!$I$30,0,10*ROW('Sanitation Data'!I106))="","",OFFSET('Sanitation Data'!$I$30,0,10*ROW('Sanitation Data'!I106)))</f>
        <v/>
      </c>
      <c r="DM112" s="290" t="str">
        <f ca="true">+IF(OFFSET('Sanitation Data'!$I$31,0,10*ROW('Sanitation Data'!I106))="","",OFFSET('Sanitation Data'!$I$31,0,10*ROW('Sanitation Data'!I106)))</f>
        <v/>
      </c>
      <c r="DN112" s="290" t="str">
        <f ca="true">+IF(OFFSET('Sanitation Data'!$I$32,0,10*ROW('Sanitation Data'!I106))="","",OFFSET('Sanitation Data'!$I$32,0,10*ROW('Sanitation Data'!I106)))</f>
        <v/>
      </c>
      <c r="DO112" s="290" t="str">
        <f ca="true">+IF(OFFSET('Hygiene Data'!$D$11,0,10*ROW('Hygiene Data'!D106))="","",OFFSET('Hygiene Data'!$D$11,0,10*ROW('Hygiene Data'!D106)))</f>
        <v/>
      </c>
      <c r="DP112" s="290" t="str">
        <f ca="true">+IF(OFFSET('Hygiene Data'!$D$12,0,10*ROW('Hygiene Data'!D106))="","",OFFSET('Hygiene Data'!$D$12,0,10*ROW('Hygiene Data'!D106)))</f>
        <v/>
      </c>
      <c r="DQ112" s="290" t="str">
        <f ca="true">+IF(OFFSET('Hygiene Data'!$D$13,0,10*ROW('Hygiene Data'!D106))="","",OFFSET('Hygiene Data'!$D$13,0,10*ROW('Hygiene Data'!D106)))</f>
        <v/>
      </c>
      <c r="DR112" s="290" t="str">
        <f ca="true">+IF(OFFSET('Hygiene Data'!$E$11,0,10*ROW('Hygiene Data'!E106))="","",OFFSET('Hygiene Data'!$E$11,0,10*ROW('Hygiene Data'!E106)))</f>
        <v/>
      </c>
      <c r="DS112" s="290" t="str">
        <f ca="true">+IF(OFFSET('Hygiene Data'!$E$12,0,10*ROW('Hygiene Data'!E106))="","",OFFSET('Hygiene Data'!$E$12,0,10*ROW('Hygiene Data'!E106)))</f>
        <v/>
      </c>
      <c r="DT112" s="290" t="str">
        <f ca="true">+IF(OFFSET('Hygiene Data'!$E$13,0,10*ROW('Hygiene Data'!E106))="","",OFFSET('Hygiene Data'!$E$13,0,10*ROW('Hygiene Data'!E106)))</f>
        <v/>
      </c>
      <c r="DU112" s="290" t="str">
        <f ca="true">+IF(OFFSET('Hygiene Data'!$F$11,0,10*ROW('Hygiene Data'!F106))="","",OFFSET('Hygiene Data'!$F$11,0,10*ROW('Hygiene Data'!F106)))</f>
        <v/>
      </c>
      <c r="DV112" s="290" t="str">
        <f ca="true">+IF(OFFSET('Hygiene Data'!$F$12,0,10*ROW('Hygiene Data'!F106))="","",OFFSET('Hygiene Data'!$F$12,0,10*ROW('Hygiene Data'!F106)))</f>
        <v/>
      </c>
      <c r="DW112" s="290" t="str">
        <f ca="true">+IF(OFFSET('Hygiene Data'!$F$13,0,10*ROW('Hygiene Data'!F106))="","",OFFSET('Hygiene Data'!$F$13,0,10*ROW('Hygiene Data'!F106)))</f>
        <v/>
      </c>
      <c r="DX112" s="290" t="str">
        <f ca="true">+IF(OFFSET('Hygiene Data'!$G$11,0,10*ROW('Hygiene Data'!G106))="","",OFFSET('Hygiene Data'!$G$11,0,10*ROW('Hygiene Data'!G106)))</f>
        <v/>
      </c>
      <c r="DY112" s="290" t="str">
        <f ca="true">+IF(OFFSET('Hygiene Data'!$G$12,0,10*ROW('Hygiene Data'!G106))="","",OFFSET('Hygiene Data'!$G$12,0,10*ROW('Hygiene Data'!G106)))</f>
        <v/>
      </c>
      <c r="DZ112" s="290" t="str">
        <f ca="true">+IF(OFFSET('Hygiene Data'!$G$13,0,10*ROW('Hygiene Data'!G106))="","",OFFSET('Hygiene Data'!$G$13,0,10*ROW('Hygiene Data'!G106)))</f>
        <v/>
      </c>
      <c r="EA112" s="290" t="str">
        <f ca="true">+IF(OFFSET('Hygiene Data'!$H$11,0,10*ROW('Hygiene Data'!H106))="","",OFFSET('Hygiene Data'!$H$11,0,10*ROW('Hygiene Data'!H106)))</f>
        <v/>
      </c>
      <c r="EB112" s="290" t="str">
        <f ca="true">+IF(OFFSET('Hygiene Data'!$H$12,0,10*ROW('Hygiene Data'!H106))="","",OFFSET('Hygiene Data'!$H$12,0,10*ROW('Hygiene Data'!H106)))</f>
        <v/>
      </c>
      <c r="EC112" s="290" t="str">
        <f ca="true">+IF(OFFSET('Hygiene Data'!$H$13,0,10*ROW('Hygiene Data'!H106))="","",OFFSET('Hygiene Data'!$H$13,0,10*ROW('Hygiene Data'!H106)))</f>
        <v/>
      </c>
      <c r="ED112" s="290" t="str">
        <f ca="true">+IF(OFFSET('Hygiene Data'!$I$11,0,10*ROW('Hygiene Data'!I106))="","",OFFSET('Hygiene Data'!$I$11,0,10*ROW('Hygiene Data'!I106)))</f>
        <v/>
      </c>
      <c r="EE112" s="290" t="str">
        <f ca="true">+IF(OFFSET('Hygiene Data'!$I$12,0,10*ROW('Hygiene Data'!I106))="","",OFFSET('Hygiene Data'!$I$12,0,10*ROW('Hygiene Data'!I106)))</f>
        <v/>
      </c>
      <c r="EF112" s="290"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6"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0"/>
      <c r="BS113" s="290" t="str">
        <f ca="true">+IF(OFFSET('Water Data'!$D$27,0,10*ROW('Water Data'!D107))="","",OFFSET('Water Data'!$D$27,0,10*ROW('Water Data'!D107)))</f>
        <v/>
      </c>
      <c r="BT113" s="290" t="str">
        <f ca="true">+IF(OFFSET('Water Data'!$D$28,0,10*ROW('Water Data'!D107))="","",OFFSET('Water Data'!$D$28,0,10*ROW('Water Data'!D107)))</f>
        <v/>
      </c>
      <c r="BU113" s="290" t="str">
        <f ca="true">+IF(OFFSET('Water Data'!$D$29,0,10*ROW('Water Data'!D107))="","",OFFSET('Water Data'!$D$29,0,10*ROW('Water Data'!D107)))</f>
        <v/>
      </c>
      <c r="BV113" s="290" t="str">
        <f ca="true">+IF(OFFSET('Water Data'!$E$27,0,10*ROW('Water Data'!E107))="","",OFFSET('Water Data'!$E$27,0,10*ROW('Water Data'!E107)))</f>
        <v/>
      </c>
      <c r="BW113" s="290" t="str">
        <f ca="true">+IF(OFFSET('Water Data'!$E$28,0,10*ROW('Water Data'!E107))="","",OFFSET('Water Data'!$E$28,0,10*ROW('Water Data'!E107)))</f>
        <v/>
      </c>
      <c r="BX113" s="290" t="str">
        <f ca="true">+IF(OFFSET('Water Data'!$E$29,0,10*ROW('Water Data'!E107))="","",OFFSET('Water Data'!$E$29,0,10*ROW('Water Data'!E107)))</f>
        <v/>
      </c>
      <c r="BY113" s="290" t="str">
        <f ca="true">+IF(OFFSET('Water Data'!$F$27,0,10*ROW('Water Data'!F107))="","",OFFSET('Water Data'!$F$27,0,10*ROW('Water Data'!F107)))</f>
        <v/>
      </c>
      <c r="BZ113" s="290" t="str">
        <f ca="true">+IF(OFFSET('Water Data'!$F$28,0,10*ROW('Water Data'!F107))="","",OFFSET('Water Data'!$F$28,0,10*ROW('Water Data'!F107)))</f>
        <v/>
      </c>
      <c r="CA113" s="290" t="str">
        <f ca="true">+IF(OFFSET('Water Data'!$F$29,0,10*ROW('Water Data'!F107))="","",OFFSET('Water Data'!$F$29,0,10*ROW('Water Data'!F107)))</f>
        <v/>
      </c>
      <c r="CB113" s="290" t="str">
        <f ca="true">+IF(OFFSET('Water Data'!$G$27,0,10*ROW('Water Data'!G107))="","",OFFSET('Water Data'!$G$27,0,10*ROW('Water Data'!G107)))</f>
        <v/>
      </c>
      <c r="CC113" s="290" t="str">
        <f ca="true">+IF(OFFSET('Water Data'!$G$28,0,10*ROW('Water Data'!G107))="","",OFFSET('Water Data'!$G$28,0,10*ROW('Water Data'!G107)))</f>
        <v/>
      </c>
      <c r="CD113" s="290" t="str">
        <f ca="true">+IF(OFFSET('Water Data'!$G$29,0,10*ROW('Water Data'!G107))="","",OFFSET('Water Data'!$G$29,0,10*ROW('Water Data'!G107)))</f>
        <v/>
      </c>
      <c r="CE113" s="290" t="str">
        <f ca="true">+IF(OFFSET('Water Data'!$H$27,0,10*ROW('Water Data'!H107))="","",OFFSET('Water Data'!$H$27,0,10*ROW('Water Data'!H107)))</f>
        <v/>
      </c>
      <c r="CF113" s="290" t="str">
        <f ca="true">+IF(OFFSET('Water Data'!$H$28,0,10*ROW('Water Data'!H107))="","",OFFSET('Water Data'!$H$28,0,10*ROW('Water Data'!H107)))</f>
        <v/>
      </c>
      <c r="CG113" s="290" t="str">
        <f ca="true">+IF(OFFSET('Water Data'!$H$29,0,10*ROW('Water Data'!H107))="","",OFFSET('Water Data'!$H$29,0,10*ROW('Water Data'!H107)))</f>
        <v/>
      </c>
      <c r="CH113" s="290" t="str">
        <f ca="true">+IF(OFFSET('Water Data'!$I$27,0,10*ROW('Water Data'!I107))="","",OFFSET('Water Data'!$I$27,0,10*ROW('Water Data'!I107)))</f>
        <v/>
      </c>
      <c r="CI113" s="290" t="str">
        <f ca="true">+IF(OFFSET('Water Data'!$I$28,0,10*ROW('Water Data'!I107))="","",OFFSET('Water Data'!$I$28,0,10*ROW('Water Data'!I107)))</f>
        <v/>
      </c>
      <c r="CJ113" s="290" t="str">
        <f ca="true">+IF(OFFSET('Water Data'!$I$29,0,10*ROW('Water Data'!I107))="","",OFFSET('Water Data'!$I$29,0,10*ROW('Water Data'!I107)))</f>
        <v/>
      </c>
      <c r="CK113" s="290" t="str">
        <f ca="true">+IF(OFFSET('Sanitation Data'!$D$28,0,10*ROW('Sanitation Data'!D107))="","",OFFSET('Sanitation Data'!$D$28,0,10*ROW('Sanitation Data'!D107)))</f>
        <v/>
      </c>
      <c r="CL113" s="290" t="str">
        <f ca="true">+IF(OFFSET('Sanitation Data'!$D$29,0,10*ROW('Sanitation Data'!D107))="","",OFFSET('Sanitation Data'!$D$29,0,10*ROW('Sanitation Data'!D107)))</f>
        <v/>
      </c>
      <c r="CM113" s="290" t="str">
        <f ca="true">+IF(OFFSET('Sanitation Data'!$D$30,0,10*ROW('Sanitation Data'!D107))="","",OFFSET('Sanitation Data'!$D$30,0,10*ROW('Sanitation Data'!D107)))</f>
        <v/>
      </c>
      <c r="CN113" s="290" t="str">
        <f ca="true">+IF(OFFSET('Sanitation Data'!$D$31,0,10*ROW('Sanitation Data'!D107))="","",OFFSET('Sanitation Data'!$D$31,0,10*ROW('Sanitation Data'!D107)))</f>
        <v/>
      </c>
      <c r="CO113" s="290" t="str">
        <f ca="true">+IF(OFFSET('Sanitation Data'!$D$32,0,10*ROW('Sanitation Data'!D107))="","",OFFSET('Sanitation Data'!$D$32,0,10*ROW('Sanitation Data'!D107)))</f>
        <v/>
      </c>
      <c r="CP113" s="290" t="str">
        <f ca="true">+IF(OFFSET('Sanitation Data'!$E$28,0,10*ROW('Sanitation Data'!E107))="","",OFFSET('Sanitation Data'!$E$28,0,10*ROW('Sanitation Data'!E107)))</f>
        <v/>
      </c>
      <c r="CQ113" s="290" t="str">
        <f ca="true">+IF(OFFSET('Sanitation Data'!$E$29,0,10*ROW('Sanitation Data'!E107))="","",OFFSET('Sanitation Data'!$E$29,0,10*ROW('Sanitation Data'!E107)))</f>
        <v/>
      </c>
      <c r="CR113" s="290" t="str">
        <f ca="true">+IF(OFFSET('Sanitation Data'!$E$30,0,10*ROW('Sanitation Data'!E107))="","",OFFSET('Sanitation Data'!$E$30,0,10*ROW('Sanitation Data'!E107)))</f>
        <v/>
      </c>
      <c r="CS113" s="290" t="str">
        <f ca="true">+IF(OFFSET('Sanitation Data'!$E$31,0,10*ROW('Sanitation Data'!E107))="","",OFFSET('Sanitation Data'!$E$31,0,10*ROW('Sanitation Data'!E107)))</f>
        <v/>
      </c>
      <c r="CT113" s="290" t="str">
        <f ca="true">+IF(OFFSET('Sanitation Data'!$E$32,0,10*ROW('Sanitation Data'!E107))="","",OFFSET('Sanitation Data'!$E$32,0,10*ROW('Sanitation Data'!E107)))</f>
        <v/>
      </c>
      <c r="CU113" s="290" t="str">
        <f ca="true">+IF(OFFSET('Sanitation Data'!$F$28,0,10*ROW('Sanitation Data'!F107))="","",OFFSET('Sanitation Data'!$F$28,0,10*ROW('Sanitation Data'!F107)))</f>
        <v/>
      </c>
      <c r="CV113" s="290" t="str">
        <f ca="true">+IF(OFFSET('Sanitation Data'!$F$29,0,10*ROW('Sanitation Data'!F107))="","",OFFSET('Sanitation Data'!$F$29,0,10*ROW('Sanitation Data'!F107)))</f>
        <v/>
      </c>
      <c r="CW113" s="290" t="str">
        <f ca="true">+IF(OFFSET('Sanitation Data'!$F$30,0,10*ROW('Sanitation Data'!F107))="","",OFFSET('Sanitation Data'!$F$30,0,10*ROW('Sanitation Data'!F107)))</f>
        <v/>
      </c>
      <c r="CX113" s="290" t="str">
        <f ca="true">+IF(OFFSET('Sanitation Data'!$F$31,0,10*ROW('Sanitation Data'!F107))="","",OFFSET('Sanitation Data'!$F$31,0,10*ROW('Sanitation Data'!F107)))</f>
        <v/>
      </c>
      <c r="CY113" s="290" t="str">
        <f ca="true">+IF(OFFSET('Sanitation Data'!$F$32,0,10*ROW('Sanitation Data'!F107))="","",OFFSET('Sanitation Data'!$F$32,0,10*ROW('Sanitation Data'!F107)))</f>
        <v/>
      </c>
      <c r="CZ113" s="290" t="str">
        <f ca="true">+IF(OFFSET('Sanitation Data'!$G$28,0,10*ROW('Sanitation Data'!G107))="","",OFFSET('Sanitation Data'!$G$28,0,10*ROW('Sanitation Data'!G107)))</f>
        <v/>
      </c>
      <c r="DA113" s="290" t="str">
        <f ca="true">+IF(OFFSET('Sanitation Data'!$G$29,0,10*ROW('Sanitation Data'!G107))="","",OFFSET('Sanitation Data'!$G$29,0,10*ROW('Sanitation Data'!G107)))</f>
        <v/>
      </c>
      <c r="DB113" s="290" t="str">
        <f ca="true">+IF(OFFSET('Sanitation Data'!$G$30,0,10*ROW('Sanitation Data'!G107))="","",OFFSET('Sanitation Data'!$G$30,0,10*ROW('Sanitation Data'!G107)))</f>
        <v/>
      </c>
      <c r="DC113" s="290" t="str">
        <f ca="true">+IF(OFFSET('Sanitation Data'!$G$31,0,10*ROW('Sanitation Data'!G107))="","",OFFSET('Sanitation Data'!$G$31,0,10*ROW('Sanitation Data'!G107)))</f>
        <v/>
      </c>
      <c r="DD113" s="290" t="str">
        <f ca="true">+IF(OFFSET('Sanitation Data'!$G$32,0,10*ROW('Sanitation Data'!G107))="","",OFFSET('Sanitation Data'!$G$32,0,10*ROW('Sanitation Data'!G107)))</f>
        <v/>
      </c>
      <c r="DE113" s="290" t="str">
        <f ca="true">+IF(OFFSET('Sanitation Data'!$H$28,0,10*ROW('Sanitation Data'!H107))="","",OFFSET('Sanitation Data'!$H$28,0,10*ROW('Sanitation Data'!H107)))</f>
        <v/>
      </c>
      <c r="DF113" s="290" t="str">
        <f ca="true">+IF(OFFSET('Sanitation Data'!$H$29,0,10*ROW('Sanitation Data'!H107))="","",OFFSET('Sanitation Data'!$H$29,0,10*ROW('Sanitation Data'!H107)))</f>
        <v/>
      </c>
      <c r="DG113" s="290" t="str">
        <f ca="true">+IF(OFFSET('Sanitation Data'!$H$30,0,10*ROW('Sanitation Data'!H107))="","",OFFSET('Sanitation Data'!$H$30,0,10*ROW('Sanitation Data'!H107)))</f>
        <v/>
      </c>
      <c r="DH113" s="290" t="str">
        <f ca="true">+IF(OFFSET('Sanitation Data'!$H$31,0,10*ROW('Sanitation Data'!H107))="","",OFFSET('Sanitation Data'!$H$31,0,10*ROW('Sanitation Data'!H107)))</f>
        <v/>
      </c>
      <c r="DI113" s="290" t="str">
        <f ca="true">+IF(OFFSET('Sanitation Data'!$H$32,0,10*ROW('Sanitation Data'!H107))="","",OFFSET('Sanitation Data'!$H$32,0,10*ROW('Sanitation Data'!H107)))</f>
        <v/>
      </c>
      <c r="DJ113" s="290" t="str">
        <f ca="true">+IF(OFFSET('Sanitation Data'!$I$28,0,10*ROW('Sanitation Data'!I107))="","",OFFSET('Sanitation Data'!$I$28,0,10*ROW('Sanitation Data'!I107)))</f>
        <v/>
      </c>
      <c r="DK113" s="290" t="str">
        <f ca="true">+IF(OFFSET('Sanitation Data'!$I$29,0,10*ROW('Sanitation Data'!I107))="","",OFFSET('Sanitation Data'!$I$29,0,10*ROW('Sanitation Data'!I107)))</f>
        <v/>
      </c>
      <c r="DL113" s="290" t="str">
        <f ca="true">+IF(OFFSET('Sanitation Data'!$I$30,0,10*ROW('Sanitation Data'!I107))="","",OFFSET('Sanitation Data'!$I$30,0,10*ROW('Sanitation Data'!I107)))</f>
        <v/>
      </c>
      <c r="DM113" s="290" t="str">
        <f ca="true">+IF(OFFSET('Sanitation Data'!$I$31,0,10*ROW('Sanitation Data'!I107))="","",OFFSET('Sanitation Data'!$I$31,0,10*ROW('Sanitation Data'!I107)))</f>
        <v/>
      </c>
      <c r="DN113" s="290" t="str">
        <f ca="true">+IF(OFFSET('Sanitation Data'!$I$32,0,10*ROW('Sanitation Data'!I107))="","",OFFSET('Sanitation Data'!$I$32,0,10*ROW('Sanitation Data'!I107)))</f>
        <v/>
      </c>
      <c r="DO113" s="290" t="str">
        <f ca="true">+IF(OFFSET('Hygiene Data'!$D$11,0,10*ROW('Hygiene Data'!D107))="","",OFFSET('Hygiene Data'!$D$11,0,10*ROW('Hygiene Data'!D107)))</f>
        <v/>
      </c>
      <c r="DP113" s="290" t="str">
        <f ca="true">+IF(OFFSET('Hygiene Data'!$D$12,0,10*ROW('Hygiene Data'!D107))="","",OFFSET('Hygiene Data'!$D$12,0,10*ROW('Hygiene Data'!D107)))</f>
        <v/>
      </c>
      <c r="DQ113" s="290" t="str">
        <f ca="true">+IF(OFFSET('Hygiene Data'!$D$13,0,10*ROW('Hygiene Data'!D107))="","",OFFSET('Hygiene Data'!$D$13,0,10*ROW('Hygiene Data'!D107)))</f>
        <v/>
      </c>
      <c r="DR113" s="290" t="str">
        <f ca="true">+IF(OFFSET('Hygiene Data'!$E$11,0,10*ROW('Hygiene Data'!E107))="","",OFFSET('Hygiene Data'!$E$11,0,10*ROW('Hygiene Data'!E107)))</f>
        <v/>
      </c>
      <c r="DS113" s="290" t="str">
        <f ca="true">+IF(OFFSET('Hygiene Data'!$E$12,0,10*ROW('Hygiene Data'!E107))="","",OFFSET('Hygiene Data'!$E$12,0,10*ROW('Hygiene Data'!E107)))</f>
        <v/>
      </c>
      <c r="DT113" s="290" t="str">
        <f ca="true">+IF(OFFSET('Hygiene Data'!$E$13,0,10*ROW('Hygiene Data'!E107))="","",OFFSET('Hygiene Data'!$E$13,0,10*ROW('Hygiene Data'!E107)))</f>
        <v/>
      </c>
      <c r="DU113" s="290" t="str">
        <f ca="true">+IF(OFFSET('Hygiene Data'!$F$11,0,10*ROW('Hygiene Data'!F107))="","",OFFSET('Hygiene Data'!$F$11,0,10*ROW('Hygiene Data'!F107)))</f>
        <v/>
      </c>
      <c r="DV113" s="290" t="str">
        <f ca="true">+IF(OFFSET('Hygiene Data'!$F$12,0,10*ROW('Hygiene Data'!F107))="","",OFFSET('Hygiene Data'!$F$12,0,10*ROW('Hygiene Data'!F107)))</f>
        <v/>
      </c>
      <c r="DW113" s="290" t="str">
        <f ca="true">+IF(OFFSET('Hygiene Data'!$F$13,0,10*ROW('Hygiene Data'!F107))="","",OFFSET('Hygiene Data'!$F$13,0,10*ROW('Hygiene Data'!F107)))</f>
        <v/>
      </c>
      <c r="DX113" s="290" t="str">
        <f ca="true">+IF(OFFSET('Hygiene Data'!$G$11,0,10*ROW('Hygiene Data'!G107))="","",OFFSET('Hygiene Data'!$G$11,0,10*ROW('Hygiene Data'!G107)))</f>
        <v/>
      </c>
      <c r="DY113" s="290" t="str">
        <f ca="true">+IF(OFFSET('Hygiene Data'!$G$12,0,10*ROW('Hygiene Data'!G107))="","",OFFSET('Hygiene Data'!$G$12,0,10*ROW('Hygiene Data'!G107)))</f>
        <v/>
      </c>
      <c r="DZ113" s="290" t="str">
        <f ca="true">+IF(OFFSET('Hygiene Data'!$G$13,0,10*ROW('Hygiene Data'!G107))="","",OFFSET('Hygiene Data'!$G$13,0,10*ROW('Hygiene Data'!G107)))</f>
        <v/>
      </c>
      <c r="EA113" s="290" t="str">
        <f ca="true">+IF(OFFSET('Hygiene Data'!$H$11,0,10*ROW('Hygiene Data'!H107))="","",OFFSET('Hygiene Data'!$H$11,0,10*ROW('Hygiene Data'!H107)))</f>
        <v/>
      </c>
      <c r="EB113" s="290" t="str">
        <f ca="true">+IF(OFFSET('Hygiene Data'!$H$12,0,10*ROW('Hygiene Data'!H107))="","",OFFSET('Hygiene Data'!$H$12,0,10*ROW('Hygiene Data'!H107)))</f>
        <v/>
      </c>
      <c r="EC113" s="290" t="str">
        <f ca="true">+IF(OFFSET('Hygiene Data'!$H$13,0,10*ROW('Hygiene Data'!H107))="","",OFFSET('Hygiene Data'!$H$13,0,10*ROW('Hygiene Data'!H107)))</f>
        <v/>
      </c>
      <c r="ED113" s="290" t="str">
        <f ca="true">+IF(OFFSET('Hygiene Data'!$I$11,0,10*ROW('Hygiene Data'!I107))="","",OFFSET('Hygiene Data'!$I$11,0,10*ROW('Hygiene Data'!I107)))</f>
        <v/>
      </c>
      <c r="EE113" s="290" t="str">
        <f ca="true">+IF(OFFSET('Hygiene Data'!$I$12,0,10*ROW('Hygiene Data'!I107))="","",OFFSET('Hygiene Data'!$I$12,0,10*ROW('Hygiene Data'!I107)))</f>
        <v/>
      </c>
      <c r="EF113" s="290"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6"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0"/>
      <c r="BS114" s="290" t="str">
        <f ca="true">+IF(OFFSET('Water Data'!$D$27,0,10*ROW('Water Data'!D108))="","",OFFSET('Water Data'!$D$27,0,10*ROW('Water Data'!D108)))</f>
        <v/>
      </c>
      <c r="BT114" s="290" t="str">
        <f ca="true">+IF(OFFSET('Water Data'!$D$28,0,10*ROW('Water Data'!D108))="","",OFFSET('Water Data'!$D$28,0,10*ROW('Water Data'!D108)))</f>
        <v/>
      </c>
      <c r="BU114" s="290" t="str">
        <f ca="true">+IF(OFFSET('Water Data'!$D$29,0,10*ROW('Water Data'!D108))="","",OFFSET('Water Data'!$D$29,0,10*ROW('Water Data'!D108)))</f>
        <v/>
      </c>
      <c r="BV114" s="290" t="str">
        <f ca="true">+IF(OFFSET('Water Data'!$E$27,0,10*ROW('Water Data'!E108))="","",OFFSET('Water Data'!$E$27,0,10*ROW('Water Data'!E108)))</f>
        <v/>
      </c>
      <c r="BW114" s="290" t="str">
        <f ca="true">+IF(OFFSET('Water Data'!$E$28,0,10*ROW('Water Data'!E108))="","",OFFSET('Water Data'!$E$28,0,10*ROW('Water Data'!E108)))</f>
        <v/>
      </c>
      <c r="BX114" s="290" t="str">
        <f ca="true">+IF(OFFSET('Water Data'!$E$29,0,10*ROW('Water Data'!E108))="","",OFFSET('Water Data'!$E$29,0,10*ROW('Water Data'!E108)))</f>
        <v/>
      </c>
      <c r="BY114" s="290" t="str">
        <f ca="true">+IF(OFFSET('Water Data'!$F$27,0,10*ROW('Water Data'!F108))="","",OFFSET('Water Data'!$F$27,0,10*ROW('Water Data'!F108)))</f>
        <v/>
      </c>
      <c r="BZ114" s="290" t="str">
        <f ca="true">+IF(OFFSET('Water Data'!$F$28,0,10*ROW('Water Data'!F108))="","",OFFSET('Water Data'!$F$28,0,10*ROW('Water Data'!F108)))</f>
        <v/>
      </c>
      <c r="CA114" s="290" t="str">
        <f ca="true">+IF(OFFSET('Water Data'!$F$29,0,10*ROW('Water Data'!F108))="","",OFFSET('Water Data'!$F$29,0,10*ROW('Water Data'!F108)))</f>
        <v/>
      </c>
      <c r="CB114" s="290" t="str">
        <f ca="true">+IF(OFFSET('Water Data'!$G$27,0,10*ROW('Water Data'!G108))="","",OFFSET('Water Data'!$G$27,0,10*ROW('Water Data'!G108)))</f>
        <v/>
      </c>
      <c r="CC114" s="290" t="str">
        <f ca="true">+IF(OFFSET('Water Data'!$G$28,0,10*ROW('Water Data'!G108))="","",OFFSET('Water Data'!$G$28,0,10*ROW('Water Data'!G108)))</f>
        <v/>
      </c>
      <c r="CD114" s="290" t="str">
        <f ca="true">+IF(OFFSET('Water Data'!$G$29,0,10*ROW('Water Data'!G108))="","",OFFSET('Water Data'!$G$29,0,10*ROW('Water Data'!G108)))</f>
        <v/>
      </c>
      <c r="CE114" s="290" t="str">
        <f ca="true">+IF(OFFSET('Water Data'!$H$27,0,10*ROW('Water Data'!H108))="","",OFFSET('Water Data'!$H$27,0,10*ROW('Water Data'!H108)))</f>
        <v/>
      </c>
      <c r="CF114" s="290" t="str">
        <f ca="true">+IF(OFFSET('Water Data'!$H$28,0,10*ROW('Water Data'!H108))="","",OFFSET('Water Data'!$H$28,0,10*ROW('Water Data'!H108)))</f>
        <v/>
      </c>
      <c r="CG114" s="290" t="str">
        <f ca="true">+IF(OFFSET('Water Data'!$H$29,0,10*ROW('Water Data'!H108))="","",OFFSET('Water Data'!$H$29,0,10*ROW('Water Data'!H108)))</f>
        <v/>
      </c>
      <c r="CH114" s="290" t="str">
        <f ca="true">+IF(OFFSET('Water Data'!$I$27,0,10*ROW('Water Data'!I108))="","",OFFSET('Water Data'!$I$27,0,10*ROW('Water Data'!I108)))</f>
        <v/>
      </c>
      <c r="CI114" s="290" t="str">
        <f ca="true">+IF(OFFSET('Water Data'!$I$28,0,10*ROW('Water Data'!I108))="","",OFFSET('Water Data'!$I$28,0,10*ROW('Water Data'!I108)))</f>
        <v/>
      </c>
      <c r="CJ114" s="290" t="str">
        <f ca="true">+IF(OFFSET('Water Data'!$I$29,0,10*ROW('Water Data'!I108))="","",OFFSET('Water Data'!$I$29,0,10*ROW('Water Data'!I108)))</f>
        <v/>
      </c>
      <c r="CK114" s="290" t="str">
        <f ca="true">+IF(OFFSET('Sanitation Data'!$D$28,0,10*ROW('Sanitation Data'!D108))="","",OFFSET('Sanitation Data'!$D$28,0,10*ROW('Sanitation Data'!D108)))</f>
        <v/>
      </c>
      <c r="CL114" s="290" t="str">
        <f ca="true">+IF(OFFSET('Sanitation Data'!$D$29,0,10*ROW('Sanitation Data'!D108))="","",OFFSET('Sanitation Data'!$D$29,0,10*ROW('Sanitation Data'!D108)))</f>
        <v/>
      </c>
      <c r="CM114" s="290" t="str">
        <f ca="true">+IF(OFFSET('Sanitation Data'!$D$30,0,10*ROW('Sanitation Data'!D108))="","",OFFSET('Sanitation Data'!$D$30,0,10*ROW('Sanitation Data'!D108)))</f>
        <v/>
      </c>
      <c r="CN114" s="290" t="str">
        <f ca="true">+IF(OFFSET('Sanitation Data'!$D$31,0,10*ROW('Sanitation Data'!D108))="","",OFFSET('Sanitation Data'!$D$31,0,10*ROW('Sanitation Data'!D108)))</f>
        <v/>
      </c>
      <c r="CO114" s="290" t="str">
        <f ca="true">+IF(OFFSET('Sanitation Data'!$D$32,0,10*ROW('Sanitation Data'!D108))="","",OFFSET('Sanitation Data'!$D$32,0,10*ROW('Sanitation Data'!D108)))</f>
        <v/>
      </c>
      <c r="CP114" s="290" t="str">
        <f ca="true">+IF(OFFSET('Sanitation Data'!$E$28,0,10*ROW('Sanitation Data'!E108))="","",OFFSET('Sanitation Data'!$E$28,0,10*ROW('Sanitation Data'!E108)))</f>
        <v/>
      </c>
      <c r="CQ114" s="290" t="str">
        <f ca="true">+IF(OFFSET('Sanitation Data'!$E$29,0,10*ROW('Sanitation Data'!E108))="","",OFFSET('Sanitation Data'!$E$29,0,10*ROW('Sanitation Data'!E108)))</f>
        <v/>
      </c>
      <c r="CR114" s="290" t="str">
        <f ca="true">+IF(OFFSET('Sanitation Data'!$E$30,0,10*ROW('Sanitation Data'!E108))="","",OFFSET('Sanitation Data'!$E$30,0,10*ROW('Sanitation Data'!E108)))</f>
        <v/>
      </c>
      <c r="CS114" s="290" t="str">
        <f ca="true">+IF(OFFSET('Sanitation Data'!$E$31,0,10*ROW('Sanitation Data'!E108))="","",OFFSET('Sanitation Data'!$E$31,0,10*ROW('Sanitation Data'!E108)))</f>
        <v/>
      </c>
      <c r="CT114" s="290" t="str">
        <f ca="true">+IF(OFFSET('Sanitation Data'!$E$32,0,10*ROW('Sanitation Data'!E108))="","",OFFSET('Sanitation Data'!$E$32,0,10*ROW('Sanitation Data'!E108)))</f>
        <v/>
      </c>
      <c r="CU114" s="290" t="str">
        <f ca="true">+IF(OFFSET('Sanitation Data'!$F$28,0,10*ROW('Sanitation Data'!F108))="","",OFFSET('Sanitation Data'!$F$28,0,10*ROW('Sanitation Data'!F108)))</f>
        <v/>
      </c>
      <c r="CV114" s="290" t="str">
        <f ca="true">+IF(OFFSET('Sanitation Data'!$F$29,0,10*ROW('Sanitation Data'!F108))="","",OFFSET('Sanitation Data'!$F$29,0,10*ROW('Sanitation Data'!F108)))</f>
        <v/>
      </c>
      <c r="CW114" s="290" t="str">
        <f ca="true">+IF(OFFSET('Sanitation Data'!$F$30,0,10*ROW('Sanitation Data'!F108))="","",OFFSET('Sanitation Data'!$F$30,0,10*ROW('Sanitation Data'!F108)))</f>
        <v/>
      </c>
      <c r="CX114" s="290" t="str">
        <f ca="true">+IF(OFFSET('Sanitation Data'!$F$31,0,10*ROW('Sanitation Data'!F108))="","",OFFSET('Sanitation Data'!$F$31,0,10*ROW('Sanitation Data'!F108)))</f>
        <v/>
      </c>
      <c r="CY114" s="290" t="str">
        <f ca="true">+IF(OFFSET('Sanitation Data'!$F$32,0,10*ROW('Sanitation Data'!F108))="","",OFFSET('Sanitation Data'!$F$32,0,10*ROW('Sanitation Data'!F108)))</f>
        <v/>
      </c>
      <c r="CZ114" s="290" t="str">
        <f ca="true">+IF(OFFSET('Sanitation Data'!$G$28,0,10*ROW('Sanitation Data'!G108))="","",OFFSET('Sanitation Data'!$G$28,0,10*ROW('Sanitation Data'!G108)))</f>
        <v/>
      </c>
      <c r="DA114" s="290" t="str">
        <f ca="true">+IF(OFFSET('Sanitation Data'!$G$29,0,10*ROW('Sanitation Data'!G108))="","",OFFSET('Sanitation Data'!$G$29,0,10*ROW('Sanitation Data'!G108)))</f>
        <v/>
      </c>
      <c r="DB114" s="290" t="str">
        <f ca="true">+IF(OFFSET('Sanitation Data'!$G$30,0,10*ROW('Sanitation Data'!G108))="","",OFFSET('Sanitation Data'!$G$30,0,10*ROW('Sanitation Data'!G108)))</f>
        <v/>
      </c>
      <c r="DC114" s="290" t="str">
        <f ca="true">+IF(OFFSET('Sanitation Data'!$G$31,0,10*ROW('Sanitation Data'!G108))="","",OFFSET('Sanitation Data'!$G$31,0,10*ROW('Sanitation Data'!G108)))</f>
        <v/>
      </c>
      <c r="DD114" s="290" t="str">
        <f ca="true">+IF(OFFSET('Sanitation Data'!$G$32,0,10*ROW('Sanitation Data'!G108))="","",OFFSET('Sanitation Data'!$G$32,0,10*ROW('Sanitation Data'!G108)))</f>
        <v/>
      </c>
      <c r="DE114" s="290" t="str">
        <f ca="true">+IF(OFFSET('Sanitation Data'!$H$28,0,10*ROW('Sanitation Data'!H108))="","",OFFSET('Sanitation Data'!$H$28,0,10*ROW('Sanitation Data'!H108)))</f>
        <v/>
      </c>
      <c r="DF114" s="290" t="str">
        <f ca="true">+IF(OFFSET('Sanitation Data'!$H$29,0,10*ROW('Sanitation Data'!H108))="","",OFFSET('Sanitation Data'!$H$29,0,10*ROW('Sanitation Data'!H108)))</f>
        <v/>
      </c>
      <c r="DG114" s="290" t="str">
        <f ca="true">+IF(OFFSET('Sanitation Data'!$H$30,0,10*ROW('Sanitation Data'!H108))="","",OFFSET('Sanitation Data'!$H$30,0,10*ROW('Sanitation Data'!H108)))</f>
        <v/>
      </c>
      <c r="DH114" s="290" t="str">
        <f ca="true">+IF(OFFSET('Sanitation Data'!$H$31,0,10*ROW('Sanitation Data'!H108))="","",OFFSET('Sanitation Data'!$H$31,0,10*ROW('Sanitation Data'!H108)))</f>
        <v/>
      </c>
      <c r="DI114" s="290" t="str">
        <f ca="true">+IF(OFFSET('Sanitation Data'!$H$32,0,10*ROW('Sanitation Data'!H108))="","",OFFSET('Sanitation Data'!$H$32,0,10*ROW('Sanitation Data'!H108)))</f>
        <v/>
      </c>
      <c r="DJ114" s="290" t="str">
        <f ca="true">+IF(OFFSET('Sanitation Data'!$I$28,0,10*ROW('Sanitation Data'!I108))="","",OFFSET('Sanitation Data'!$I$28,0,10*ROW('Sanitation Data'!I108)))</f>
        <v/>
      </c>
      <c r="DK114" s="290" t="str">
        <f ca="true">+IF(OFFSET('Sanitation Data'!$I$29,0,10*ROW('Sanitation Data'!I108))="","",OFFSET('Sanitation Data'!$I$29,0,10*ROW('Sanitation Data'!I108)))</f>
        <v/>
      </c>
      <c r="DL114" s="290" t="str">
        <f ca="true">+IF(OFFSET('Sanitation Data'!$I$30,0,10*ROW('Sanitation Data'!I108))="","",OFFSET('Sanitation Data'!$I$30,0,10*ROW('Sanitation Data'!I108)))</f>
        <v/>
      </c>
      <c r="DM114" s="290" t="str">
        <f ca="true">+IF(OFFSET('Sanitation Data'!$I$31,0,10*ROW('Sanitation Data'!I108))="","",OFFSET('Sanitation Data'!$I$31,0,10*ROW('Sanitation Data'!I108)))</f>
        <v/>
      </c>
      <c r="DN114" s="290" t="str">
        <f ca="true">+IF(OFFSET('Sanitation Data'!$I$32,0,10*ROW('Sanitation Data'!I108))="","",OFFSET('Sanitation Data'!$I$32,0,10*ROW('Sanitation Data'!I108)))</f>
        <v/>
      </c>
      <c r="DO114" s="290" t="str">
        <f ca="true">+IF(OFFSET('Hygiene Data'!$D$11,0,10*ROW('Hygiene Data'!D108))="","",OFFSET('Hygiene Data'!$D$11,0,10*ROW('Hygiene Data'!D108)))</f>
        <v/>
      </c>
      <c r="DP114" s="290" t="str">
        <f ca="true">+IF(OFFSET('Hygiene Data'!$D$12,0,10*ROW('Hygiene Data'!D108))="","",OFFSET('Hygiene Data'!$D$12,0,10*ROW('Hygiene Data'!D108)))</f>
        <v/>
      </c>
      <c r="DQ114" s="290" t="str">
        <f ca="true">+IF(OFFSET('Hygiene Data'!$D$13,0,10*ROW('Hygiene Data'!D108))="","",OFFSET('Hygiene Data'!$D$13,0,10*ROW('Hygiene Data'!D108)))</f>
        <v/>
      </c>
      <c r="DR114" s="290" t="str">
        <f ca="true">+IF(OFFSET('Hygiene Data'!$E$11,0,10*ROW('Hygiene Data'!E108))="","",OFFSET('Hygiene Data'!$E$11,0,10*ROW('Hygiene Data'!E108)))</f>
        <v/>
      </c>
      <c r="DS114" s="290" t="str">
        <f ca="true">+IF(OFFSET('Hygiene Data'!$E$12,0,10*ROW('Hygiene Data'!E108))="","",OFFSET('Hygiene Data'!$E$12,0,10*ROW('Hygiene Data'!E108)))</f>
        <v/>
      </c>
      <c r="DT114" s="290" t="str">
        <f ca="true">+IF(OFFSET('Hygiene Data'!$E$13,0,10*ROW('Hygiene Data'!E108))="","",OFFSET('Hygiene Data'!$E$13,0,10*ROW('Hygiene Data'!E108)))</f>
        <v/>
      </c>
      <c r="DU114" s="290" t="str">
        <f ca="true">+IF(OFFSET('Hygiene Data'!$F$11,0,10*ROW('Hygiene Data'!F108))="","",OFFSET('Hygiene Data'!$F$11,0,10*ROW('Hygiene Data'!F108)))</f>
        <v/>
      </c>
      <c r="DV114" s="290" t="str">
        <f ca="true">+IF(OFFSET('Hygiene Data'!$F$12,0,10*ROW('Hygiene Data'!F108))="","",OFFSET('Hygiene Data'!$F$12,0,10*ROW('Hygiene Data'!F108)))</f>
        <v/>
      </c>
      <c r="DW114" s="290" t="str">
        <f ca="true">+IF(OFFSET('Hygiene Data'!$F$13,0,10*ROW('Hygiene Data'!F108))="","",OFFSET('Hygiene Data'!$F$13,0,10*ROW('Hygiene Data'!F108)))</f>
        <v/>
      </c>
      <c r="DX114" s="290" t="str">
        <f ca="true">+IF(OFFSET('Hygiene Data'!$G$11,0,10*ROW('Hygiene Data'!G108))="","",OFFSET('Hygiene Data'!$G$11,0,10*ROW('Hygiene Data'!G108)))</f>
        <v/>
      </c>
      <c r="DY114" s="290" t="str">
        <f ca="true">+IF(OFFSET('Hygiene Data'!$G$12,0,10*ROW('Hygiene Data'!G108))="","",OFFSET('Hygiene Data'!$G$12,0,10*ROW('Hygiene Data'!G108)))</f>
        <v/>
      </c>
      <c r="DZ114" s="290" t="str">
        <f ca="true">+IF(OFFSET('Hygiene Data'!$G$13,0,10*ROW('Hygiene Data'!G108))="","",OFFSET('Hygiene Data'!$G$13,0,10*ROW('Hygiene Data'!G108)))</f>
        <v/>
      </c>
      <c r="EA114" s="290" t="str">
        <f ca="true">+IF(OFFSET('Hygiene Data'!$H$11,0,10*ROW('Hygiene Data'!H108))="","",OFFSET('Hygiene Data'!$H$11,0,10*ROW('Hygiene Data'!H108)))</f>
        <v/>
      </c>
      <c r="EB114" s="290" t="str">
        <f ca="true">+IF(OFFSET('Hygiene Data'!$H$12,0,10*ROW('Hygiene Data'!H108))="","",OFFSET('Hygiene Data'!$H$12,0,10*ROW('Hygiene Data'!H108)))</f>
        <v/>
      </c>
      <c r="EC114" s="290" t="str">
        <f ca="true">+IF(OFFSET('Hygiene Data'!$H$13,0,10*ROW('Hygiene Data'!H108))="","",OFFSET('Hygiene Data'!$H$13,0,10*ROW('Hygiene Data'!H108)))</f>
        <v/>
      </c>
      <c r="ED114" s="290" t="str">
        <f ca="true">+IF(OFFSET('Hygiene Data'!$I$11,0,10*ROW('Hygiene Data'!I108))="","",OFFSET('Hygiene Data'!$I$11,0,10*ROW('Hygiene Data'!I108)))</f>
        <v/>
      </c>
      <c r="EE114" s="290" t="str">
        <f ca="true">+IF(OFFSET('Hygiene Data'!$I$12,0,10*ROW('Hygiene Data'!I108))="","",OFFSET('Hygiene Data'!$I$12,0,10*ROW('Hygiene Data'!I108)))</f>
        <v/>
      </c>
      <c r="EF114" s="290"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6"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0"/>
      <c r="BS115" s="290" t="str">
        <f ca="true">+IF(OFFSET('Water Data'!$D$27,0,10*ROW('Water Data'!D109))="","",OFFSET('Water Data'!$D$27,0,10*ROW('Water Data'!D109)))</f>
        <v/>
      </c>
      <c r="BT115" s="290" t="str">
        <f ca="true">+IF(OFFSET('Water Data'!$D$28,0,10*ROW('Water Data'!D109))="","",OFFSET('Water Data'!$D$28,0,10*ROW('Water Data'!D109)))</f>
        <v/>
      </c>
      <c r="BU115" s="290" t="str">
        <f ca="true">+IF(OFFSET('Water Data'!$D$29,0,10*ROW('Water Data'!D109))="","",OFFSET('Water Data'!$D$29,0,10*ROW('Water Data'!D109)))</f>
        <v/>
      </c>
      <c r="BV115" s="290" t="str">
        <f ca="true">+IF(OFFSET('Water Data'!$E$27,0,10*ROW('Water Data'!E109))="","",OFFSET('Water Data'!$E$27,0,10*ROW('Water Data'!E109)))</f>
        <v/>
      </c>
      <c r="BW115" s="290" t="str">
        <f ca="true">+IF(OFFSET('Water Data'!$E$28,0,10*ROW('Water Data'!E109))="","",OFFSET('Water Data'!$E$28,0,10*ROW('Water Data'!E109)))</f>
        <v/>
      </c>
      <c r="BX115" s="290" t="str">
        <f ca="true">+IF(OFFSET('Water Data'!$E$29,0,10*ROW('Water Data'!E109))="","",OFFSET('Water Data'!$E$29,0,10*ROW('Water Data'!E109)))</f>
        <v/>
      </c>
      <c r="BY115" s="290" t="str">
        <f ca="true">+IF(OFFSET('Water Data'!$F$27,0,10*ROW('Water Data'!F109))="","",OFFSET('Water Data'!$F$27,0,10*ROW('Water Data'!F109)))</f>
        <v/>
      </c>
      <c r="BZ115" s="290" t="str">
        <f ca="true">+IF(OFFSET('Water Data'!$F$28,0,10*ROW('Water Data'!F109))="","",OFFSET('Water Data'!$F$28,0,10*ROW('Water Data'!F109)))</f>
        <v/>
      </c>
      <c r="CA115" s="290" t="str">
        <f ca="true">+IF(OFFSET('Water Data'!$F$29,0,10*ROW('Water Data'!F109))="","",OFFSET('Water Data'!$F$29,0,10*ROW('Water Data'!F109)))</f>
        <v/>
      </c>
      <c r="CB115" s="290" t="str">
        <f ca="true">+IF(OFFSET('Water Data'!$G$27,0,10*ROW('Water Data'!G109))="","",OFFSET('Water Data'!$G$27,0,10*ROW('Water Data'!G109)))</f>
        <v/>
      </c>
      <c r="CC115" s="290" t="str">
        <f ca="true">+IF(OFFSET('Water Data'!$G$28,0,10*ROW('Water Data'!G109))="","",OFFSET('Water Data'!$G$28,0,10*ROW('Water Data'!G109)))</f>
        <v/>
      </c>
      <c r="CD115" s="290" t="str">
        <f ca="true">+IF(OFFSET('Water Data'!$G$29,0,10*ROW('Water Data'!G109))="","",OFFSET('Water Data'!$G$29,0,10*ROW('Water Data'!G109)))</f>
        <v/>
      </c>
      <c r="CE115" s="290" t="str">
        <f ca="true">+IF(OFFSET('Water Data'!$H$27,0,10*ROW('Water Data'!H109))="","",OFFSET('Water Data'!$H$27,0,10*ROW('Water Data'!H109)))</f>
        <v/>
      </c>
      <c r="CF115" s="290" t="str">
        <f ca="true">+IF(OFFSET('Water Data'!$H$28,0,10*ROW('Water Data'!H109))="","",OFFSET('Water Data'!$H$28,0,10*ROW('Water Data'!H109)))</f>
        <v/>
      </c>
      <c r="CG115" s="290" t="str">
        <f ca="true">+IF(OFFSET('Water Data'!$H$29,0,10*ROW('Water Data'!H109))="","",OFFSET('Water Data'!$H$29,0,10*ROW('Water Data'!H109)))</f>
        <v/>
      </c>
      <c r="CH115" s="290" t="str">
        <f ca="true">+IF(OFFSET('Water Data'!$I$27,0,10*ROW('Water Data'!I109))="","",OFFSET('Water Data'!$I$27,0,10*ROW('Water Data'!I109)))</f>
        <v/>
      </c>
      <c r="CI115" s="290" t="str">
        <f ca="true">+IF(OFFSET('Water Data'!$I$28,0,10*ROW('Water Data'!I109))="","",OFFSET('Water Data'!$I$28,0,10*ROW('Water Data'!I109)))</f>
        <v/>
      </c>
      <c r="CJ115" s="290" t="str">
        <f ca="true">+IF(OFFSET('Water Data'!$I$29,0,10*ROW('Water Data'!I109))="","",OFFSET('Water Data'!$I$29,0,10*ROW('Water Data'!I109)))</f>
        <v/>
      </c>
      <c r="CK115" s="290" t="str">
        <f ca="true">+IF(OFFSET('Sanitation Data'!$D$28,0,10*ROW('Sanitation Data'!D109))="","",OFFSET('Sanitation Data'!$D$28,0,10*ROW('Sanitation Data'!D109)))</f>
        <v/>
      </c>
      <c r="CL115" s="290" t="str">
        <f ca="true">+IF(OFFSET('Sanitation Data'!$D$29,0,10*ROW('Sanitation Data'!D109))="","",OFFSET('Sanitation Data'!$D$29,0,10*ROW('Sanitation Data'!D109)))</f>
        <v/>
      </c>
      <c r="CM115" s="290" t="str">
        <f ca="true">+IF(OFFSET('Sanitation Data'!$D$30,0,10*ROW('Sanitation Data'!D109))="","",OFFSET('Sanitation Data'!$D$30,0,10*ROW('Sanitation Data'!D109)))</f>
        <v/>
      </c>
      <c r="CN115" s="290" t="str">
        <f ca="true">+IF(OFFSET('Sanitation Data'!$D$31,0,10*ROW('Sanitation Data'!D109))="","",OFFSET('Sanitation Data'!$D$31,0,10*ROW('Sanitation Data'!D109)))</f>
        <v/>
      </c>
      <c r="CO115" s="290" t="str">
        <f ca="true">+IF(OFFSET('Sanitation Data'!$D$32,0,10*ROW('Sanitation Data'!D109))="","",OFFSET('Sanitation Data'!$D$32,0,10*ROW('Sanitation Data'!D109)))</f>
        <v/>
      </c>
      <c r="CP115" s="290" t="str">
        <f ca="true">+IF(OFFSET('Sanitation Data'!$E$28,0,10*ROW('Sanitation Data'!E109))="","",OFFSET('Sanitation Data'!$E$28,0,10*ROW('Sanitation Data'!E109)))</f>
        <v/>
      </c>
      <c r="CQ115" s="290" t="str">
        <f ca="true">+IF(OFFSET('Sanitation Data'!$E$29,0,10*ROW('Sanitation Data'!E109))="","",OFFSET('Sanitation Data'!$E$29,0,10*ROW('Sanitation Data'!E109)))</f>
        <v/>
      </c>
      <c r="CR115" s="290" t="str">
        <f ca="true">+IF(OFFSET('Sanitation Data'!$E$30,0,10*ROW('Sanitation Data'!E109))="","",OFFSET('Sanitation Data'!$E$30,0,10*ROW('Sanitation Data'!E109)))</f>
        <v/>
      </c>
      <c r="CS115" s="290" t="str">
        <f ca="true">+IF(OFFSET('Sanitation Data'!$E$31,0,10*ROW('Sanitation Data'!E109))="","",OFFSET('Sanitation Data'!$E$31,0,10*ROW('Sanitation Data'!E109)))</f>
        <v/>
      </c>
      <c r="CT115" s="290" t="str">
        <f ca="true">+IF(OFFSET('Sanitation Data'!$E$32,0,10*ROW('Sanitation Data'!E109))="","",OFFSET('Sanitation Data'!$E$32,0,10*ROW('Sanitation Data'!E109)))</f>
        <v/>
      </c>
      <c r="CU115" s="290" t="str">
        <f ca="true">+IF(OFFSET('Sanitation Data'!$F$28,0,10*ROW('Sanitation Data'!F109))="","",OFFSET('Sanitation Data'!$F$28,0,10*ROW('Sanitation Data'!F109)))</f>
        <v/>
      </c>
      <c r="CV115" s="290" t="str">
        <f ca="true">+IF(OFFSET('Sanitation Data'!$F$29,0,10*ROW('Sanitation Data'!F109))="","",OFFSET('Sanitation Data'!$F$29,0,10*ROW('Sanitation Data'!F109)))</f>
        <v/>
      </c>
      <c r="CW115" s="290" t="str">
        <f ca="true">+IF(OFFSET('Sanitation Data'!$F$30,0,10*ROW('Sanitation Data'!F109))="","",OFFSET('Sanitation Data'!$F$30,0,10*ROW('Sanitation Data'!F109)))</f>
        <v/>
      </c>
      <c r="CX115" s="290" t="str">
        <f ca="true">+IF(OFFSET('Sanitation Data'!$F$31,0,10*ROW('Sanitation Data'!F109))="","",OFFSET('Sanitation Data'!$F$31,0,10*ROW('Sanitation Data'!F109)))</f>
        <v/>
      </c>
      <c r="CY115" s="290" t="str">
        <f ca="true">+IF(OFFSET('Sanitation Data'!$F$32,0,10*ROW('Sanitation Data'!F109))="","",OFFSET('Sanitation Data'!$F$32,0,10*ROW('Sanitation Data'!F109)))</f>
        <v/>
      </c>
      <c r="CZ115" s="290" t="str">
        <f ca="true">+IF(OFFSET('Sanitation Data'!$G$28,0,10*ROW('Sanitation Data'!G109))="","",OFFSET('Sanitation Data'!$G$28,0,10*ROW('Sanitation Data'!G109)))</f>
        <v/>
      </c>
      <c r="DA115" s="290" t="str">
        <f ca="true">+IF(OFFSET('Sanitation Data'!$G$29,0,10*ROW('Sanitation Data'!G109))="","",OFFSET('Sanitation Data'!$G$29,0,10*ROW('Sanitation Data'!G109)))</f>
        <v/>
      </c>
      <c r="DB115" s="290" t="str">
        <f ca="true">+IF(OFFSET('Sanitation Data'!$G$30,0,10*ROW('Sanitation Data'!G109))="","",OFFSET('Sanitation Data'!$G$30,0,10*ROW('Sanitation Data'!G109)))</f>
        <v/>
      </c>
      <c r="DC115" s="290" t="str">
        <f ca="true">+IF(OFFSET('Sanitation Data'!$G$31,0,10*ROW('Sanitation Data'!G109))="","",OFFSET('Sanitation Data'!$G$31,0,10*ROW('Sanitation Data'!G109)))</f>
        <v/>
      </c>
      <c r="DD115" s="290" t="str">
        <f ca="true">+IF(OFFSET('Sanitation Data'!$G$32,0,10*ROW('Sanitation Data'!G109))="","",OFFSET('Sanitation Data'!$G$32,0,10*ROW('Sanitation Data'!G109)))</f>
        <v/>
      </c>
      <c r="DE115" s="290" t="str">
        <f ca="true">+IF(OFFSET('Sanitation Data'!$H$28,0,10*ROW('Sanitation Data'!H109))="","",OFFSET('Sanitation Data'!$H$28,0,10*ROW('Sanitation Data'!H109)))</f>
        <v/>
      </c>
      <c r="DF115" s="290" t="str">
        <f ca="true">+IF(OFFSET('Sanitation Data'!$H$29,0,10*ROW('Sanitation Data'!H109))="","",OFFSET('Sanitation Data'!$H$29,0,10*ROW('Sanitation Data'!H109)))</f>
        <v/>
      </c>
      <c r="DG115" s="290" t="str">
        <f ca="true">+IF(OFFSET('Sanitation Data'!$H$30,0,10*ROW('Sanitation Data'!H109))="","",OFFSET('Sanitation Data'!$H$30,0,10*ROW('Sanitation Data'!H109)))</f>
        <v/>
      </c>
      <c r="DH115" s="290" t="str">
        <f ca="true">+IF(OFFSET('Sanitation Data'!$H$31,0,10*ROW('Sanitation Data'!H109))="","",OFFSET('Sanitation Data'!$H$31,0,10*ROW('Sanitation Data'!H109)))</f>
        <v/>
      </c>
      <c r="DI115" s="290" t="str">
        <f ca="true">+IF(OFFSET('Sanitation Data'!$H$32,0,10*ROW('Sanitation Data'!H109))="","",OFFSET('Sanitation Data'!$H$32,0,10*ROW('Sanitation Data'!H109)))</f>
        <v/>
      </c>
      <c r="DJ115" s="290" t="str">
        <f ca="true">+IF(OFFSET('Sanitation Data'!$I$28,0,10*ROW('Sanitation Data'!I109))="","",OFFSET('Sanitation Data'!$I$28,0,10*ROW('Sanitation Data'!I109)))</f>
        <v/>
      </c>
      <c r="DK115" s="290" t="str">
        <f ca="true">+IF(OFFSET('Sanitation Data'!$I$29,0,10*ROW('Sanitation Data'!I109))="","",OFFSET('Sanitation Data'!$I$29,0,10*ROW('Sanitation Data'!I109)))</f>
        <v/>
      </c>
      <c r="DL115" s="290" t="str">
        <f ca="true">+IF(OFFSET('Sanitation Data'!$I$30,0,10*ROW('Sanitation Data'!I109))="","",OFFSET('Sanitation Data'!$I$30,0,10*ROW('Sanitation Data'!I109)))</f>
        <v/>
      </c>
      <c r="DM115" s="290" t="str">
        <f ca="true">+IF(OFFSET('Sanitation Data'!$I$31,0,10*ROW('Sanitation Data'!I109))="","",OFFSET('Sanitation Data'!$I$31,0,10*ROW('Sanitation Data'!I109)))</f>
        <v/>
      </c>
      <c r="DN115" s="290" t="str">
        <f ca="true">+IF(OFFSET('Sanitation Data'!$I$32,0,10*ROW('Sanitation Data'!I109))="","",OFFSET('Sanitation Data'!$I$32,0,10*ROW('Sanitation Data'!I109)))</f>
        <v/>
      </c>
      <c r="DO115" s="290" t="str">
        <f ca="true">+IF(OFFSET('Hygiene Data'!$D$11,0,10*ROW('Hygiene Data'!D109))="","",OFFSET('Hygiene Data'!$D$11,0,10*ROW('Hygiene Data'!D109)))</f>
        <v/>
      </c>
      <c r="DP115" s="290" t="str">
        <f ca="true">+IF(OFFSET('Hygiene Data'!$D$12,0,10*ROW('Hygiene Data'!D109))="","",OFFSET('Hygiene Data'!$D$12,0,10*ROW('Hygiene Data'!D109)))</f>
        <v/>
      </c>
      <c r="DQ115" s="290" t="str">
        <f ca="true">+IF(OFFSET('Hygiene Data'!$D$13,0,10*ROW('Hygiene Data'!D109))="","",OFFSET('Hygiene Data'!$D$13,0,10*ROW('Hygiene Data'!D109)))</f>
        <v/>
      </c>
      <c r="DR115" s="290" t="str">
        <f ca="true">+IF(OFFSET('Hygiene Data'!$E$11,0,10*ROW('Hygiene Data'!E109))="","",OFFSET('Hygiene Data'!$E$11,0,10*ROW('Hygiene Data'!E109)))</f>
        <v/>
      </c>
      <c r="DS115" s="290" t="str">
        <f ca="true">+IF(OFFSET('Hygiene Data'!$E$12,0,10*ROW('Hygiene Data'!E109))="","",OFFSET('Hygiene Data'!$E$12,0,10*ROW('Hygiene Data'!E109)))</f>
        <v/>
      </c>
      <c r="DT115" s="290" t="str">
        <f ca="true">+IF(OFFSET('Hygiene Data'!$E$13,0,10*ROW('Hygiene Data'!E109))="","",OFFSET('Hygiene Data'!$E$13,0,10*ROW('Hygiene Data'!E109)))</f>
        <v/>
      </c>
      <c r="DU115" s="290" t="str">
        <f ca="true">+IF(OFFSET('Hygiene Data'!$F$11,0,10*ROW('Hygiene Data'!F109))="","",OFFSET('Hygiene Data'!$F$11,0,10*ROW('Hygiene Data'!F109)))</f>
        <v/>
      </c>
      <c r="DV115" s="290" t="str">
        <f ca="true">+IF(OFFSET('Hygiene Data'!$F$12,0,10*ROW('Hygiene Data'!F109))="","",OFFSET('Hygiene Data'!$F$12,0,10*ROW('Hygiene Data'!F109)))</f>
        <v/>
      </c>
      <c r="DW115" s="290" t="str">
        <f ca="true">+IF(OFFSET('Hygiene Data'!$F$13,0,10*ROW('Hygiene Data'!F109))="","",OFFSET('Hygiene Data'!$F$13,0,10*ROW('Hygiene Data'!F109)))</f>
        <v/>
      </c>
      <c r="DX115" s="290" t="str">
        <f ca="true">+IF(OFFSET('Hygiene Data'!$G$11,0,10*ROW('Hygiene Data'!G109))="","",OFFSET('Hygiene Data'!$G$11,0,10*ROW('Hygiene Data'!G109)))</f>
        <v/>
      </c>
      <c r="DY115" s="290" t="str">
        <f ca="true">+IF(OFFSET('Hygiene Data'!$G$12,0,10*ROW('Hygiene Data'!G109))="","",OFFSET('Hygiene Data'!$G$12,0,10*ROW('Hygiene Data'!G109)))</f>
        <v/>
      </c>
      <c r="DZ115" s="290" t="str">
        <f ca="true">+IF(OFFSET('Hygiene Data'!$G$13,0,10*ROW('Hygiene Data'!G109))="","",OFFSET('Hygiene Data'!$G$13,0,10*ROW('Hygiene Data'!G109)))</f>
        <v/>
      </c>
      <c r="EA115" s="290" t="str">
        <f ca="true">+IF(OFFSET('Hygiene Data'!$H$11,0,10*ROW('Hygiene Data'!H109))="","",OFFSET('Hygiene Data'!$H$11,0,10*ROW('Hygiene Data'!H109)))</f>
        <v/>
      </c>
      <c r="EB115" s="290" t="str">
        <f ca="true">+IF(OFFSET('Hygiene Data'!$H$12,0,10*ROW('Hygiene Data'!H109))="","",OFFSET('Hygiene Data'!$H$12,0,10*ROW('Hygiene Data'!H109)))</f>
        <v/>
      </c>
      <c r="EC115" s="290" t="str">
        <f ca="true">+IF(OFFSET('Hygiene Data'!$H$13,0,10*ROW('Hygiene Data'!H109))="","",OFFSET('Hygiene Data'!$H$13,0,10*ROW('Hygiene Data'!H109)))</f>
        <v/>
      </c>
      <c r="ED115" s="290" t="str">
        <f ca="true">+IF(OFFSET('Hygiene Data'!$I$11,0,10*ROW('Hygiene Data'!I109))="","",OFFSET('Hygiene Data'!$I$11,0,10*ROW('Hygiene Data'!I109)))</f>
        <v/>
      </c>
      <c r="EE115" s="290" t="str">
        <f ca="true">+IF(OFFSET('Hygiene Data'!$I$12,0,10*ROW('Hygiene Data'!I109))="","",OFFSET('Hygiene Data'!$I$12,0,10*ROW('Hygiene Data'!I109)))</f>
        <v/>
      </c>
      <c r="EF115" s="290"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6"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0"/>
      <c r="BS116" s="290" t="str">
        <f ca="true">+IF(OFFSET('Water Data'!$D$27,0,10*ROW('Water Data'!D110))="","",OFFSET('Water Data'!$D$27,0,10*ROW('Water Data'!D110)))</f>
        <v/>
      </c>
      <c r="BT116" s="290" t="str">
        <f ca="true">+IF(OFFSET('Water Data'!$D$28,0,10*ROW('Water Data'!D110))="","",OFFSET('Water Data'!$D$28,0,10*ROW('Water Data'!D110)))</f>
        <v/>
      </c>
      <c r="BU116" s="290" t="str">
        <f ca="true">+IF(OFFSET('Water Data'!$D$29,0,10*ROW('Water Data'!D110))="","",OFFSET('Water Data'!$D$29,0,10*ROW('Water Data'!D110)))</f>
        <v/>
      </c>
      <c r="BV116" s="290" t="str">
        <f ca="true">+IF(OFFSET('Water Data'!$E$27,0,10*ROW('Water Data'!E110))="","",OFFSET('Water Data'!$E$27,0,10*ROW('Water Data'!E110)))</f>
        <v/>
      </c>
      <c r="BW116" s="290" t="str">
        <f ca="true">+IF(OFFSET('Water Data'!$E$28,0,10*ROW('Water Data'!E110))="","",OFFSET('Water Data'!$E$28,0,10*ROW('Water Data'!E110)))</f>
        <v/>
      </c>
      <c r="BX116" s="290" t="str">
        <f ca="true">+IF(OFFSET('Water Data'!$E$29,0,10*ROW('Water Data'!E110))="","",OFFSET('Water Data'!$E$29,0,10*ROW('Water Data'!E110)))</f>
        <v/>
      </c>
      <c r="BY116" s="290" t="str">
        <f ca="true">+IF(OFFSET('Water Data'!$F$27,0,10*ROW('Water Data'!F110))="","",OFFSET('Water Data'!$F$27,0,10*ROW('Water Data'!F110)))</f>
        <v/>
      </c>
      <c r="BZ116" s="290" t="str">
        <f ca="true">+IF(OFFSET('Water Data'!$F$28,0,10*ROW('Water Data'!F110))="","",OFFSET('Water Data'!$F$28,0,10*ROW('Water Data'!F110)))</f>
        <v/>
      </c>
      <c r="CA116" s="290" t="str">
        <f ca="true">+IF(OFFSET('Water Data'!$F$29,0,10*ROW('Water Data'!F110))="","",OFFSET('Water Data'!$F$29,0,10*ROW('Water Data'!F110)))</f>
        <v/>
      </c>
      <c r="CB116" s="290" t="str">
        <f ca="true">+IF(OFFSET('Water Data'!$G$27,0,10*ROW('Water Data'!G110))="","",OFFSET('Water Data'!$G$27,0,10*ROW('Water Data'!G110)))</f>
        <v/>
      </c>
      <c r="CC116" s="290" t="str">
        <f ca="true">+IF(OFFSET('Water Data'!$G$28,0,10*ROW('Water Data'!G110))="","",OFFSET('Water Data'!$G$28,0,10*ROW('Water Data'!G110)))</f>
        <v/>
      </c>
      <c r="CD116" s="290" t="str">
        <f ca="true">+IF(OFFSET('Water Data'!$G$29,0,10*ROW('Water Data'!G110))="","",OFFSET('Water Data'!$G$29,0,10*ROW('Water Data'!G110)))</f>
        <v/>
      </c>
      <c r="CE116" s="290" t="str">
        <f ca="true">+IF(OFFSET('Water Data'!$H$27,0,10*ROW('Water Data'!H110))="","",OFFSET('Water Data'!$H$27,0,10*ROW('Water Data'!H110)))</f>
        <v/>
      </c>
      <c r="CF116" s="290" t="str">
        <f ca="true">+IF(OFFSET('Water Data'!$H$28,0,10*ROW('Water Data'!H110))="","",OFFSET('Water Data'!$H$28,0,10*ROW('Water Data'!H110)))</f>
        <v/>
      </c>
      <c r="CG116" s="290" t="str">
        <f ca="true">+IF(OFFSET('Water Data'!$H$29,0,10*ROW('Water Data'!H110))="","",OFFSET('Water Data'!$H$29,0,10*ROW('Water Data'!H110)))</f>
        <v/>
      </c>
      <c r="CH116" s="290" t="str">
        <f ca="true">+IF(OFFSET('Water Data'!$I$27,0,10*ROW('Water Data'!I110))="","",OFFSET('Water Data'!$I$27,0,10*ROW('Water Data'!I110)))</f>
        <v/>
      </c>
      <c r="CI116" s="290" t="str">
        <f ca="true">+IF(OFFSET('Water Data'!$I$28,0,10*ROW('Water Data'!I110))="","",OFFSET('Water Data'!$I$28,0,10*ROW('Water Data'!I110)))</f>
        <v/>
      </c>
      <c r="CJ116" s="290" t="str">
        <f ca="true">+IF(OFFSET('Water Data'!$I$29,0,10*ROW('Water Data'!I110))="","",OFFSET('Water Data'!$I$29,0,10*ROW('Water Data'!I110)))</f>
        <v/>
      </c>
      <c r="CK116" s="290" t="str">
        <f ca="true">+IF(OFFSET('Sanitation Data'!$D$28,0,10*ROW('Sanitation Data'!D110))="","",OFFSET('Sanitation Data'!$D$28,0,10*ROW('Sanitation Data'!D110)))</f>
        <v/>
      </c>
      <c r="CL116" s="290" t="str">
        <f ca="true">+IF(OFFSET('Sanitation Data'!$D$29,0,10*ROW('Sanitation Data'!D110))="","",OFFSET('Sanitation Data'!$D$29,0,10*ROW('Sanitation Data'!D110)))</f>
        <v/>
      </c>
      <c r="CM116" s="290" t="str">
        <f ca="true">+IF(OFFSET('Sanitation Data'!$D$30,0,10*ROW('Sanitation Data'!D110))="","",OFFSET('Sanitation Data'!$D$30,0,10*ROW('Sanitation Data'!D110)))</f>
        <v/>
      </c>
      <c r="CN116" s="290" t="str">
        <f ca="true">+IF(OFFSET('Sanitation Data'!$D$31,0,10*ROW('Sanitation Data'!D110))="","",OFFSET('Sanitation Data'!$D$31,0,10*ROW('Sanitation Data'!D110)))</f>
        <v/>
      </c>
      <c r="CO116" s="290" t="str">
        <f ca="true">+IF(OFFSET('Sanitation Data'!$D$32,0,10*ROW('Sanitation Data'!D110))="","",OFFSET('Sanitation Data'!$D$32,0,10*ROW('Sanitation Data'!D110)))</f>
        <v/>
      </c>
      <c r="CP116" s="290" t="str">
        <f ca="true">+IF(OFFSET('Sanitation Data'!$E$28,0,10*ROW('Sanitation Data'!E110))="","",OFFSET('Sanitation Data'!$E$28,0,10*ROW('Sanitation Data'!E110)))</f>
        <v/>
      </c>
      <c r="CQ116" s="290" t="str">
        <f ca="true">+IF(OFFSET('Sanitation Data'!$E$29,0,10*ROW('Sanitation Data'!E110))="","",OFFSET('Sanitation Data'!$E$29,0,10*ROW('Sanitation Data'!E110)))</f>
        <v/>
      </c>
      <c r="CR116" s="290" t="str">
        <f ca="true">+IF(OFFSET('Sanitation Data'!$E$30,0,10*ROW('Sanitation Data'!E110))="","",OFFSET('Sanitation Data'!$E$30,0,10*ROW('Sanitation Data'!E110)))</f>
        <v/>
      </c>
      <c r="CS116" s="290" t="str">
        <f ca="true">+IF(OFFSET('Sanitation Data'!$E$31,0,10*ROW('Sanitation Data'!E110))="","",OFFSET('Sanitation Data'!$E$31,0,10*ROW('Sanitation Data'!E110)))</f>
        <v/>
      </c>
      <c r="CT116" s="290" t="str">
        <f ca="true">+IF(OFFSET('Sanitation Data'!$E$32,0,10*ROW('Sanitation Data'!E110))="","",OFFSET('Sanitation Data'!$E$32,0,10*ROW('Sanitation Data'!E110)))</f>
        <v/>
      </c>
      <c r="CU116" s="290" t="str">
        <f ca="true">+IF(OFFSET('Sanitation Data'!$F$28,0,10*ROW('Sanitation Data'!F110))="","",OFFSET('Sanitation Data'!$F$28,0,10*ROW('Sanitation Data'!F110)))</f>
        <v/>
      </c>
      <c r="CV116" s="290" t="str">
        <f ca="true">+IF(OFFSET('Sanitation Data'!$F$29,0,10*ROW('Sanitation Data'!F110))="","",OFFSET('Sanitation Data'!$F$29,0,10*ROW('Sanitation Data'!F110)))</f>
        <v/>
      </c>
      <c r="CW116" s="290" t="str">
        <f ca="true">+IF(OFFSET('Sanitation Data'!$F$30,0,10*ROW('Sanitation Data'!F110))="","",OFFSET('Sanitation Data'!$F$30,0,10*ROW('Sanitation Data'!F110)))</f>
        <v/>
      </c>
      <c r="CX116" s="290" t="str">
        <f ca="true">+IF(OFFSET('Sanitation Data'!$F$31,0,10*ROW('Sanitation Data'!F110))="","",OFFSET('Sanitation Data'!$F$31,0,10*ROW('Sanitation Data'!F110)))</f>
        <v/>
      </c>
      <c r="CY116" s="290" t="str">
        <f ca="true">+IF(OFFSET('Sanitation Data'!$F$32,0,10*ROW('Sanitation Data'!F110))="","",OFFSET('Sanitation Data'!$F$32,0,10*ROW('Sanitation Data'!F110)))</f>
        <v/>
      </c>
      <c r="CZ116" s="290" t="str">
        <f ca="true">+IF(OFFSET('Sanitation Data'!$G$28,0,10*ROW('Sanitation Data'!G110))="","",OFFSET('Sanitation Data'!$G$28,0,10*ROW('Sanitation Data'!G110)))</f>
        <v/>
      </c>
      <c r="DA116" s="290" t="str">
        <f ca="true">+IF(OFFSET('Sanitation Data'!$G$29,0,10*ROW('Sanitation Data'!G110))="","",OFFSET('Sanitation Data'!$G$29,0,10*ROW('Sanitation Data'!G110)))</f>
        <v/>
      </c>
      <c r="DB116" s="290" t="str">
        <f ca="true">+IF(OFFSET('Sanitation Data'!$G$30,0,10*ROW('Sanitation Data'!G110))="","",OFFSET('Sanitation Data'!$G$30,0,10*ROW('Sanitation Data'!G110)))</f>
        <v/>
      </c>
      <c r="DC116" s="290" t="str">
        <f ca="true">+IF(OFFSET('Sanitation Data'!$G$31,0,10*ROW('Sanitation Data'!G110))="","",OFFSET('Sanitation Data'!$G$31,0,10*ROW('Sanitation Data'!G110)))</f>
        <v/>
      </c>
      <c r="DD116" s="290" t="str">
        <f ca="true">+IF(OFFSET('Sanitation Data'!$G$32,0,10*ROW('Sanitation Data'!G110))="","",OFFSET('Sanitation Data'!$G$32,0,10*ROW('Sanitation Data'!G110)))</f>
        <v/>
      </c>
      <c r="DE116" s="290" t="str">
        <f ca="true">+IF(OFFSET('Sanitation Data'!$H$28,0,10*ROW('Sanitation Data'!H110))="","",OFFSET('Sanitation Data'!$H$28,0,10*ROW('Sanitation Data'!H110)))</f>
        <v/>
      </c>
      <c r="DF116" s="290" t="str">
        <f ca="true">+IF(OFFSET('Sanitation Data'!$H$29,0,10*ROW('Sanitation Data'!H110))="","",OFFSET('Sanitation Data'!$H$29,0,10*ROW('Sanitation Data'!H110)))</f>
        <v/>
      </c>
      <c r="DG116" s="290" t="str">
        <f ca="true">+IF(OFFSET('Sanitation Data'!$H$30,0,10*ROW('Sanitation Data'!H110))="","",OFFSET('Sanitation Data'!$H$30,0,10*ROW('Sanitation Data'!H110)))</f>
        <v/>
      </c>
      <c r="DH116" s="290" t="str">
        <f ca="true">+IF(OFFSET('Sanitation Data'!$H$31,0,10*ROW('Sanitation Data'!H110))="","",OFFSET('Sanitation Data'!$H$31,0,10*ROW('Sanitation Data'!H110)))</f>
        <v/>
      </c>
      <c r="DI116" s="290" t="str">
        <f ca="true">+IF(OFFSET('Sanitation Data'!$H$32,0,10*ROW('Sanitation Data'!H110))="","",OFFSET('Sanitation Data'!$H$32,0,10*ROW('Sanitation Data'!H110)))</f>
        <v/>
      </c>
      <c r="DJ116" s="290" t="str">
        <f ca="true">+IF(OFFSET('Sanitation Data'!$I$28,0,10*ROW('Sanitation Data'!I110))="","",OFFSET('Sanitation Data'!$I$28,0,10*ROW('Sanitation Data'!I110)))</f>
        <v/>
      </c>
      <c r="DK116" s="290" t="str">
        <f ca="true">+IF(OFFSET('Sanitation Data'!$I$29,0,10*ROW('Sanitation Data'!I110))="","",OFFSET('Sanitation Data'!$I$29,0,10*ROW('Sanitation Data'!I110)))</f>
        <v/>
      </c>
      <c r="DL116" s="290" t="str">
        <f ca="true">+IF(OFFSET('Sanitation Data'!$I$30,0,10*ROW('Sanitation Data'!I110))="","",OFFSET('Sanitation Data'!$I$30,0,10*ROW('Sanitation Data'!I110)))</f>
        <v/>
      </c>
      <c r="DM116" s="290" t="str">
        <f ca="true">+IF(OFFSET('Sanitation Data'!$I$31,0,10*ROW('Sanitation Data'!I110))="","",OFFSET('Sanitation Data'!$I$31,0,10*ROW('Sanitation Data'!I110)))</f>
        <v/>
      </c>
      <c r="DN116" s="290" t="str">
        <f ca="true">+IF(OFFSET('Sanitation Data'!$I$32,0,10*ROW('Sanitation Data'!I110))="","",OFFSET('Sanitation Data'!$I$32,0,10*ROW('Sanitation Data'!I110)))</f>
        <v/>
      </c>
      <c r="DO116" s="290" t="str">
        <f ca="true">+IF(OFFSET('Hygiene Data'!$D$11,0,10*ROW('Hygiene Data'!D110))="","",OFFSET('Hygiene Data'!$D$11,0,10*ROW('Hygiene Data'!D110)))</f>
        <v/>
      </c>
      <c r="DP116" s="290" t="str">
        <f ca="true">+IF(OFFSET('Hygiene Data'!$D$12,0,10*ROW('Hygiene Data'!D110))="","",OFFSET('Hygiene Data'!$D$12,0,10*ROW('Hygiene Data'!D110)))</f>
        <v/>
      </c>
      <c r="DQ116" s="290" t="str">
        <f ca="true">+IF(OFFSET('Hygiene Data'!$D$13,0,10*ROW('Hygiene Data'!D110))="","",OFFSET('Hygiene Data'!$D$13,0,10*ROW('Hygiene Data'!D110)))</f>
        <v/>
      </c>
      <c r="DR116" s="290" t="str">
        <f ca="true">+IF(OFFSET('Hygiene Data'!$E$11,0,10*ROW('Hygiene Data'!E110))="","",OFFSET('Hygiene Data'!$E$11,0,10*ROW('Hygiene Data'!E110)))</f>
        <v/>
      </c>
      <c r="DS116" s="290" t="str">
        <f ca="true">+IF(OFFSET('Hygiene Data'!$E$12,0,10*ROW('Hygiene Data'!E110))="","",OFFSET('Hygiene Data'!$E$12,0,10*ROW('Hygiene Data'!E110)))</f>
        <v/>
      </c>
      <c r="DT116" s="290" t="str">
        <f ca="true">+IF(OFFSET('Hygiene Data'!$E$13,0,10*ROW('Hygiene Data'!E110))="","",OFFSET('Hygiene Data'!$E$13,0,10*ROW('Hygiene Data'!E110)))</f>
        <v/>
      </c>
      <c r="DU116" s="290" t="str">
        <f ca="true">+IF(OFFSET('Hygiene Data'!$F$11,0,10*ROW('Hygiene Data'!F110))="","",OFFSET('Hygiene Data'!$F$11,0,10*ROW('Hygiene Data'!F110)))</f>
        <v/>
      </c>
      <c r="DV116" s="290" t="str">
        <f ca="true">+IF(OFFSET('Hygiene Data'!$F$12,0,10*ROW('Hygiene Data'!F110))="","",OFFSET('Hygiene Data'!$F$12,0,10*ROW('Hygiene Data'!F110)))</f>
        <v/>
      </c>
      <c r="DW116" s="290" t="str">
        <f ca="true">+IF(OFFSET('Hygiene Data'!$F$13,0,10*ROW('Hygiene Data'!F110))="","",OFFSET('Hygiene Data'!$F$13,0,10*ROW('Hygiene Data'!F110)))</f>
        <v/>
      </c>
      <c r="DX116" s="290" t="str">
        <f ca="true">+IF(OFFSET('Hygiene Data'!$G$11,0,10*ROW('Hygiene Data'!G110))="","",OFFSET('Hygiene Data'!$G$11,0,10*ROW('Hygiene Data'!G110)))</f>
        <v/>
      </c>
      <c r="DY116" s="290" t="str">
        <f ca="true">+IF(OFFSET('Hygiene Data'!$G$12,0,10*ROW('Hygiene Data'!G110))="","",OFFSET('Hygiene Data'!$G$12,0,10*ROW('Hygiene Data'!G110)))</f>
        <v/>
      </c>
      <c r="DZ116" s="290" t="str">
        <f ca="true">+IF(OFFSET('Hygiene Data'!$G$13,0,10*ROW('Hygiene Data'!G110))="","",OFFSET('Hygiene Data'!$G$13,0,10*ROW('Hygiene Data'!G110)))</f>
        <v/>
      </c>
      <c r="EA116" s="290" t="str">
        <f ca="true">+IF(OFFSET('Hygiene Data'!$H$11,0,10*ROW('Hygiene Data'!H110))="","",OFFSET('Hygiene Data'!$H$11,0,10*ROW('Hygiene Data'!H110)))</f>
        <v/>
      </c>
      <c r="EB116" s="290" t="str">
        <f ca="true">+IF(OFFSET('Hygiene Data'!$H$12,0,10*ROW('Hygiene Data'!H110))="","",OFFSET('Hygiene Data'!$H$12,0,10*ROW('Hygiene Data'!H110)))</f>
        <v/>
      </c>
      <c r="EC116" s="290" t="str">
        <f ca="true">+IF(OFFSET('Hygiene Data'!$H$13,0,10*ROW('Hygiene Data'!H110))="","",OFFSET('Hygiene Data'!$H$13,0,10*ROW('Hygiene Data'!H110)))</f>
        <v/>
      </c>
      <c r="ED116" s="290" t="str">
        <f ca="true">+IF(OFFSET('Hygiene Data'!$I$11,0,10*ROW('Hygiene Data'!I110))="","",OFFSET('Hygiene Data'!$I$11,0,10*ROW('Hygiene Data'!I110)))</f>
        <v/>
      </c>
      <c r="EE116" s="290" t="str">
        <f ca="true">+IF(OFFSET('Hygiene Data'!$I$12,0,10*ROW('Hygiene Data'!I110))="","",OFFSET('Hygiene Data'!$I$12,0,10*ROW('Hygiene Data'!I110)))</f>
        <v/>
      </c>
      <c r="EF116" s="290"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6"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0"/>
      <c r="BS117" s="290" t="str">
        <f ca="true">+IF(OFFSET('Water Data'!$D$27,0,10*ROW('Water Data'!D111))="","",OFFSET('Water Data'!$D$27,0,10*ROW('Water Data'!D111)))</f>
        <v/>
      </c>
      <c r="BT117" s="290" t="str">
        <f ca="true">+IF(OFFSET('Water Data'!$D$28,0,10*ROW('Water Data'!D111))="","",OFFSET('Water Data'!$D$28,0,10*ROW('Water Data'!D111)))</f>
        <v/>
      </c>
      <c r="BU117" s="290" t="str">
        <f ca="true">+IF(OFFSET('Water Data'!$D$29,0,10*ROW('Water Data'!D111))="","",OFFSET('Water Data'!$D$29,0,10*ROW('Water Data'!D111)))</f>
        <v/>
      </c>
      <c r="BV117" s="290" t="str">
        <f ca="true">+IF(OFFSET('Water Data'!$E$27,0,10*ROW('Water Data'!E111))="","",OFFSET('Water Data'!$E$27,0,10*ROW('Water Data'!E111)))</f>
        <v/>
      </c>
      <c r="BW117" s="290" t="str">
        <f ca="true">+IF(OFFSET('Water Data'!$E$28,0,10*ROW('Water Data'!E111))="","",OFFSET('Water Data'!$E$28,0,10*ROW('Water Data'!E111)))</f>
        <v/>
      </c>
      <c r="BX117" s="290" t="str">
        <f ca="true">+IF(OFFSET('Water Data'!$E$29,0,10*ROW('Water Data'!E111))="","",OFFSET('Water Data'!$E$29,0,10*ROW('Water Data'!E111)))</f>
        <v/>
      </c>
      <c r="BY117" s="290" t="str">
        <f ca="true">+IF(OFFSET('Water Data'!$F$27,0,10*ROW('Water Data'!F111))="","",OFFSET('Water Data'!$F$27,0,10*ROW('Water Data'!F111)))</f>
        <v/>
      </c>
      <c r="BZ117" s="290" t="str">
        <f ca="true">+IF(OFFSET('Water Data'!$F$28,0,10*ROW('Water Data'!F111))="","",OFFSET('Water Data'!$F$28,0,10*ROW('Water Data'!F111)))</f>
        <v/>
      </c>
      <c r="CA117" s="290" t="str">
        <f ca="true">+IF(OFFSET('Water Data'!$F$29,0,10*ROW('Water Data'!F111))="","",OFFSET('Water Data'!$F$29,0,10*ROW('Water Data'!F111)))</f>
        <v/>
      </c>
      <c r="CB117" s="290" t="str">
        <f ca="true">+IF(OFFSET('Water Data'!$G$27,0,10*ROW('Water Data'!G111))="","",OFFSET('Water Data'!$G$27,0,10*ROW('Water Data'!G111)))</f>
        <v/>
      </c>
      <c r="CC117" s="290" t="str">
        <f ca="true">+IF(OFFSET('Water Data'!$G$28,0,10*ROW('Water Data'!G111))="","",OFFSET('Water Data'!$G$28,0,10*ROW('Water Data'!G111)))</f>
        <v/>
      </c>
      <c r="CD117" s="290" t="str">
        <f ca="true">+IF(OFFSET('Water Data'!$G$29,0,10*ROW('Water Data'!G111))="","",OFFSET('Water Data'!$G$29,0,10*ROW('Water Data'!G111)))</f>
        <v/>
      </c>
      <c r="CE117" s="290" t="str">
        <f ca="true">+IF(OFFSET('Water Data'!$H$27,0,10*ROW('Water Data'!H111))="","",OFFSET('Water Data'!$H$27,0,10*ROW('Water Data'!H111)))</f>
        <v/>
      </c>
      <c r="CF117" s="290" t="str">
        <f ca="true">+IF(OFFSET('Water Data'!$H$28,0,10*ROW('Water Data'!H111))="","",OFFSET('Water Data'!$H$28,0,10*ROW('Water Data'!H111)))</f>
        <v/>
      </c>
      <c r="CG117" s="290" t="str">
        <f ca="true">+IF(OFFSET('Water Data'!$H$29,0,10*ROW('Water Data'!H111))="","",OFFSET('Water Data'!$H$29,0,10*ROW('Water Data'!H111)))</f>
        <v/>
      </c>
      <c r="CH117" s="290" t="str">
        <f ca="true">+IF(OFFSET('Water Data'!$I$27,0,10*ROW('Water Data'!I111))="","",OFFSET('Water Data'!$I$27,0,10*ROW('Water Data'!I111)))</f>
        <v/>
      </c>
      <c r="CI117" s="290" t="str">
        <f ca="true">+IF(OFFSET('Water Data'!$I$28,0,10*ROW('Water Data'!I111))="","",OFFSET('Water Data'!$I$28,0,10*ROW('Water Data'!I111)))</f>
        <v/>
      </c>
      <c r="CJ117" s="290" t="str">
        <f ca="true">+IF(OFFSET('Water Data'!$I$29,0,10*ROW('Water Data'!I111))="","",OFFSET('Water Data'!$I$29,0,10*ROW('Water Data'!I111)))</f>
        <v/>
      </c>
      <c r="CK117" s="290" t="str">
        <f ca="true">+IF(OFFSET('Sanitation Data'!$D$28,0,10*ROW('Sanitation Data'!D111))="","",OFFSET('Sanitation Data'!$D$28,0,10*ROW('Sanitation Data'!D111)))</f>
        <v/>
      </c>
      <c r="CL117" s="290" t="str">
        <f ca="true">+IF(OFFSET('Sanitation Data'!$D$29,0,10*ROW('Sanitation Data'!D111))="","",OFFSET('Sanitation Data'!$D$29,0,10*ROW('Sanitation Data'!D111)))</f>
        <v/>
      </c>
      <c r="CM117" s="290" t="str">
        <f ca="true">+IF(OFFSET('Sanitation Data'!$D$30,0,10*ROW('Sanitation Data'!D111))="","",OFFSET('Sanitation Data'!$D$30,0,10*ROW('Sanitation Data'!D111)))</f>
        <v/>
      </c>
      <c r="CN117" s="290" t="str">
        <f ca="true">+IF(OFFSET('Sanitation Data'!$D$31,0,10*ROW('Sanitation Data'!D111))="","",OFFSET('Sanitation Data'!$D$31,0,10*ROW('Sanitation Data'!D111)))</f>
        <v/>
      </c>
      <c r="CO117" s="290" t="str">
        <f ca="true">+IF(OFFSET('Sanitation Data'!$D$32,0,10*ROW('Sanitation Data'!D111))="","",OFFSET('Sanitation Data'!$D$32,0,10*ROW('Sanitation Data'!D111)))</f>
        <v/>
      </c>
      <c r="CP117" s="290" t="str">
        <f ca="true">+IF(OFFSET('Sanitation Data'!$E$28,0,10*ROW('Sanitation Data'!E111))="","",OFFSET('Sanitation Data'!$E$28,0,10*ROW('Sanitation Data'!E111)))</f>
        <v/>
      </c>
      <c r="CQ117" s="290" t="str">
        <f ca="true">+IF(OFFSET('Sanitation Data'!$E$29,0,10*ROW('Sanitation Data'!E111))="","",OFFSET('Sanitation Data'!$E$29,0,10*ROW('Sanitation Data'!E111)))</f>
        <v/>
      </c>
      <c r="CR117" s="290" t="str">
        <f ca="true">+IF(OFFSET('Sanitation Data'!$E$30,0,10*ROW('Sanitation Data'!E111))="","",OFFSET('Sanitation Data'!$E$30,0,10*ROW('Sanitation Data'!E111)))</f>
        <v/>
      </c>
      <c r="CS117" s="290" t="str">
        <f ca="true">+IF(OFFSET('Sanitation Data'!$E$31,0,10*ROW('Sanitation Data'!E111))="","",OFFSET('Sanitation Data'!$E$31,0,10*ROW('Sanitation Data'!E111)))</f>
        <v/>
      </c>
      <c r="CT117" s="290" t="str">
        <f ca="true">+IF(OFFSET('Sanitation Data'!$E$32,0,10*ROW('Sanitation Data'!E111))="","",OFFSET('Sanitation Data'!$E$32,0,10*ROW('Sanitation Data'!E111)))</f>
        <v/>
      </c>
      <c r="CU117" s="290" t="str">
        <f ca="true">+IF(OFFSET('Sanitation Data'!$F$28,0,10*ROW('Sanitation Data'!F111))="","",OFFSET('Sanitation Data'!$F$28,0,10*ROW('Sanitation Data'!F111)))</f>
        <v/>
      </c>
      <c r="CV117" s="290" t="str">
        <f ca="true">+IF(OFFSET('Sanitation Data'!$F$29,0,10*ROW('Sanitation Data'!F111))="","",OFFSET('Sanitation Data'!$F$29,0,10*ROW('Sanitation Data'!F111)))</f>
        <v/>
      </c>
      <c r="CW117" s="290" t="str">
        <f ca="true">+IF(OFFSET('Sanitation Data'!$F$30,0,10*ROW('Sanitation Data'!F111))="","",OFFSET('Sanitation Data'!$F$30,0,10*ROW('Sanitation Data'!F111)))</f>
        <v/>
      </c>
      <c r="CX117" s="290" t="str">
        <f ca="true">+IF(OFFSET('Sanitation Data'!$F$31,0,10*ROW('Sanitation Data'!F111))="","",OFFSET('Sanitation Data'!$F$31,0,10*ROW('Sanitation Data'!F111)))</f>
        <v/>
      </c>
      <c r="CY117" s="290" t="str">
        <f ca="true">+IF(OFFSET('Sanitation Data'!$F$32,0,10*ROW('Sanitation Data'!F111))="","",OFFSET('Sanitation Data'!$F$32,0,10*ROW('Sanitation Data'!F111)))</f>
        <v/>
      </c>
      <c r="CZ117" s="290" t="str">
        <f ca="true">+IF(OFFSET('Sanitation Data'!$G$28,0,10*ROW('Sanitation Data'!G111))="","",OFFSET('Sanitation Data'!$G$28,0,10*ROW('Sanitation Data'!G111)))</f>
        <v/>
      </c>
      <c r="DA117" s="290" t="str">
        <f ca="true">+IF(OFFSET('Sanitation Data'!$G$29,0,10*ROW('Sanitation Data'!G111))="","",OFFSET('Sanitation Data'!$G$29,0,10*ROW('Sanitation Data'!G111)))</f>
        <v/>
      </c>
      <c r="DB117" s="290" t="str">
        <f ca="true">+IF(OFFSET('Sanitation Data'!$G$30,0,10*ROW('Sanitation Data'!G111))="","",OFFSET('Sanitation Data'!$G$30,0,10*ROW('Sanitation Data'!G111)))</f>
        <v/>
      </c>
      <c r="DC117" s="290" t="str">
        <f ca="true">+IF(OFFSET('Sanitation Data'!$G$31,0,10*ROW('Sanitation Data'!G111))="","",OFFSET('Sanitation Data'!$G$31,0,10*ROW('Sanitation Data'!G111)))</f>
        <v/>
      </c>
      <c r="DD117" s="290" t="str">
        <f ca="true">+IF(OFFSET('Sanitation Data'!$G$32,0,10*ROW('Sanitation Data'!G111))="","",OFFSET('Sanitation Data'!$G$32,0,10*ROW('Sanitation Data'!G111)))</f>
        <v/>
      </c>
      <c r="DE117" s="290" t="str">
        <f ca="true">+IF(OFFSET('Sanitation Data'!$H$28,0,10*ROW('Sanitation Data'!H111))="","",OFFSET('Sanitation Data'!$H$28,0,10*ROW('Sanitation Data'!H111)))</f>
        <v/>
      </c>
      <c r="DF117" s="290" t="str">
        <f ca="true">+IF(OFFSET('Sanitation Data'!$H$29,0,10*ROW('Sanitation Data'!H111))="","",OFFSET('Sanitation Data'!$H$29,0,10*ROW('Sanitation Data'!H111)))</f>
        <v/>
      </c>
      <c r="DG117" s="290" t="str">
        <f ca="true">+IF(OFFSET('Sanitation Data'!$H$30,0,10*ROW('Sanitation Data'!H111))="","",OFFSET('Sanitation Data'!$H$30,0,10*ROW('Sanitation Data'!H111)))</f>
        <v/>
      </c>
      <c r="DH117" s="290" t="str">
        <f ca="true">+IF(OFFSET('Sanitation Data'!$H$31,0,10*ROW('Sanitation Data'!H111))="","",OFFSET('Sanitation Data'!$H$31,0,10*ROW('Sanitation Data'!H111)))</f>
        <v/>
      </c>
      <c r="DI117" s="290" t="str">
        <f ca="true">+IF(OFFSET('Sanitation Data'!$H$32,0,10*ROW('Sanitation Data'!H111))="","",OFFSET('Sanitation Data'!$H$32,0,10*ROW('Sanitation Data'!H111)))</f>
        <v/>
      </c>
      <c r="DJ117" s="290" t="str">
        <f ca="true">+IF(OFFSET('Sanitation Data'!$I$28,0,10*ROW('Sanitation Data'!I111))="","",OFFSET('Sanitation Data'!$I$28,0,10*ROW('Sanitation Data'!I111)))</f>
        <v/>
      </c>
      <c r="DK117" s="290" t="str">
        <f ca="true">+IF(OFFSET('Sanitation Data'!$I$29,0,10*ROW('Sanitation Data'!I111))="","",OFFSET('Sanitation Data'!$I$29,0,10*ROW('Sanitation Data'!I111)))</f>
        <v/>
      </c>
      <c r="DL117" s="290" t="str">
        <f ca="true">+IF(OFFSET('Sanitation Data'!$I$30,0,10*ROW('Sanitation Data'!I111))="","",OFFSET('Sanitation Data'!$I$30,0,10*ROW('Sanitation Data'!I111)))</f>
        <v/>
      </c>
      <c r="DM117" s="290" t="str">
        <f ca="true">+IF(OFFSET('Sanitation Data'!$I$31,0,10*ROW('Sanitation Data'!I111))="","",OFFSET('Sanitation Data'!$I$31,0,10*ROW('Sanitation Data'!I111)))</f>
        <v/>
      </c>
      <c r="DN117" s="290" t="str">
        <f ca="true">+IF(OFFSET('Sanitation Data'!$I$32,0,10*ROW('Sanitation Data'!I111))="","",OFFSET('Sanitation Data'!$I$32,0,10*ROW('Sanitation Data'!I111)))</f>
        <v/>
      </c>
      <c r="DO117" s="290" t="str">
        <f ca="true">+IF(OFFSET('Hygiene Data'!$D$11,0,10*ROW('Hygiene Data'!D111))="","",OFFSET('Hygiene Data'!$D$11,0,10*ROW('Hygiene Data'!D111)))</f>
        <v/>
      </c>
      <c r="DP117" s="290" t="str">
        <f ca="true">+IF(OFFSET('Hygiene Data'!$D$12,0,10*ROW('Hygiene Data'!D111))="","",OFFSET('Hygiene Data'!$D$12,0,10*ROW('Hygiene Data'!D111)))</f>
        <v/>
      </c>
      <c r="DQ117" s="290" t="str">
        <f ca="true">+IF(OFFSET('Hygiene Data'!$D$13,0,10*ROW('Hygiene Data'!D111))="","",OFFSET('Hygiene Data'!$D$13,0,10*ROW('Hygiene Data'!D111)))</f>
        <v/>
      </c>
      <c r="DR117" s="290" t="str">
        <f ca="true">+IF(OFFSET('Hygiene Data'!$E$11,0,10*ROW('Hygiene Data'!E111))="","",OFFSET('Hygiene Data'!$E$11,0,10*ROW('Hygiene Data'!E111)))</f>
        <v/>
      </c>
      <c r="DS117" s="290" t="str">
        <f ca="true">+IF(OFFSET('Hygiene Data'!$E$12,0,10*ROW('Hygiene Data'!E111))="","",OFFSET('Hygiene Data'!$E$12,0,10*ROW('Hygiene Data'!E111)))</f>
        <v/>
      </c>
      <c r="DT117" s="290" t="str">
        <f ca="true">+IF(OFFSET('Hygiene Data'!$E$13,0,10*ROW('Hygiene Data'!E111))="","",OFFSET('Hygiene Data'!$E$13,0,10*ROW('Hygiene Data'!E111)))</f>
        <v/>
      </c>
      <c r="DU117" s="290" t="str">
        <f ca="true">+IF(OFFSET('Hygiene Data'!$F$11,0,10*ROW('Hygiene Data'!F111))="","",OFFSET('Hygiene Data'!$F$11,0,10*ROW('Hygiene Data'!F111)))</f>
        <v/>
      </c>
      <c r="DV117" s="290" t="str">
        <f ca="true">+IF(OFFSET('Hygiene Data'!$F$12,0,10*ROW('Hygiene Data'!F111))="","",OFFSET('Hygiene Data'!$F$12,0,10*ROW('Hygiene Data'!F111)))</f>
        <v/>
      </c>
      <c r="DW117" s="290" t="str">
        <f ca="true">+IF(OFFSET('Hygiene Data'!$F$13,0,10*ROW('Hygiene Data'!F111))="","",OFFSET('Hygiene Data'!$F$13,0,10*ROW('Hygiene Data'!F111)))</f>
        <v/>
      </c>
      <c r="DX117" s="290" t="str">
        <f ca="true">+IF(OFFSET('Hygiene Data'!$G$11,0,10*ROW('Hygiene Data'!G111))="","",OFFSET('Hygiene Data'!$G$11,0,10*ROW('Hygiene Data'!G111)))</f>
        <v/>
      </c>
      <c r="DY117" s="290" t="str">
        <f ca="true">+IF(OFFSET('Hygiene Data'!$G$12,0,10*ROW('Hygiene Data'!G111))="","",OFFSET('Hygiene Data'!$G$12,0,10*ROW('Hygiene Data'!G111)))</f>
        <v/>
      </c>
      <c r="DZ117" s="290" t="str">
        <f ca="true">+IF(OFFSET('Hygiene Data'!$G$13,0,10*ROW('Hygiene Data'!G111))="","",OFFSET('Hygiene Data'!$G$13,0,10*ROW('Hygiene Data'!G111)))</f>
        <v/>
      </c>
      <c r="EA117" s="290" t="str">
        <f ca="true">+IF(OFFSET('Hygiene Data'!$H$11,0,10*ROW('Hygiene Data'!H111))="","",OFFSET('Hygiene Data'!$H$11,0,10*ROW('Hygiene Data'!H111)))</f>
        <v/>
      </c>
      <c r="EB117" s="290" t="str">
        <f ca="true">+IF(OFFSET('Hygiene Data'!$H$12,0,10*ROW('Hygiene Data'!H111))="","",OFFSET('Hygiene Data'!$H$12,0,10*ROW('Hygiene Data'!H111)))</f>
        <v/>
      </c>
      <c r="EC117" s="290" t="str">
        <f ca="true">+IF(OFFSET('Hygiene Data'!$H$13,0,10*ROW('Hygiene Data'!H111))="","",OFFSET('Hygiene Data'!$H$13,0,10*ROW('Hygiene Data'!H111)))</f>
        <v/>
      </c>
      <c r="ED117" s="290" t="str">
        <f ca="true">+IF(OFFSET('Hygiene Data'!$I$11,0,10*ROW('Hygiene Data'!I111))="","",OFFSET('Hygiene Data'!$I$11,0,10*ROW('Hygiene Data'!I111)))</f>
        <v/>
      </c>
      <c r="EE117" s="290" t="str">
        <f ca="true">+IF(OFFSET('Hygiene Data'!$I$12,0,10*ROW('Hygiene Data'!I111))="","",OFFSET('Hygiene Data'!$I$12,0,10*ROW('Hygiene Data'!I111)))</f>
        <v/>
      </c>
      <c r="EF117" s="290"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6"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0"/>
      <c r="BS118" s="290" t="str">
        <f ca="true">+IF(OFFSET('Water Data'!$D$27,0,10*ROW('Water Data'!D112))="","",OFFSET('Water Data'!$D$27,0,10*ROW('Water Data'!D112)))</f>
        <v/>
      </c>
      <c r="BT118" s="290" t="str">
        <f ca="true">+IF(OFFSET('Water Data'!$D$28,0,10*ROW('Water Data'!D112))="","",OFFSET('Water Data'!$D$28,0,10*ROW('Water Data'!D112)))</f>
        <v/>
      </c>
      <c r="BU118" s="290" t="str">
        <f ca="true">+IF(OFFSET('Water Data'!$D$29,0,10*ROW('Water Data'!D112))="","",OFFSET('Water Data'!$D$29,0,10*ROW('Water Data'!D112)))</f>
        <v/>
      </c>
      <c r="BV118" s="290" t="str">
        <f ca="true">+IF(OFFSET('Water Data'!$E$27,0,10*ROW('Water Data'!E112))="","",OFFSET('Water Data'!$E$27,0,10*ROW('Water Data'!E112)))</f>
        <v/>
      </c>
      <c r="BW118" s="290" t="str">
        <f ca="true">+IF(OFFSET('Water Data'!$E$28,0,10*ROW('Water Data'!E112))="","",OFFSET('Water Data'!$E$28,0,10*ROW('Water Data'!E112)))</f>
        <v/>
      </c>
      <c r="BX118" s="290" t="str">
        <f ca="true">+IF(OFFSET('Water Data'!$E$29,0,10*ROW('Water Data'!E112))="","",OFFSET('Water Data'!$E$29,0,10*ROW('Water Data'!E112)))</f>
        <v/>
      </c>
      <c r="BY118" s="290" t="str">
        <f ca="true">+IF(OFFSET('Water Data'!$F$27,0,10*ROW('Water Data'!F112))="","",OFFSET('Water Data'!$F$27,0,10*ROW('Water Data'!F112)))</f>
        <v/>
      </c>
      <c r="BZ118" s="290" t="str">
        <f ca="true">+IF(OFFSET('Water Data'!$F$28,0,10*ROW('Water Data'!F112))="","",OFFSET('Water Data'!$F$28,0,10*ROW('Water Data'!F112)))</f>
        <v/>
      </c>
      <c r="CA118" s="290" t="str">
        <f ca="true">+IF(OFFSET('Water Data'!$F$29,0,10*ROW('Water Data'!F112))="","",OFFSET('Water Data'!$F$29,0,10*ROW('Water Data'!F112)))</f>
        <v/>
      </c>
      <c r="CB118" s="290" t="str">
        <f ca="true">+IF(OFFSET('Water Data'!$G$27,0,10*ROW('Water Data'!G112))="","",OFFSET('Water Data'!$G$27,0,10*ROW('Water Data'!G112)))</f>
        <v/>
      </c>
      <c r="CC118" s="290" t="str">
        <f ca="true">+IF(OFFSET('Water Data'!$G$28,0,10*ROW('Water Data'!G112))="","",OFFSET('Water Data'!$G$28,0,10*ROW('Water Data'!G112)))</f>
        <v/>
      </c>
      <c r="CD118" s="290" t="str">
        <f ca="true">+IF(OFFSET('Water Data'!$G$29,0,10*ROW('Water Data'!G112))="","",OFFSET('Water Data'!$G$29,0,10*ROW('Water Data'!G112)))</f>
        <v/>
      </c>
      <c r="CE118" s="290" t="str">
        <f ca="true">+IF(OFFSET('Water Data'!$H$27,0,10*ROW('Water Data'!H112))="","",OFFSET('Water Data'!$H$27,0,10*ROW('Water Data'!H112)))</f>
        <v/>
      </c>
      <c r="CF118" s="290" t="str">
        <f ca="true">+IF(OFFSET('Water Data'!$H$28,0,10*ROW('Water Data'!H112))="","",OFFSET('Water Data'!$H$28,0,10*ROW('Water Data'!H112)))</f>
        <v/>
      </c>
      <c r="CG118" s="290" t="str">
        <f ca="true">+IF(OFFSET('Water Data'!$H$29,0,10*ROW('Water Data'!H112))="","",OFFSET('Water Data'!$H$29,0,10*ROW('Water Data'!H112)))</f>
        <v/>
      </c>
      <c r="CH118" s="290" t="str">
        <f ca="true">+IF(OFFSET('Water Data'!$I$27,0,10*ROW('Water Data'!I112))="","",OFFSET('Water Data'!$I$27,0,10*ROW('Water Data'!I112)))</f>
        <v/>
      </c>
      <c r="CI118" s="290" t="str">
        <f ca="true">+IF(OFFSET('Water Data'!$I$28,0,10*ROW('Water Data'!I112))="","",OFFSET('Water Data'!$I$28,0,10*ROW('Water Data'!I112)))</f>
        <v/>
      </c>
      <c r="CJ118" s="290" t="str">
        <f ca="true">+IF(OFFSET('Water Data'!$I$29,0,10*ROW('Water Data'!I112))="","",OFFSET('Water Data'!$I$29,0,10*ROW('Water Data'!I112)))</f>
        <v/>
      </c>
      <c r="CK118" s="290" t="str">
        <f ca="true">+IF(OFFSET('Sanitation Data'!$D$28,0,10*ROW('Sanitation Data'!D112))="","",OFFSET('Sanitation Data'!$D$28,0,10*ROW('Sanitation Data'!D112)))</f>
        <v/>
      </c>
      <c r="CL118" s="290" t="str">
        <f ca="true">+IF(OFFSET('Sanitation Data'!$D$29,0,10*ROW('Sanitation Data'!D112))="","",OFFSET('Sanitation Data'!$D$29,0,10*ROW('Sanitation Data'!D112)))</f>
        <v/>
      </c>
      <c r="CM118" s="290" t="str">
        <f ca="true">+IF(OFFSET('Sanitation Data'!$D$30,0,10*ROW('Sanitation Data'!D112))="","",OFFSET('Sanitation Data'!$D$30,0,10*ROW('Sanitation Data'!D112)))</f>
        <v/>
      </c>
      <c r="CN118" s="290" t="str">
        <f ca="true">+IF(OFFSET('Sanitation Data'!$D$31,0,10*ROW('Sanitation Data'!D112))="","",OFFSET('Sanitation Data'!$D$31,0,10*ROW('Sanitation Data'!D112)))</f>
        <v/>
      </c>
      <c r="CO118" s="290" t="str">
        <f ca="true">+IF(OFFSET('Sanitation Data'!$D$32,0,10*ROW('Sanitation Data'!D112))="","",OFFSET('Sanitation Data'!$D$32,0,10*ROW('Sanitation Data'!D112)))</f>
        <v/>
      </c>
      <c r="CP118" s="290" t="str">
        <f ca="true">+IF(OFFSET('Sanitation Data'!$E$28,0,10*ROW('Sanitation Data'!E112))="","",OFFSET('Sanitation Data'!$E$28,0,10*ROW('Sanitation Data'!E112)))</f>
        <v/>
      </c>
      <c r="CQ118" s="290" t="str">
        <f ca="true">+IF(OFFSET('Sanitation Data'!$E$29,0,10*ROW('Sanitation Data'!E112))="","",OFFSET('Sanitation Data'!$E$29,0,10*ROW('Sanitation Data'!E112)))</f>
        <v/>
      </c>
      <c r="CR118" s="290" t="str">
        <f ca="true">+IF(OFFSET('Sanitation Data'!$E$30,0,10*ROW('Sanitation Data'!E112))="","",OFFSET('Sanitation Data'!$E$30,0,10*ROW('Sanitation Data'!E112)))</f>
        <v/>
      </c>
      <c r="CS118" s="290" t="str">
        <f ca="true">+IF(OFFSET('Sanitation Data'!$E$31,0,10*ROW('Sanitation Data'!E112))="","",OFFSET('Sanitation Data'!$E$31,0,10*ROW('Sanitation Data'!E112)))</f>
        <v/>
      </c>
      <c r="CT118" s="290" t="str">
        <f ca="true">+IF(OFFSET('Sanitation Data'!$E$32,0,10*ROW('Sanitation Data'!E112))="","",OFFSET('Sanitation Data'!$E$32,0,10*ROW('Sanitation Data'!E112)))</f>
        <v/>
      </c>
      <c r="CU118" s="290" t="str">
        <f ca="true">+IF(OFFSET('Sanitation Data'!$F$28,0,10*ROW('Sanitation Data'!F112))="","",OFFSET('Sanitation Data'!$F$28,0,10*ROW('Sanitation Data'!F112)))</f>
        <v/>
      </c>
      <c r="CV118" s="290" t="str">
        <f ca="true">+IF(OFFSET('Sanitation Data'!$F$29,0,10*ROW('Sanitation Data'!F112))="","",OFFSET('Sanitation Data'!$F$29,0,10*ROW('Sanitation Data'!F112)))</f>
        <v/>
      </c>
      <c r="CW118" s="290" t="str">
        <f ca="true">+IF(OFFSET('Sanitation Data'!$F$30,0,10*ROW('Sanitation Data'!F112))="","",OFFSET('Sanitation Data'!$F$30,0,10*ROW('Sanitation Data'!F112)))</f>
        <v/>
      </c>
      <c r="CX118" s="290" t="str">
        <f ca="true">+IF(OFFSET('Sanitation Data'!$F$31,0,10*ROW('Sanitation Data'!F112))="","",OFFSET('Sanitation Data'!$F$31,0,10*ROW('Sanitation Data'!F112)))</f>
        <v/>
      </c>
      <c r="CY118" s="290" t="str">
        <f ca="true">+IF(OFFSET('Sanitation Data'!$F$32,0,10*ROW('Sanitation Data'!F112))="","",OFFSET('Sanitation Data'!$F$32,0,10*ROW('Sanitation Data'!F112)))</f>
        <v/>
      </c>
      <c r="CZ118" s="290" t="str">
        <f ca="true">+IF(OFFSET('Sanitation Data'!$G$28,0,10*ROW('Sanitation Data'!G112))="","",OFFSET('Sanitation Data'!$G$28,0,10*ROW('Sanitation Data'!G112)))</f>
        <v/>
      </c>
      <c r="DA118" s="290" t="str">
        <f ca="true">+IF(OFFSET('Sanitation Data'!$G$29,0,10*ROW('Sanitation Data'!G112))="","",OFFSET('Sanitation Data'!$G$29,0,10*ROW('Sanitation Data'!G112)))</f>
        <v/>
      </c>
      <c r="DB118" s="290" t="str">
        <f ca="true">+IF(OFFSET('Sanitation Data'!$G$30,0,10*ROW('Sanitation Data'!G112))="","",OFFSET('Sanitation Data'!$G$30,0,10*ROW('Sanitation Data'!G112)))</f>
        <v/>
      </c>
      <c r="DC118" s="290" t="str">
        <f ca="true">+IF(OFFSET('Sanitation Data'!$G$31,0,10*ROW('Sanitation Data'!G112))="","",OFFSET('Sanitation Data'!$G$31,0,10*ROW('Sanitation Data'!G112)))</f>
        <v/>
      </c>
      <c r="DD118" s="290" t="str">
        <f ca="true">+IF(OFFSET('Sanitation Data'!$G$32,0,10*ROW('Sanitation Data'!G112))="","",OFFSET('Sanitation Data'!$G$32,0,10*ROW('Sanitation Data'!G112)))</f>
        <v/>
      </c>
      <c r="DE118" s="290" t="str">
        <f ca="true">+IF(OFFSET('Sanitation Data'!$H$28,0,10*ROW('Sanitation Data'!H112))="","",OFFSET('Sanitation Data'!$H$28,0,10*ROW('Sanitation Data'!H112)))</f>
        <v/>
      </c>
      <c r="DF118" s="290" t="str">
        <f ca="true">+IF(OFFSET('Sanitation Data'!$H$29,0,10*ROW('Sanitation Data'!H112))="","",OFFSET('Sanitation Data'!$H$29,0,10*ROW('Sanitation Data'!H112)))</f>
        <v/>
      </c>
      <c r="DG118" s="290" t="str">
        <f ca="true">+IF(OFFSET('Sanitation Data'!$H$30,0,10*ROW('Sanitation Data'!H112))="","",OFFSET('Sanitation Data'!$H$30,0,10*ROW('Sanitation Data'!H112)))</f>
        <v/>
      </c>
      <c r="DH118" s="290" t="str">
        <f ca="true">+IF(OFFSET('Sanitation Data'!$H$31,0,10*ROW('Sanitation Data'!H112))="","",OFFSET('Sanitation Data'!$H$31,0,10*ROW('Sanitation Data'!H112)))</f>
        <v/>
      </c>
      <c r="DI118" s="290" t="str">
        <f ca="true">+IF(OFFSET('Sanitation Data'!$H$32,0,10*ROW('Sanitation Data'!H112))="","",OFFSET('Sanitation Data'!$H$32,0,10*ROW('Sanitation Data'!H112)))</f>
        <v/>
      </c>
      <c r="DJ118" s="290" t="str">
        <f ca="true">+IF(OFFSET('Sanitation Data'!$I$28,0,10*ROW('Sanitation Data'!I112))="","",OFFSET('Sanitation Data'!$I$28,0,10*ROW('Sanitation Data'!I112)))</f>
        <v/>
      </c>
      <c r="DK118" s="290" t="str">
        <f ca="true">+IF(OFFSET('Sanitation Data'!$I$29,0,10*ROW('Sanitation Data'!I112))="","",OFFSET('Sanitation Data'!$I$29,0,10*ROW('Sanitation Data'!I112)))</f>
        <v/>
      </c>
      <c r="DL118" s="290" t="str">
        <f ca="true">+IF(OFFSET('Sanitation Data'!$I$30,0,10*ROW('Sanitation Data'!I112))="","",OFFSET('Sanitation Data'!$I$30,0,10*ROW('Sanitation Data'!I112)))</f>
        <v/>
      </c>
      <c r="DM118" s="290" t="str">
        <f ca="true">+IF(OFFSET('Sanitation Data'!$I$31,0,10*ROW('Sanitation Data'!I112))="","",OFFSET('Sanitation Data'!$I$31,0,10*ROW('Sanitation Data'!I112)))</f>
        <v/>
      </c>
      <c r="DN118" s="290" t="str">
        <f ca="true">+IF(OFFSET('Sanitation Data'!$I$32,0,10*ROW('Sanitation Data'!I112))="","",OFFSET('Sanitation Data'!$I$32,0,10*ROW('Sanitation Data'!I112)))</f>
        <v/>
      </c>
      <c r="DO118" s="290" t="str">
        <f ca="true">+IF(OFFSET('Hygiene Data'!$D$11,0,10*ROW('Hygiene Data'!D112))="","",OFFSET('Hygiene Data'!$D$11,0,10*ROW('Hygiene Data'!D112)))</f>
        <v/>
      </c>
      <c r="DP118" s="290" t="str">
        <f ca="true">+IF(OFFSET('Hygiene Data'!$D$12,0,10*ROW('Hygiene Data'!D112))="","",OFFSET('Hygiene Data'!$D$12,0,10*ROW('Hygiene Data'!D112)))</f>
        <v/>
      </c>
      <c r="DQ118" s="290" t="str">
        <f ca="true">+IF(OFFSET('Hygiene Data'!$D$13,0,10*ROW('Hygiene Data'!D112))="","",OFFSET('Hygiene Data'!$D$13,0,10*ROW('Hygiene Data'!D112)))</f>
        <v/>
      </c>
      <c r="DR118" s="290" t="str">
        <f ca="true">+IF(OFFSET('Hygiene Data'!$E$11,0,10*ROW('Hygiene Data'!E112))="","",OFFSET('Hygiene Data'!$E$11,0,10*ROW('Hygiene Data'!E112)))</f>
        <v/>
      </c>
      <c r="DS118" s="290" t="str">
        <f ca="true">+IF(OFFSET('Hygiene Data'!$E$12,0,10*ROW('Hygiene Data'!E112))="","",OFFSET('Hygiene Data'!$E$12,0,10*ROW('Hygiene Data'!E112)))</f>
        <v/>
      </c>
      <c r="DT118" s="290" t="str">
        <f ca="true">+IF(OFFSET('Hygiene Data'!$E$13,0,10*ROW('Hygiene Data'!E112))="","",OFFSET('Hygiene Data'!$E$13,0,10*ROW('Hygiene Data'!E112)))</f>
        <v/>
      </c>
      <c r="DU118" s="290" t="str">
        <f ca="true">+IF(OFFSET('Hygiene Data'!$F$11,0,10*ROW('Hygiene Data'!F112))="","",OFFSET('Hygiene Data'!$F$11,0,10*ROW('Hygiene Data'!F112)))</f>
        <v/>
      </c>
      <c r="DV118" s="290" t="str">
        <f ca="true">+IF(OFFSET('Hygiene Data'!$F$12,0,10*ROW('Hygiene Data'!F112))="","",OFFSET('Hygiene Data'!$F$12,0,10*ROW('Hygiene Data'!F112)))</f>
        <v/>
      </c>
      <c r="DW118" s="290" t="str">
        <f ca="true">+IF(OFFSET('Hygiene Data'!$F$13,0,10*ROW('Hygiene Data'!F112))="","",OFFSET('Hygiene Data'!$F$13,0,10*ROW('Hygiene Data'!F112)))</f>
        <v/>
      </c>
      <c r="DX118" s="290" t="str">
        <f ca="true">+IF(OFFSET('Hygiene Data'!$G$11,0,10*ROW('Hygiene Data'!G112))="","",OFFSET('Hygiene Data'!$G$11,0,10*ROW('Hygiene Data'!G112)))</f>
        <v/>
      </c>
      <c r="DY118" s="290" t="str">
        <f ca="true">+IF(OFFSET('Hygiene Data'!$G$12,0,10*ROW('Hygiene Data'!G112))="","",OFFSET('Hygiene Data'!$G$12,0,10*ROW('Hygiene Data'!G112)))</f>
        <v/>
      </c>
      <c r="DZ118" s="290" t="str">
        <f ca="true">+IF(OFFSET('Hygiene Data'!$G$13,0,10*ROW('Hygiene Data'!G112))="","",OFFSET('Hygiene Data'!$G$13,0,10*ROW('Hygiene Data'!G112)))</f>
        <v/>
      </c>
      <c r="EA118" s="290" t="str">
        <f ca="true">+IF(OFFSET('Hygiene Data'!$H$11,0,10*ROW('Hygiene Data'!H112))="","",OFFSET('Hygiene Data'!$H$11,0,10*ROW('Hygiene Data'!H112)))</f>
        <v/>
      </c>
      <c r="EB118" s="290" t="str">
        <f ca="true">+IF(OFFSET('Hygiene Data'!$H$12,0,10*ROW('Hygiene Data'!H112))="","",OFFSET('Hygiene Data'!$H$12,0,10*ROW('Hygiene Data'!H112)))</f>
        <v/>
      </c>
      <c r="EC118" s="290" t="str">
        <f ca="true">+IF(OFFSET('Hygiene Data'!$H$13,0,10*ROW('Hygiene Data'!H112))="","",OFFSET('Hygiene Data'!$H$13,0,10*ROW('Hygiene Data'!H112)))</f>
        <v/>
      </c>
      <c r="ED118" s="290" t="str">
        <f ca="true">+IF(OFFSET('Hygiene Data'!$I$11,0,10*ROW('Hygiene Data'!I112))="","",OFFSET('Hygiene Data'!$I$11,0,10*ROW('Hygiene Data'!I112)))</f>
        <v/>
      </c>
      <c r="EE118" s="290" t="str">
        <f ca="true">+IF(OFFSET('Hygiene Data'!$I$12,0,10*ROW('Hygiene Data'!I112))="","",OFFSET('Hygiene Data'!$I$12,0,10*ROW('Hygiene Data'!I112)))</f>
        <v/>
      </c>
      <c r="EF118" s="290"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6"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0"/>
      <c r="BS119" s="290" t="str">
        <f ca="true">+IF(OFFSET('Water Data'!$D$27,0,10*ROW('Water Data'!D113))="","",OFFSET('Water Data'!$D$27,0,10*ROW('Water Data'!D113)))</f>
        <v/>
      </c>
      <c r="BT119" s="290" t="str">
        <f ca="true">+IF(OFFSET('Water Data'!$D$28,0,10*ROW('Water Data'!D113))="","",OFFSET('Water Data'!$D$28,0,10*ROW('Water Data'!D113)))</f>
        <v/>
      </c>
      <c r="BU119" s="290" t="str">
        <f ca="true">+IF(OFFSET('Water Data'!$D$29,0,10*ROW('Water Data'!D113))="","",OFFSET('Water Data'!$D$29,0,10*ROW('Water Data'!D113)))</f>
        <v/>
      </c>
      <c r="BV119" s="290" t="str">
        <f ca="true">+IF(OFFSET('Water Data'!$E$27,0,10*ROW('Water Data'!E113))="","",OFFSET('Water Data'!$E$27,0,10*ROW('Water Data'!E113)))</f>
        <v/>
      </c>
      <c r="BW119" s="290" t="str">
        <f ca="true">+IF(OFFSET('Water Data'!$E$28,0,10*ROW('Water Data'!E113))="","",OFFSET('Water Data'!$E$28,0,10*ROW('Water Data'!E113)))</f>
        <v/>
      </c>
      <c r="BX119" s="290" t="str">
        <f ca="true">+IF(OFFSET('Water Data'!$E$29,0,10*ROW('Water Data'!E113))="","",OFFSET('Water Data'!$E$29,0,10*ROW('Water Data'!E113)))</f>
        <v/>
      </c>
      <c r="BY119" s="290" t="str">
        <f ca="true">+IF(OFFSET('Water Data'!$F$27,0,10*ROW('Water Data'!F113))="","",OFFSET('Water Data'!$F$27,0,10*ROW('Water Data'!F113)))</f>
        <v/>
      </c>
      <c r="BZ119" s="290" t="str">
        <f ca="true">+IF(OFFSET('Water Data'!$F$28,0,10*ROW('Water Data'!F113))="","",OFFSET('Water Data'!$F$28,0,10*ROW('Water Data'!F113)))</f>
        <v/>
      </c>
      <c r="CA119" s="290" t="str">
        <f ca="true">+IF(OFFSET('Water Data'!$F$29,0,10*ROW('Water Data'!F113))="","",OFFSET('Water Data'!$F$29,0,10*ROW('Water Data'!F113)))</f>
        <v/>
      </c>
      <c r="CB119" s="290" t="str">
        <f ca="true">+IF(OFFSET('Water Data'!$G$27,0,10*ROW('Water Data'!G113))="","",OFFSET('Water Data'!$G$27,0,10*ROW('Water Data'!G113)))</f>
        <v/>
      </c>
      <c r="CC119" s="290" t="str">
        <f ca="true">+IF(OFFSET('Water Data'!$G$28,0,10*ROW('Water Data'!G113))="","",OFFSET('Water Data'!$G$28,0,10*ROW('Water Data'!G113)))</f>
        <v/>
      </c>
      <c r="CD119" s="290" t="str">
        <f ca="true">+IF(OFFSET('Water Data'!$G$29,0,10*ROW('Water Data'!G113))="","",OFFSET('Water Data'!$G$29,0,10*ROW('Water Data'!G113)))</f>
        <v/>
      </c>
      <c r="CE119" s="290" t="str">
        <f ca="true">+IF(OFFSET('Water Data'!$H$27,0,10*ROW('Water Data'!H113))="","",OFFSET('Water Data'!$H$27,0,10*ROW('Water Data'!H113)))</f>
        <v/>
      </c>
      <c r="CF119" s="290" t="str">
        <f ca="true">+IF(OFFSET('Water Data'!$H$28,0,10*ROW('Water Data'!H113))="","",OFFSET('Water Data'!$H$28,0,10*ROW('Water Data'!H113)))</f>
        <v/>
      </c>
      <c r="CG119" s="290" t="str">
        <f ca="true">+IF(OFFSET('Water Data'!$H$29,0,10*ROW('Water Data'!H113))="","",OFFSET('Water Data'!$H$29,0,10*ROW('Water Data'!H113)))</f>
        <v/>
      </c>
      <c r="CH119" s="290" t="str">
        <f ca="true">+IF(OFFSET('Water Data'!$I$27,0,10*ROW('Water Data'!I113))="","",OFFSET('Water Data'!$I$27,0,10*ROW('Water Data'!I113)))</f>
        <v/>
      </c>
      <c r="CI119" s="290" t="str">
        <f ca="true">+IF(OFFSET('Water Data'!$I$28,0,10*ROW('Water Data'!I113))="","",OFFSET('Water Data'!$I$28,0,10*ROW('Water Data'!I113)))</f>
        <v/>
      </c>
      <c r="CJ119" s="290" t="str">
        <f ca="true">+IF(OFFSET('Water Data'!$I$29,0,10*ROW('Water Data'!I113))="","",OFFSET('Water Data'!$I$29,0,10*ROW('Water Data'!I113)))</f>
        <v/>
      </c>
      <c r="CK119" s="290" t="str">
        <f ca="true">+IF(OFFSET('Sanitation Data'!$D$28,0,10*ROW('Sanitation Data'!D113))="","",OFFSET('Sanitation Data'!$D$28,0,10*ROW('Sanitation Data'!D113)))</f>
        <v/>
      </c>
      <c r="CL119" s="290" t="str">
        <f ca="true">+IF(OFFSET('Sanitation Data'!$D$29,0,10*ROW('Sanitation Data'!D113))="","",OFFSET('Sanitation Data'!$D$29,0,10*ROW('Sanitation Data'!D113)))</f>
        <v/>
      </c>
      <c r="CM119" s="290" t="str">
        <f ca="true">+IF(OFFSET('Sanitation Data'!$D$30,0,10*ROW('Sanitation Data'!D113))="","",OFFSET('Sanitation Data'!$D$30,0,10*ROW('Sanitation Data'!D113)))</f>
        <v/>
      </c>
      <c r="CN119" s="290" t="str">
        <f ca="true">+IF(OFFSET('Sanitation Data'!$D$31,0,10*ROW('Sanitation Data'!D113))="","",OFFSET('Sanitation Data'!$D$31,0,10*ROW('Sanitation Data'!D113)))</f>
        <v/>
      </c>
      <c r="CO119" s="290" t="str">
        <f ca="true">+IF(OFFSET('Sanitation Data'!$D$32,0,10*ROW('Sanitation Data'!D113))="","",OFFSET('Sanitation Data'!$D$32,0,10*ROW('Sanitation Data'!D113)))</f>
        <v/>
      </c>
      <c r="CP119" s="290" t="str">
        <f ca="true">+IF(OFFSET('Sanitation Data'!$E$28,0,10*ROW('Sanitation Data'!E113))="","",OFFSET('Sanitation Data'!$E$28,0,10*ROW('Sanitation Data'!E113)))</f>
        <v/>
      </c>
      <c r="CQ119" s="290" t="str">
        <f ca="true">+IF(OFFSET('Sanitation Data'!$E$29,0,10*ROW('Sanitation Data'!E113))="","",OFFSET('Sanitation Data'!$E$29,0,10*ROW('Sanitation Data'!E113)))</f>
        <v/>
      </c>
      <c r="CR119" s="290" t="str">
        <f ca="true">+IF(OFFSET('Sanitation Data'!$E$30,0,10*ROW('Sanitation Data'!E113))="","",OFFSET('Sanitation Data'!$E$30,0,10*ROW('Sanitation Data'!E113)))</f>
        <v/>
      </c>
      <c r="CS119" s="290" t="str">
        <f ca="true">+IF(OFFSET('Sanitation Data'!$E$31,0,10*ROW('Sanitation Data'!E113))="","",OFFSET('Sanitation Data'!$E$31,0,10*ROW('Sanitation Data'!E113)))</f>
        <v/>
      </c>
      <c r="CT119" s="290" t="str">
        <f ca="true">+IF(OFFSET('Sanitation Data'!$E$32,0,10*ROW('Sanitation Data'!E113))="","",OFFSET('Sanitation Data'!$E$32,0,10*ROW('Sanitation Data'!E113)))</f>
        <v/>
      </c>
      <c r="CU119" s="290" t="str">
        <f ca="true">+IF(OFFSET('Sanitation Data'!$F$28,0,10*ROW('Sanitation Data'!F113))="","",OFFSET('Sanitation Data'!$F$28,0,10*ROW('Sanitation Data'!F113)))</f>
        <v/>
      </c>
      <c r="CV119" s="290" t="str">
        <f ca="true">+IF(OFFSET('Sanitation Data'!$F$29,0,10*ROW('Sanitation Data'!F113))="","",OFFSET('Sanitation Data'!$F$29,0,10*ROW('Sanitation Data'!F113)))</f>
        <v/>
      </c>
      <c r="CW119" s="290" t="str">
        <f ca="true">+IF(OFFSET('Sanitation Data'!$F$30,0,10*ROW('Sanitation Data'!F113))="","",OFFSET('Sanitation Data'!$F$30,0,10*ROW('Sanitation Data'!F113)))</f>
        <v/>
      </c>
      <c r="CX119" s="290" t="str">
        <f ca="true">+IF(OFFSET('Sanitation Data'!$F$31,0,10*ROW('Sanitation Data'!F113))="","",OFFSET('Sanitation Data'!$F$31,0,10*ROW('Sanitation Data'!F113)))</f>
        <v/>
      </c>
      <c r="CY119" s="290" t="str">
        <f ca="true">+IF(OFFSET('Sanitation Data'!$F$32,0,10*ROW('Sanitation Data'!F113))="","",OFFSET('Sanitation Data'!$F$32,0,10*ROW('Sanitation Data'!F113)))</f>
        <v/>
      </c>
      <c r="CZ119" s="290" t="str">
        <f ca="true">+IF(OFFSET('Sanitation Data'!$G$28,0,10*ROW('Sanitation Data'!G113))="","",OFFSET('Sanitation Data'!$G$28,0,10*ROW('Sanitation Data'!G113)))</f>
        <v/>
      </c>
      <c r="DA119" s="290" t="str">
        <f ca="true">+IF(OFFSET('Sanitation Data'!$G$29,0,10*ROW('Sanitation Data'!G113))="","",OFFSET('Sanitation Data'!$G$29,0,10*ROW('Sanitation Data'!G113)))</f>
        <v/>
      </c>
      <c r="DB119" s="290" t="str">
        <f ca="true">+IF(OFFSET('Sanitation Data'!$G$30,0,10*ROW('Sanitation Data'!G113))="","",OFFSET('Sanitation Data'!$G$30,0,10*ROW('Sanitation Data'!G113)))</f>
        <v/>
      </c>
      <c r="DC119" s="290" t="str">
        <f ca="true">+IF(OFFSET('Sanitation Data'!$G$31,0,10*ROW('Sanitation Data'!G113))="","",OFFSET('Sanitation Data'!$G$31,0,10*ROW('Sanitation Data'!G113)))</f>
        <v/>
      </c>
      <c r="DD119" s="290" t="str">
        <f ca="true">+IF(OFFSET('Sanitation Data'!$G$32,0,10*ROW('Sanitation Data'!G113))="","",OFFSET('Sanitation Data'!$G$32,0,10*ROW('Sanitation Data'!G113)))</f>
        <v/>
      </c>
      <c r="DE119" s="290" t="str">
        <f ca="true">+IF(OFFSET('Sanitation Data'!$H$28,0,10*ROW('Sanitation Data'!H113))="","",OFFSET('Sanitation Data'!$H$28,0,10*ROW('Sanitation Data'!H113)))</f>
        <v/>
      </c>
      <c r="DF119" s="290" t="str">
        <f ca="true">+IF(OFFSET('Sanitation Data'!$H$29,0,10*ROW('Sanitation Data'!H113))="","",OFFSET('Sanitation Data'!$H$29,0,10*ROW('Sanitation Data'!H113)))</f>
        <v/>
      </c>
      <c r="DG119" s="290" t="str">
        <f ca="true">+IF(OFFSET('Sanitation Data'!$H$30,0,10*ROW('Sanitation Data'!H113))="","",OFFSET('Sanitation Data'!$H$30,0,10*ROW('Sanitation Data'!H113)))</f>
        <v/>
      </c>
      <c r="DH119" s="290" t="str">
        <f ca="true">+IF(OFFSET('Sanitation Data'!$H$31,0,10*ROW('Sanitation Data'!H113))="","",OFFSET('Sanitation Data'!$H$31,0,10*ROW('Sanitation Data'!H113)))</f>
        <v/>
      </c>
      <c r="DI119" s="290" t="str">
        <f ca="true">+IF(OFFSET('Sanitation Data'!$H$32,0,10*ROW('Sanitation Data'!H113))="","",OFFSET('Sanitation Data'!$H$32,0,10*ROW('Sanitation Data'!H113)))</f>
        <v/>
      </c>
      <c r="DJ119" s="290" t="str">
        <f ca="true">+IF(OFFSET('Sanitation Data'!$I$28,0,10*ROW('Sanitation Data'!I113))="","",OFFSET('Sanitation Data'!$I$28,0,10*ROW('Sanitation Data'!I113)))</f>
        <v/>
      </c>
      <c r="DK119" s="290" t="str">
        <f ca="true">+IF(OFFSET('Sanitation Data'!$I$29,0,10*ROW('Sanitation Data'!I113))="","",OFFSET('Sanitation Data'!$I$29,0,10*ROW('Sanitation Data'!I113)))</f>
        <v/>
      </c>
      <c r="DL119" s="290" t="str">
        <f ca="true">+IF(OFFSET('Sanitation Data'!$I$30,0,10*ROW('Sanitation Data'!I113))="","",OFFSET('Sanitation Data'!$I$30,0,10*ROW('Sanitation Data'!I113)))</f>
        <v/>
      </c>
      <c r="DM119" s="290" t="str">
        <f ca="true">+IF(OFFSET('Sanitation Data'!$I$31,0,10*ROW('Sanitation Data'!I113))="","",OFFSET('Sanitation Data'!$I$31,0,10*ROW('Sanitation Data'!I113)))</f>
        <v/>
      </c>
      <c r="DN119" s="290" t="str">
        <f ca="true">+IF(OFFSET('Sanitation Data'!$I$32,0,10*ROW('Sanitation Data'!I113))="","",OFFSET('Sanitation Data'!$I$32,0,10*ROW('Sanitation Data'!I113)))</f>
        <v/>
      </c>
      <c r="DO119" s="290" t="str">
        <f ca="true">+IF(OFFSET('Hygiene Data'!$D$11,0,10*ROW('Hygiene Data'!D113))="","",OFFSET('Hygiene Data'!$D$11,0,10*ROW('Hygiene Data'!D113)))</f>
        <v/>
      </c>
      <c r="DP119" s="290" t="str">
        <f ca="true">+IF(OFFSET('Hygiene Data'!$D$12,0,10*ROW('Hygiene Data'!D113))="","",OFFSET('Hygiene Data'!$D$12,0,10*ROW('Hygiene Data'!D113)))</f>
        <v/>
      </c>
      <c r="DQ119" s="290" t="str">
        <f ca="true">+IF(OFFSET('Hygiene Data'!$D$13,0,10*ROW('Hygiene Data'!D113))="","",OFFSET('Hygiene Data'!$D$13,0,10*ROW('Hygiene Data'!D113)))</f>
        <v/>
      </c>
      <c r="DR119" s="290" t="str">
        <f ca="true">+IF(OFFSET('Hygiene Data'!$E$11,0,10*ROW('Hygiene Data'!E113))="","",OFFSET('Hygiene Data'!$E$11,0,10*ROW('Hygiene Data'!E113)))</f>
        <v/>
      </c>
      <c r="DS119" s="290" t="str">
        <f ca="true">+IF(OFFSET('Hygiene Data'!$E$12,0,10*ROW('Hygiene Data'!E113))="","",OFFSET('Hygiene Data'!$E$12,0,10*ROW('Hygiene Data'!E113)))</f>
        <v/>
      </c>
      <c r="DT119" s="290" t="str">
        <f ca="true">+IF(OFFSET('Hygiene Data'!$E$13,0,10*ROW('Hygiene Data'!E113))="","",OFFSET('Hygiene Data'!$E$13,0,10*ROW('Hygiene Data'!E113)))</f>
        <v/>
      </c>
      <c r="DU119" s="290" t="str">
        <f ca="true">+IF(OFFSET('Hygiene Data'!$F$11,0,10*ROW('Hygiene Data'!F113))="","",OFFSET('Hygiene Data'!$F$11,0,10*ROW('Hygiene Data'!F113)))</f>
        <v/>
      </c>
      <c r="DV119" s="290" t="str">
        <f ca="true">+IF(OFFSET('Hygiene Data'!$F$12,0,10*ROW('Hygiene Data'!F113))="","",OFFSET('Hygiene Data'!$F$12,0,10*ROW('Hygiene Data'!F113)))</f>
        <v/>
      </c>
      <c r="DW119" s="290" t="str">
        <f ca="true">+IF(OFFSET('Hygiene Data'!$F$13,0,10*ROW('Hygiene Data'!F113))="","",OFFSET('Hygiene Data'!$F$13,0,10*ROW('Hygiene Data'!F113)))</f>
        <v/>
      </c>
      <c r="DX119" s="290" t="str">
        <f ca="true">+IF(OFFSET('Hygiene Data'!$G$11,0,10*ROW('Hygiene Data'!G113))="","",OFFSET('Hygiene Data'!$G$11,0,10*ROW('Hygiene Data'!G113)))</f>
        <v/>
      </c>
      <c r="DY119" s="290" t="str">
        <f ca="true">+IF(OFFSET('Hygiene Data'!$G$12,0,10*ROW('Hygiene Data'!G113))="","",OFFSET('Hygiene Data'!$G$12,0,10*ROW('Hygiene Data'!G113)))</f>
        <v/>
      </c>
      <c r="DZ119" s="290" t="str">
        <f ca="true">+IF(OFFSET('Hygiene Data'!$G$13,0,10*ROW('Hygiene Data'!G113))="","",OFFSET('Hygiene Data'!$G$13,0,10*ROW('Hygiene Data'!G113)))</f>
        <v/>
      </c>
      <c r="EA119" s="290" t="str">
        <f ca="true">+IF(OFFSET('Hygiene Data'!$H$11,0,10*ROW('Hygiene Data'!H113))="","",OFFSET('Hygiene Data'!$H$11,0,10*ROW('Hygiene Data'!H113)))</f>
        <v/>
      </c>
      <c r="EB119" s="290" t="str">
        <f ca="true">+IF(OFFSET('Hygiene Data'!$H$12,0,10*ROW('Hygiene Data'!H113))="","",OFFSET('Hygiene Data'!$H$12,0,10*ROW('Hygiene Data'!H113)))</f>
        <v/>
      </c>
      <c r="EC119" s="290" t="str">
        <f ca="true">+IF(OFFSET('Hygiene Data'!$H$13,0,10*ROW('Hygiene Data'!H113))="","",OFFSET('Hygiene Data'!$H$13,0,10*ROW('Hygiene Data'!H113)))</f>
        <v/>
      </c>
      <c r="ED119" s="290" t="str">
        <f ca="true">+IF(OFFSET('Hygiene Data'!$I$11,0,10*ROW('Hygiene Data'!I113))="","",OFFSET('Hygiene Data'!$I$11,0,10*ROW('Hygiene Data'!I113)))</f>
        <v/>
      </c>
      <c r="EE119" s="290" t="str">
        <f ca="true">+IF(OFFSET('Hygiene Data'!$I$12,0,10*ROW('Hygiene Data'!I113))="","",OFFSET('Hygiene Data'!$I$12,0,10*ROW('Hygiene Data'!I113)))</f>
        <v/>
      </c>
      <c r="EF119" s="290"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6"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0"/>
      <c r="BS120" s="290" t="str">
        <f ca="true">+IF(OFFSET('Water Data'!$D$27,0,10*ROW('Water Data'!D114))="","",OFFSET('Water Data'!$D$27,0,10*ROW('Water Data'!D114)))</f>
        <v/>
      </c>
      <c r="BT120" s="290" t="str">
        <f ca="true">+IF(OFFSET('Water Data'!$D$28,0,10*ROW('Water Data'!D114))="","",OFFSET('Water Data'!$D$28,0,10*ROW('Water Data'!D114)))</f>
        <v/>
      </c>
      <c r="BU120" s="290" t="str">
        <f ca="true">+IF(OFFSET('Water Data'!$D$29,0,10*ROW('Water Data'!D114))="","",OFFSET('Water Data'!$D$29,0,10*ROW('Water Data'!D114)))</f>
        <v/>
      </c>
      <c r="BV120" s="290" t="str">
        <f ca="true">+IF(OFFSET('Water Data'!$E$27,0,10*ROW('Water Data'!E114))="","",OFFSET('Water Data'!$E$27,0,10*ROW('Water Data'!E114)))</f>
        <v/>
      </c>
      <c r="BW120" s="290" t="str">
        <f ca="true">+IF(OFFSET('Water Data'!$E$28,0,10*ROW('Water Data'!E114))="","",OFFSET('Water Data'!$E$28,0,10*ROW('Water Data'!E114)))</f>
        <v/>
      </c>
      <c r="BX120" s="290" t="str">
        <f ca="true">+IF(OFFSET('Water Data'!$E$29,0,10*ROW('Water Data'!E114))="","",OFFSET('Water Data'!$E$29,0,10*ROW('Water Data'!E114)))</f>
        <v/>
      </c>
      <c r="BY120" s="290" t="str">
        <f ca="true">+IF(OFFSET('Water Data'!$F$27,0,10*ROW('Water Data'!F114))="","",OFFSET('Water Data'!$F$27,0,10*ROW('Water Data'!F114)))</f>
        <v/>
      </c>
      <c r="BZ120" s="290" t="str">
        <f ca="true">+IF(OFFSET('Water Data'!$F$28,0,10*ROW('Water Data'!F114))="","",OFFSET('Water Data'!$F$28,0,10*ROW('Water Data'!F114)))</f>
        <v/>
      </c>
      <c r="CA120" s="290" t="str">
        <f ca="true">+IF(OFFSET('Water Data'!$F$29,0,10*ROW('Water Data'!F114))="","",OFFSET('Water Data'!$F$29,0,10*ROW('Water Data'!F114)))</f>
        <v/>
      </c>
      <c r="CB120" s="290" t="str">
        <f ca="true">+IF(OFFSET('Water Data'!$G$27,0,10*ROW('Water Data'!G114))="","",OFFSET('Water Data'!$G$27,0,10*ROW('Water Data'!G114)))</f>
        <v/>
      </c>
      <c r="CC120" s="290" t="str">
        <f ca="true">+IF(OFFSET('Water Data'!$G$28,0,10*ROW('Water Data'!G114))="","",OFFSET('Water Data'!$G$28,0,10*ROW('Water Data'!G114)))</f>
        <v/>
      </c>
      <c r="CD120" s="290" t="str">
        <f ca="true">+IF(OFFSET('Water Data'!$G$29,0,10*ROW('Water Data'!G114))="","",OFFSET('Water Data'!$G$29,0,10*ROW('Water Data'!G114)))</f>
        <v/>
      </c>
      <c r="CE120" s="290" t="str">
        <f ca="true">+IF(OFFSET('Water Data'!$H$27,0,10*ROW('Water Data'!H114))="","",OFFSET('Water Data'!$H$27,0,10*ROW('Water Data'!H114)))</f>
        <v/>
      </c>
      <c r="CF120" s="290" t="str">
        <f ca="true">+IF(OFFSET('Water Data'!$H$28,0,10*ROW('Water Data'!H114))="","",OFFSET('Water Data'!$H$28,0,10*ROW('Water Data'!H114)))</f>
        <v/>
      </c>
      <c r="CG120" s="290" t="str">
        <f ca="true">+IF(OFFSET('Water Data'!$H$29,0,10*ROW('Water Data'!H114))="","",OFFSET('Water Data'!$H$29,0,10*ROW('Water Data'!H114)))</f>
        <v/>
      </c>
      <c r="CH120" s="290" t="str">
        <f ca="true">+IF(OFFSET('Water Data'!$I$27,0,10*ROW('Water Data'!I114))="","",OFFSET('Water Data'!$I$27,0,10*ROW('Water Data'!I114)))</f>
        <v/>
      </c>
      <c r="CI120" s="290" t="str">
        <f ca="true">+IF(OFFSET('Water Data'!$I$28,0,10*ROW('Water Data'!I114))="","",OFFSET('Water Data'!$I$28,0,10*ROW('Water Data'!I114)))</f>
        <v/>
      </c>
      <c r="CJ120" s="290" t="str">
        <f ca="true">+IF(OFFSET('Water Data'!$I$29,0,10*ROW('Water Data'!I114))="","",OFFSET('Water Data'!$I$29,0,10*ROW('Water Data'!I114)))</f>
        <v/>
      </c>
      <c r="CK120" s="290" t="str">
        <f ca="true">+IF(OFFSET('Sanitation Data'!$D$28,0,10*ROW('Sanitation Data'!D114))="","",OFFSET('Sanitation Data'!$D$28,0,10*ROW('Sanitation Data'!D114)))</f>
        <v/>
      </c>
      <c r="CL120" s="290" t="str">
        <f ca="true">+IF(OFFSET('Sanitation Data'!$D$29,0,10*ROW('Sanitation Data'!D114))="","",OFFSET('Sanitation Data'!$D$29,0,10*ROW('Sanitation Data'!D114)))</f>
        <v/>
      </c>
      <c r="CM120" s="290" t="str">
        <f ca="true">+IF(OFFSET('Sanitation Data'!$D$30,0,10*ROW('Sanitation Data'!D114))="","",OFFSET('Sanitation Data'!$D$30,0,10*ROW('Sanitation Data'!D114)))</f>
        <v/>
      </c>
      <c r="CN120" s="290" t="str">
        <f ca="true">+IF(OFFSET('Sanitation Data'!$D$31,0,10*ROW('Sanitation Data'!D114))="","",OFFSET('Sanitation Data'!$D$31,0,10*ROW('Sanitation Data'!D114)))</f>
        <v/>
      </c>
      <c r="CO120" s="290" t="str">
        <f ca="true">+IF(OFFSET('Sanitation Data'!$D$32,0,10*ROW('Sanitation Data'!D114))="","",OFFSET('Sanitation Data'!$D$32,0,10*ROW('Sanitation Data'!D114)))</f>
        <v/>
      </c>
      <c r="CP120" s="290" t="str">
        <f ca="true">+IF(OFFSET('Sanitation Data'!$E$28,0,10*ROW('Sanitation Data'!E114))="","",OFFSET('Sanitation Data'!$E$28,0,10*ROW('Sanitation Data'!E114)))</f>
        <v/>
      </c>
      <c r="CQ120" s="290" t="str">
        <f ca="true">+IF(OFFSET('Sanitation Data'!$E$29,0,10*ROW('Sanitation Data'!E114))="","",OFFSET('Sanitation Data'!$E$29,0,10*ROW('Sanitation Data'!E114)))</f>
        <v/>
      </c>
      <c r="CR120" s="290" t="str">
        <f ca="true">+IF(OFFSET('Sanitation Data'!$E$30,0,10*ROW('Sanitation Data'!E114))="","",OFFSET('Sanitation Data'!$E$30,0,10*ROW('Sanitation Data'!E114)))</f>
        <v/>
      </c>
      <c r="CS120" s="290" t="str">
        <f ca="true">+IF(OFFSET('Sanitation Data'!$E$31,0,10*ROW('Sanitation Data'!E114))="","",OFFSET('Sanitation Data'!$E$31,0,10*ROW('Sanitation Data'!E114)))</f>
        <v/>
      </c>
      <c r="CT120" s="290" t="str">
        <f ca="true">+IF(OFFSET('Sanitation Data'!$E$32,0,10*ROW('Sanitation Data'!E114))="","",OFFSET('Sanitation Data'!$E$32,0,10*ROW('Sanitation Data'!E114)))</f>
        <v/>
      </c>
      <c r="CU120" s="290" t="str">
        <f ca="true">+IF(OFFSET('Sanitation Data'!$F$28,0,10*ROW('Sanitation Data'!F114))="","",OFFSET('Sanitation Data'!$F$28,0,10*ROW('Sanitation Data'!F114)))</f>
        <v/>
      </c>
      <c r="CV120" s="290" t="str">
        <f ca="true">+IF(OFFSET('Sanitation Data'!$F$29,0,10*ROW('Sanitation Data'!F114))="","",OFFSET('Sanitation Data'!$F$29,0,10*ROW('Sanitation Data'!F114)))</f>
        <v/>
      </c>
      <c r="CW120" s="290" t="str">
        <f ca="true">+IF(OFFSET('Sanitation Data'!$F$30,0,10*ROW('Sanitation Data'!F114))="","",OFFSET('Sanitation Data'!$F$30,0,10*ROW('Sanitation Data'!F114)))</f>
        <v/>
      </c>
      <c r="CX120" s="290" t="str">
        <f ca="true">+IF(OFFSET('Sanitation Data'!$F$31,0,10*ROW('Sanitation Data'!F114))="","",OFFSET('Sanitation Data'!$F$31,0,10*ROW('Sanitation Data'!F114)))</f>
        <v/>
      </c>
      <c r="CY120" s="290" t="str">
        <f ca="true">+IF(OFFSET('Sanitation Data'!$F$32,0,10*ROW('Sanitation Data'!F114))="","",OFFSET('Sanitation Data'!$F$32,0,10*ROW('Sanitation Data'!F114)))</f>
        <v/>
      </c>
      <c r="CZ120" s="290" t="str">
        <f ca="true">+IF(OFFSET('Sanitation Data'!$G$28,0,10*ROW('Sanitation Data'!G114))="","",OFFSET('Sanitation Data'!$G$28,0,10*ROW('Sanitation Data'!G114)))</f>
        <v/>
      </c>
      <c r="DA120" s="290" t="str">
        <f ca="true">+IF(OFFSET('Sanitation Data'!$G$29,0,10*ROW('Sanitation Data'!G114))="","",OFFSET('Sanitation Data'!$G$29,0,10*ROW('Sanitation Data'!G114)))</f>
        <v/>
      </c>
      <c r="DB120" s="290" t="str">
        <f ca="true">+IF(OFFSET('Sanitation Data'!$G$30,0,10*ROW('Sanitation Data'!G114))="","",OFFSET('Sanitation Data'!$G$30,0,10*ROW('Sanitation Data'!G114)))</f>
        <v/>
      </c>
      <c r="DC120" s="290" t="str">
        <f ca="true">+IF(OFFSET('Sanitation Data'!$G$31,0,10*ROW('Sanitation Data'!G114))="","",OFFSET('Sanitation Data'!$G$31,0,10*ROW('Sanitation Data'!G114)))</f>
        <v/>
      </c>
      <c r="DD120" s="290" t="str">
        <f ca="true">+IF(OFFSET('Sanitation Data'!$G$32,0,10*ROW('Sanitation Data'!G114))="","",OFFSET('Sanitation Data'!$G$32,0,10*ROW('Sanitation Data'!G114)))</f>
        <v/>
      </c>
      <c r="DE120" s="290" t="str">
        <f ca="true">+IF(OFFSET('Sanitation Data'!$H$28,0,10*ROW('Sanitation Data'!H114))="","",OFFSET('Sanitation Data'!$H$28,0,10*ROW('Sanitation Data'!H114)))</f>
        <v/>
      </c>
      <c r="DF120" s="290" t="str">
        <f ca="true">+IF(OFFSET('Sanitation Data'!$H$29,0,10*ROW('Sanitation Data'!H114))="","",OFFSET('Sanitation Data'!$H$29,0,10*ROW('Sanitation Data'!H114)))</f>
        <v/>
      </c>
      <c r="DG120" s="290" t="str">
        <f ca="true">+IF(OFFSET('Sanitation Data'!$H$30,0,10*ROW('Sanitation Data'!H114))="","",OFFSET('Sanitation Data'!$H$30,0,10*ROW('Sanitation Data'!H114)))</f>
        <v/>
      </c>
      <c r="DH120" s="290" t="str">
        <f ca="true">+IF(OFFSET('Sanitation Data'!$H$31,0,10*ROW('Sanitation Data'!H114))="","",OFFSET('Sanitation Data'!$H$31,0,10*ROW('Sanitation Data'!H114)))</f>
        <v/>
      </c>
      <c r="DI120" s="290" t="str">
        <f ca="true">+IF(OFFSET('Sanitation Data'!$H$32,0,10*ROW('Sanitation Data'!H114))="","",OFFSET('Sanitation Data'!$H$32,0,10*ROW('Sanitation Data'!H114)))</f>
        <v/>
      </c>
      <c r="DJ120" s="290" t="str">
        <f ca="true">+IF(OFFSET('Sanitation Data'!$I$28,0,10*ROW('Sanitation Data'!I114))="","",OFFSET('Sanitation Data'!$I$28,0,10*ROW('Sanitation Data'!I114)))</f>
        <v/>
      </c>
      <c r="DK120" s="290" t="str">
        <f ca="true">+IF(OFFSET('Sanitation Data'!$I$29,0,10*ROW('Sanitation Data'!I114))="","",OFFSET('Sanitation Data'!$I$29,0,10*ROW('Sanitation Data'!I114)))</f>
        <v/>
      </c>
      <c r="DL120" s="290" t="str">
        <f ca="true">+IF(OFFSET('Sanitation Data'!$I$30,0,10*ROW('Sanitation Data'!I114))="","",OFFSET('Sanitation Data'!$I$30,0,10*ROW('Sanitation Data'!I114)))</f>
        <v/>
      </c>
      <c r="DM120" s="290" t="str">
        <f ca="true">+IF(OFFSET('Sanitation Data'!$I$31,0,10*ROW('Sanitation Data'!I114))="","",OFFSET('Sanitation Data'!$I$31,0,10*ROW('Sanitation Data'!I114)))</f>
        <v/>
      </c>
      <c r="DN120" s="290" t="str">
        <f ca="true">+IF(OFFSET('Sanitation Data'!$I$32,0,10*ROW('Sanitation Data'!I114))="","",OFFSET('Sanitation Data'!$I$32,0,10*ROW('Sanitation Data'!I114)))</f>
        <v/>
      </c>
      <c r="DO120" s="290" t="str">
        <f ca="true">+IF(OFFSET('Hygiene Data'!$D$11,0,10*ROW('Hygiene Data'!D114))="","",OFFSET('Hygiene Data'!$D$11,0,10*ROW('Hygiene Data'!D114)))</f>
        <v/>
      </c>
      <c r="DP120" s="290" t="str">
        <f ca="true">+IF(OFFSET('Hygiene Data'!$D$12,0,10*ROW('Hygiene Data'!D114))="","",OFFSET('Hygiene Data'!$D$12,0,10*ROW('Hygiene Data'!D114)))</f>
        <v/>
      </c>
      <c r="DQ120" s="290" t="str">
        <f ca="true">+IF(OFFSET('Hygiene Data'!$D$13,0,10*ROW('Hygiene Data'!D114))="","",OFFSET('Hygiene Data'!$D$13,0,10*ROW('Hygiene Data'!D114)))</f>
        <v/>
      </c>
      <c r="DR120" s="290" t="str">
        <f ca="true">+IF(OFFSET('Hygiene Data'!$E$11,0,10*ROW('Hygiene Data'!E114))="","",OFFSET('Hygiene Data'!$E$11,0,10*ROW('Hygiene Data'!E114)))</f>
        <v/>
      </c>
      <c r="DS120" s="290" t="str">
        <f ca="true">+IF(OFFSET('Hygiene Data'!$E$12,0,10*ROW('Hygiene Data'!E114))="","",OFFSET('Hygiene Data'!$E$12,0,10*ROW('Hygiene Data'!E114)))</f>
        <v/>
      </c>
      <c r="DT120" s="290" t="str">
        <f ca="true">+IF(OFFSET('Hygiene Data'!$E$13,0,10*ROW('Hygiene Data'!E114))="","",OFFSET('Hygiene Data'!$E$13,0,10*ROW('Hygiene Data'!E114)))</f>
        <v/>
      </c>
      <c r="DU120" s="290" t="str">
        <f ca="true">+IF(OFFSET('Hygiene Data'!$F$11,0,10*ROW('Hygiene Data'!F114))="","",OFFSET('Hygiene Data'!$F$11,0,10*ROW('Hygiene Data'!F114)))</f>
        <v/>
      </c>
      <c r="DV120" s="290" t="str">
        <f ca="true">+IF(OFFSET('Hygiene Data'!$F$12,0,10*ROW('Hygiene Data'!F114))="","",OFFSET('Hygiene Data'!$F$12,0,10*ROW('Hygiene Data'!F114)))</f>
        <v/>
      </c>
      <c r="DW120" s="290" t="str">
        <f ca="true">+IF(OFFSET('Hygiene Data'!$F$13,0,10*ROW('Hygiene Data'!F114))="","",OFFSET('Hygiene Data'!$F$13,0,10*ROW('Hygiene Data'!F114)))</f>
        <v/>
      </c>
      <c r="DX120" s="290" t="str">
        <f ca="true">+IF(OFFSET('Hygiene Data'!$G$11,0,10*ROW('Hygiene Data'!G114))="","",OFFSET('Hygiene Data'!$G$11,0,10*ROW('Hygiene Data'!G114)))</f>
        <v/>
      </c>
      <c r="DY120" s="290" t="str">
        <f ca="true">+IF(OFFSET('Hygiene Data'!$G$12,0,10*ROW('Hygiene Data'!G114))="","",OFFSET('Hygiene Data'!$G$12,0,10*ROW('Hygiene Data'!G114)))</f>
        <v/>
      </c>
      <c r="DZ120" s="290" t="str">
        <f ca="true">+IF(OFFSET('Hygiene Data'!$G$13,0,10*ROW('Hygiene Data'!G114))="","",OFFSET('Hygiene Data'!$G$13,0,10*ROW('Hygiene Data'!G114)))</f>
        <v/>
      </c>
      <c r="EA120" s="290" t="str">
        <f ca="true">+IF(OFFSET('Hygiene Data'!$H$11,0,10*ROW('Hygiene Data'!H114))="","",OFFSET('Hygiene Data'!$H$11,0,10*ROW('Hygiene Data'!H114)))</f>
        <v/>
      </c>
      <c r="EB120" s="290" t="str">
        <f ca="true">+IF(OFFSET('Hygiene Data'!$H$12,0,10*ROW('Hygiene Data'!H114))="","",OFFSET('Hygiene Data'!$H$12,0,10*ROW('Hygiene Data'!H114)))</f>
        <v/>
      </c>
      <c r="EC120" s="290" t="str">
        <f ca="true">+IF(OFFSET('Hygiene Data'!$H$13,0,10*ROW('Hygiene Data'!H114))="","",OFFSET('Hygiene Data'!$H$13,0,10*ROW('Hygiene Data'!H114)))</f>
        <v/>
      </c>
      <c r="ED120" s="290" t="str">
        <f ca="true">+IF(OFFSET('Hygiene Data'!$I$11,0,10*ROW('Hygiene Data'!I114))="","",OFFSET('Hygiene Data'!$I$11,0,10*ROW('Hygiene Data'!I114)))</f>
        <v/>
      </c>
      <c r="EE120" s="290" t="str">
        <f ca="true">+IF(OFFSET('Hygiene Data'!$I$12,0,10*ROW('Hygiene Data'!I114))="","",OFFSET('Hygiene Data'!$I$12,0,10*ROW('Hygiene Data'!I114)))</f>
        <v/>
      </c>
      <c r="EF120" s="290"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6"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0"/>
      <c r="BS121" s="290" t="str">
        <f ca="true">+IF(OFFSET('Water Data'!$D$27,0,10*ROW('Water Data'!D115))="","",OFFSET('Water Data'!$D$27,0,10*ROW('Water Data'!D115)))</f>
        <v/>
      </c>
      <c r="BT121" s="290" t="str">
        <f ca="true">+IF(OFFSET('Water Data'!$D$28,0,10*ROW('Water Data'!D115))="","",OFFSET('Water Data'!$D$28,0,10*ROW('Water Data'!D115)))</f>
        <v/>
      </c>
      <c r="BU121" s="290" t="str">
        <f ca="true">+IF(OFFSET('Water Data'!$D$29,0,10*ROW('Water Data'!D115))="","",OFFSET('Water Data'!$D$29,0,10*ROW('Water Data'!D115)))</f>
        <v/>
      </c>
      <c r="BV121" s="290" t="str">
        <f ca="true">+IF(OFFSET('Water Data'!$E$27,0,10*ROW('Water Data'!E115))="","",OFFSET('Water Data'!$E$27,0,10*ROW('Water Data'!E115)))</f>
        <v/>
      </c>
      <c r="BW121" s="290" t="str">
        <f ca="true">+IF(OFFSET('Water Data'!$E$28,0,10*ROW('Water Data'!E115))="","",OFFSET('Water Data'!$E$28,0,10*ROW('Water Data'!E115)))</f>
        <v/>
      </c>
      <c r="BX121" s="290" t="str">
        <f ca="true">+IF(OFFSET('Water Data'!$E$29,0,10*ROW('Water Data'!E115))="","",OFFSET('Water Data'!$E$29,0,10*ROW('Water Data'!E115)))</f>
        <v/>
      </c>
      <c r="BY121" s="290" t="str">
        <f ca="true">+IF(OFFSET('Water Data'!$F$27,0,10*ROW('Water Data'!F115))="","",OFFSET('Water Data'!$F$27,0,10*ROW('Water Data'!F115)))</f>
        <v/>
      </c>
      <c r="BZ121" s="290" t="str">
        <f ca="true">+IF(OFFSET('Water Data'!$F$28,0,10*ROW('Water Data'!F115))="","",OFFSET('Water Data'!$F$28,0,10*ROW('Water Data'!F115)))</f>
        <v/>
      </c>
      <c r="CA121" s="290" t="str">
        <f ca="true">+IF(OFFSET('Water Data'!$F$29,0,10*ROW('Water Data'!F115))="","",OFFSET('Water Data'!$F$29,0,10*ROW('Water Data'!F115)))</f>
        <v/>
      </c>
      <c r="CB121" s="290" t="str">
        <f ca="true">+IF(OFFSET('Water Data'!$G$27,0,10*ROW('Water Data'!G115))="","",OFFSET('Water Data'!$G$27,0,10*ROW('Water Data'!G115)))</f>
        <v/>
      </c>
      <c r="CC121" s="290" t="str">
        <f ca="true">+IF(OFFSET('Water Data'!$G$28,0,10*ROW('Water Data'!G115))="","",OFFSET('Water Data'!$G$28,0,10*ROW('Water Data'!G115)))</f>
        <v/>
      </c>
      <c r="CD121" s="290" t="str">
        <f ca="true">+IF(OFFSET('Water Data'!$G$29,0,10*ROW('Water Data'!G115))="","",OFFSET('Water Data'!$G$29,0,10*ROW('Water Data'!G115)))</f>
        <v/>
      </c>
      <c r="CE121" s="290" t="str">
        <f ca="true">+IF(OFFSET('Water Data'!$H$27,0,10*ROW('Water Data'!H115))="","",OFFSET('Water Data'!$H$27,0,10*ROW('Water Data'!H115)))</f>
        <v/>
      </c>
      <c r="CF121" s="290" t="str">
        <f ca="true">+IF(OFFSET('Water Data'!$H$28,0,10*ROW('Water Data'!H115))="","",OFFSET('Water Data'!$H$28,0,10*ROW('Water Data'!H115)))</f>
        <v/>
      </c>
      <c r="CG121" s="290" t="str">
        <f ca="true">+IF(OFFSET('Water Data'!$H$29,0,10*ROW('Water Data'!H115))="","",OFFSET('Water Data'!$H$29,0,10*ROW('Water Data'!H115)))</f>
        <v/>
      </c>
      <c r="CH121" s="290" t="str">
        <f ca="true">+IF(OFFSET('Water Data'!$I$27,0,10*ROW('Water Data'!I115))="","",OFFSET('Water Data'!$I$27,0,10*ROW('Water Data'!I115)))</f>
        <v/>
      </c>
      <c r="CI121" s="290" t="str">
        <f ca="true">+IF(OFFSET('Water Data'!$I$28,0,10*ROW('Water Data'!I115))="","",OFFSET('Water Data'!$I$28,0,10*ROW('Water Data'!I115)))</f>
        <v/>
      </c>
      <c r="CJ121" s="290" t="str">
        <f ca="true">+IF(OFFSET('Water Data'!$I$29,0,10*ROW('Water Data'!I115))="","",OFFSET('Water Data'!$I$29,0,10*ROW('Water Data'!I115)))</f>
        <v/>
      </c>
      <c r="CK121" s="290" t="str">
        <f ca="true">+IF(OFFSET('Sanitation Data'!$D$28,0,10*ROW('Sanitation Data'!D115))="","",OFFSET('Sanitation Data'!$D$28,0,10*ROW('Sanitation Data'!D115)))</f>
        <v/>
      </c>
      <c r="CL121" s="290" t="str">
        <f ca="true">+IF(OFFSET('Sanitation Data'!$D$29,0,10*ROW('Sanitation Data'!D115))="","",OFFSET('Sanitation Data'!$D$29,0,10*ROW('Sanitation Data'!D115)))</f>
        <v/>
      </c>
      <c r="CM121" s="290" t="str">
        <f ca="true">+IF(OFFSET('Sanitation Data'!$D$30,0,10*ROW('Sanitation Data'!D115))="","",OFFSET('Sanitation Data'!$D$30,0,10*ROW('Sanitation Data'!D115)))</f>
        <v/>
      </c>
      <c r="CN121" s="290" t="str">
        <f ca="true">+IF(OFFSET('Sanitation Data'!$D$31,0,10*ROW('Sanitation Data'!D115))="","",OFFSET('Sanitation Data'!$D$31,0,10*ROW('Sanitation Data'!D115)))</f>
        <v/>
      </c>
      <c r="CO121" s="290" t="str">
        <f ca="true">+IF(OFFSET('Sanitation Data'!$D$32,0,10*ROW('Sanitation Data'!D115))="","",OFFSET('Sanitation Data'!$D$32,0,10*ROW('Sanitation Data'!D115)))</f>
        <v/>
      </c>
      <c r="CP121" s="290" t="str">
        <f ca="true">+IF(OFFSET('Sanitation Data'!$E$28,0,10*ROW('Sanitation Data'!E115))="","",OFFSET('Sanitation Data'!$E$28,0,10*ROW('Sanitation Data'!E115)))</f>
        <v/>
      </c>
      <c r="CQ121" s="290" t="str">
        <f ca="true">+IF(OFFSET('Sanitation Data'!$E$29,0,10*ROW('Sanitation Data'!E115))="","",OFFSET('Sanitation Data'!$E$29,0,10*ROW('Sanitation Data'!E115)))</f>
        <v/>
      </c>
      <c r="CR121" s="290" t="str">
        <f ca="true">+IF(OFFSET('Sanitation Data'!$E$30,0,10*ROW('Sanitation Data'!E115))="","",OFFSET('Sanitation Data'!$E$30,0,10*ROW('Sanitation Data'!E115)))</f>
        <v/>
      </c>
      <c r="CS121" s="290" t="str">
        <f ca="true">+IF(OFFSET('Sanitation Data'!$E$31,0,10*ROW('Sanitation Data'!E115))="","",OFFSET('Sanitation Data'!$E$31,0,10*ROW('Sanitation Data'!E115)))</f>
        <v/>
      </c>
      <c r="CT121" s="290" t="str">
        <f ca="true">+IF(OFFSET('Sanitation Data'!$E$32,0,10*ROW('Sanitation Data'!E115))="","",OFFSET('Sanitation Data'!$E$32,0,10*ROW('Sanitation Data'!E115)))</f>
        <v/>
      </c>
      <c r="CU121" s="290" t="str">
        <f ca="true">+IF(OFFSET('Sanitation Data'!$F$28,0,10*ROW('Sanitation Data'!F115))="","",OFFSET('Sanitation Data'!$F$28,0,10*ROW('Sanitation Data'!F115)))</f>
        <v/>
      </c>
      <c r="CV121" s="290" t="str">
        <f ca="true">+IF(OFFSET('Sanitation Data'!$F$29,0,10*ROW('Sanitation Data'!F115))="","",OFFSET('Sanitation Data'!$F$29,0,10*ROW('Sanitation Data'!F115)))</f>
        <v/>
      </c>
      <c r="CW121" s="290" t="str">
        <f ca="true">+IF(OFFSET('Sanitation Data'!$F$30,0,10*ROW('Sanitation Data'!F115))="","",OFFSET('Sanitation Data'!$F$30,0,10*ROW('Sanitation Data'!F115)))</f>
        <v/>
      </c>
      <c r="CX121" s="290" t="str">
        <f ca="true">+IF(OFFSET('Sanitation Data'!$F$31,0,10*ROW('Sanitation Data'!F115))="","",OFFSET('Sanitation Data'!$F$31,0,10*ROW('Sanitation Data'!F115)))</f>
        <v/>
      </c>
      <c r="CY121" s="290" t="str">
        <f ca="true">+IF(OFFSET('Sanitation Data'!$F$32,0,10*ROW('Sanitation Data'!F115))="","",OFFSET('Sanitation Data'!$F$32,0,10*ROW('Sanitation Data'!F115)))</f>
        <v/>
      </c>
      <c r="CZ121" s="290" t="str">
        <f ca="true">+IF(OFFSET('Sanitation Data'!$G$28,0,10*ROW('Sanitation Data'!G115))="","",OFFSET('Sanitation Data'!$G$28,0,10*ROW('Sanitation Data'!G115)))</f>
        <v/>
      </c>
      <c r="DA121" s="290" t="str">
        <f ca="true">+IF(OFFSET('Sanitation Data'!$G$29,0,10*ROW('Sanitation Data'!G115))="","",OFFSET('Sanitation Data'!$G$29,0,10*ROW('Sanitation Data'!G115)))</f>
        <v/>
      </c>
      <c r="DB121" s="290" t="str">
        <f ca="true">+IF(OFFSET('Sanitation Data'!$G$30,0,10*ROW('Sanitation Data'!G115))="","",OFFSET('Sanitation Data'!$G$30,0,10*ROW('Sanitation Data'!G115)))</f>
        <v/>
      </c>
      <c r="DC121" s="290" t="str">
        <f ca="true">+IF(OFFSET('Sanitation Data'!$G$31,0,10*ROW('Sanitation Data'!G115))="","",OFFSET('Sanitation Data'!$G$31,0,10*ROW('Sanitation Data'!G115)))</f>
        <v/>
      </c>
      <c r="DD121" s="290" t="str">
        <f ca="true">+IF(OFFSET('Sanitation Data'!$G$32,0,10*ROW('Sanitation Data'!G115))="","",OFFSET('Sanitation Data'!$G$32,0,10*ROW('Sanitation Data'!G115)))</f>
        <v/>
      </c>
      <c r="DE121" s="290" t="str">
        <f ca="true">+IF(OFFSET('Sanitation Data'!$H$28,0,10*ROW('Sanitation Data'!H115))="","",OFFSET('Sanitation Data'!$H$28,0,10*ROW('Sanitation Data'!H115)))</f>
        <v/>
      </c>
      <c r="DF121" s="290" t="str">
        <f ca="true">+IF(OFFSET('Sanitation Data'!$H$29,0,10*ROW('Sanitation Data'!H115))="","",OFFSET('Sanitation Data'!$H$29,0,10*ROW('Sanitation Data'!H115)))</f>
        <v/>
      </c>
      <c r="DG121" s="290" t="str">
        <f ca="true">+IF(OFFSET('Sanitation Data'!$H$30,0,10*ROW('Sanitation Data'!H115))="","",OFFSET('Sanitation Data'!$H$30,0,10*ROW('Sanitation Data'!H115)))</f>
        <v/>
      </c>
      <c r="DH121" s="290" t="str">
        <f ca="true">+IF(OFFSET('Sanitation Data'!$H$31,0,10*ROW('Sanitation Data'!H115))="","",OFFSET('Sanitation Data'!$H$31,0,10*ROW('Sanitation Data'!H115)))</f>
        <v/>
      </c>
      <c r="DI121" s="290" t="str">
        <f ca="true">+IF(OFFSET('Sanitation Data'!$H$32,0,10*ROW('Sanitation Data'!H115))="","",OFFSET('Sanitation Data'!$H$32,0,10*ROW('Sanitation Data'!H115)))</f>
        <v/>
      </c>
      <c r="DJ121" s="290" t="str">
        <f ca="true">+IF(OFFSET('Sanitation Data'!$I$28,0,10*ROW('Sanitation Data'!I115))="","",OFFSET('Sanitation Data'!$I$28,0,10*ROW('Sanitation Data'!I115)))</f>
        <v/>
      </c>
      <c r="DK121" s="290" t="str">
        <f ca="true">+IF(OFFSET('Sanitation Data'!$I$29,0,10*ROW('Sanitation Data'!I115))="","",OFFSET('Sanitation Data'!$I$29,0,10*ROW('Sanitation Data'!I115)))</f>
        <v/>
      </c>
      <c r="DL121" s="290" t="str">
        <f ca="true">+IF(OFFSET('Sanitation Data'!$I$30,0,10*ROW('Sanitation Data'!I115))="","",OFFSET('Sanitation Data'!$I$30,0,10*ROW('Sanitation Data'!I115)))</f>
        <v/>
      </c>
      <c r="DM121" s="290" t="str">
        <f ca="true">+IF(OFFSET('Sanitation Data'!$I$31,0,10*ROW('Sanitation Data'!I115))="","",OFFSET('Sanitation Data'!$I$31,0,10*ROW('Sanitation Data'!I115)))</f>
        <v/>
      </c>
      <c r="DN121" s="290" t="str">
        <f ca="true">+IF(OFFSET('Sanitation Data'!$I$32,0,10*ROW('Sanitation Data'!I115))="","",OFFSET('Sanitation Data'!$I$32,0,10*ROW('Sanitation Data'!I115)))</f>
        <v/>
      </c>
      <c r="DO121" s="290" t="str">
        <f ca="true">+IF(OFFSET('Hygiene Data'!$D$11,0,10*ROW('Hygiene Data'!D115))="","",OFFSET('Hygiene Data'!$D$11,0,10*ROW('Hygiene Data'!D115)))</f>
        <v/>
      </c>
      <c r="DP121" s="290" t="str">
        <f ca="true">+IF(OFFSET('Hygiene Data'!$D$12,0,10*ROW('Hygiene Data'!D115))="","",OFFSET('Hygiene Data'!$D$12,0,10*ROW('Hygiene Data'!D115)))</f>
        <v/>
      </c>
      <c r="DQ121" s="290" t="str">
        <f ca="true">+IF(OFFSET('Hygiene Data'!$D$13,0,10*ROW('Hygiene Data'!D115))="","",OFFSET('Hygiene Data'!$D$13,0,10*ROW('Hygiene Data'!D115)))</f>
        <v/>
      </c>
      <c r="DR121" s="290" t="str">
        <f ca="true">+IF(OFFSET('Hygiene Data'!$E$11,0,10*ROW('Hygiene Data'!E115))="","",OFFSET('Hygiene Data'!$E$11,0,10*ROW('Hygiene Data'!E115)))</f>
        <v/>
      </c>
      <c r="DS121" s="290" t="str">
        <f ca="true">+IF(OFFSET('Hygiene Data'!$E$12,0,10*ROW('Hygiene Data'!E115))="","",OFFSET('Hygiene Data'!$E$12,0,10*ROW('Hygiene Data'!E115)))</f>
        <v/>
      </c>
      <c r="DT121" s="290" t="str">
        <f ca="true">+IF(OFFSET('Hygiene Data'!$E$13,0,10*ROW('Hygiene Data'!E115))="","",OFFSET('Hygiene Data'!$E$13,0,10*ROW('Hygiene Data'!E115)))</f>
        <v/>
      </c>
      <c r="DU121" s="290" t="str">
        <f ca="true">+IF(OFFSET('Hygiene Data'!$F$11,0,10*ROW('Hygiene Data'!F115))="","",OFFSET('Hygiene Data'!$F$11,0,10*ROW('Hygiene Data'!F115)))</f>
        <v/>
      </c>
      <c r="DV121" s="290" t="str">
        <f ca="true">+IF(OFFSET('Hygiene Data'!$F$12,0,10*ROW('Hygiene Data'!F115))="","",OFFSET('Hygiene Data'!$F$12,0,10*ROW('Hygiene Data'!F115)))</f>
        <v/>
      </c>
      <c r="DW121" s="290" t="str">
        <f ca="true">+IF(OFFSET('Hygiene Data'!$F$13,0,10*ROW('Hygiene Data'!F115))="","",OFFSET('Hygiene Data'!$F$13,0,10*ROW('Hygiene Data'!F115)))</f>
        <v/>
      </c>
      <c r="DX121" s="290" t="str">
        <f ca="true">+IF(OFFSET('Hygiene Data'!$G$11,0,10*ROW('Hygiene Data'!G115))="","",OFFSET('Hygiene Data'!$G$11,0,10*ROW('Hygiene Data'!G115)))</f>
        <v/>
      </c>
      <c r="DY121" s="290" t="str">
        <f ca="true">+IF(OFFSET('Hygiene Data'!$G$12,0,10*ROW('Hygiene Data'!G115))="","",OFFSET('Hygiene Data'!$G$12,0,10*ROW('Hygiene Data'!G115)))</f>
        <v/>
      </c>
      <c r="DZ121" s="290" t="str">
        <f ca="true">+IF(OFFSET('Hygiene Data'!$G$13,0,10*ROW('Hygiene Data'!G115))="","",OFFSET('Hygiene Data'!$G$13,0,10*ROW('Hygiene Data'!G115)))</f>
        <v/>
      </c>
      <c r="EA121" s="290" t="str">
        <f ca="true">+IF(OFFSET('Hygiene Data'!$H$11,0,10*ROW('Hygiene Data'!H115))="","",OFFSET('Hygiene Data'!$H$11,0,10*ROW('Hygiene Data'!H115)))</f>
        <v/>
      </c>
      <c r="EB121" s="290" t="str">
        <f ca="true">+IF(OFFSET('Hygiene Data'!$H$12,0,10*ROW('Hygiene Data'!H115))="","",OFFSET('Hygiene Data'!$H$12,0,10*ROW('Hygiene Data'!H115)))</f>
        <v/>
      </c>
      <c r="EC121" s="290" t="str">
        <f ca="true">+IF(OFFSET('Hygiene Data'!$H$13,0,10*ROW('Hygiene Data'!H115))="","",OFFSET('Hygiene Data'!$H$13,0,10*ROW('Hygiene Data'!H115)))</f>
        <v/>
      </c>
      <c r="ED121" s="290" t="str">
        <f ca="true">+IF(OFFSET('Hygiene Data'!$I$11,0,10*ROW('Hygiene Data'!I115))="","",OFFSET('Hygiene Data'!$I$11,0,10*ROW('Hygiene Data'!I115)))</f>
        <v/>
      </c>
      <c r="EE121" s="290" t="str">
        <f ca="true">+IF(OFFSET('Hygiene Data'!$I$12,0,10*ROW('Hygiene Data'!I115))="","",OFFSET('Hygiene Data'!$I$12,0,10*ROW('Hygiene Data'!I115)))</f>
        <v/>
      </c>
      <c r="EF121" s="290"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6"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0"/>
      <c r="BS122" s="290" t="str">
        <f ca="true">+IF(OFFSET('Water Data'!$D$27,0,10*ROW('Water Data'!D116))="","",OFFSET('Water Data'!$D$27,0,10*ROW('Water Data'!D116)))</f>
        <v/>
      </c>
      <c r="BT122" s="290" t="str">
        <f ca="true">+IF(OFFSET('Water Data'!$D$28,0,10*ROW('Water Data'!D116))="","",OFFSET('Water Data'!$D$28,0,10*ROW('Water Data'!D116)))</f>
        <v/>
      </c>
      <c r="BU122" s="290" t="str">
        <f ca="true">+IF(OFFSET('Water Data'!$D$29,0,10*ROW('Water Data'!D116))="","",OFFSET('Water Data'!$D$29,0,10*ROW('Water Data'!D116)))</f>
        <v/>
      </c>
      <c r="BV122" s="290" t="str">
        <f ca="true">+IF(OFFSET('Water Data'!$E$27,0,10*ROW('Water Data'!E116))="","",OFFSET('Water Data'!$E$27,0,10*ROW('Water Data'!E116)))</f>
        <v/>
      </c>
      <c r="BW122" s="290" t="str">
        <f ca="true">+IF(OFFSET('Water Data'!$E$28,0,10*ROW('Water Data'!E116))="","",OFFSET('Water Data'!$E$28,0,10*ROW('Water Data'!E116)))</f>
        <v/>
      </c>
      <c r="BX122" s="290" t="str">
        <f ca="true">+IF(OFFSET('Water Data'!$E$29,0,10*ROW('Water Data'!E116))="","",OFFSET('Water Data'!$E$29,0,10*ROW('Water Data'!E116)))</f>
        <v/>
      </c>
      <c r="BY122" s="290" t="str">
        <f ca="true">+IF(OFFSET('Water Data'!$F$27,0,10*ROW('Water Data'!F116))="","",OFFSET('Water Data'!$F$27,0,10*ROW('Water Data'!F116)))</f>
        <v/>
      </c>
      <c r="BZ122" s="290" t="str">
        <f ca="true">+IF(OFFSET('Water Data'!$F$28,0,10*ROW('Water Data'!F116))="","",OFFSET('Water Data'!$F$28,0,10*ROW('Water Data'!F116)))</f>
        <v/>
      </c>
      <c r="CA122" s="290" t="str">
        <f ca="true">+IF(OFFSET('Water Data'!$F$29,0,10*ROW('Water Data'!F116))="","",OFFSET('Water Data'!$F$29,0,10*ROW('Water Data'!F116)))</f>
        <v/>
      </c>
      <c r="CB122" s="290" t="str">
        <f ca="true">+IF(OFFSET('Water Data'!$G$27,0,10*ROW('Water Data'!G116))="","",OFFSET('Water Data'!$G$27,0,10*ROW('Water Data'!G116)))</f>
        <v/>
      </c>
      <c r="CC122" s="290" t="str">
        <f ca="true">+IF(OFFSET('Water Data'!$G$28,0,10*ROW('Water Data'!G116))="","",OFFSET('Water Data'!$G$28,0,10*ROW('Water Data'!G116)))</f>
        <v/>
      </c>
      <c r="CD122" s="290" t="str">
        <f ca="true">+IF(OFFSET('Water Data'!$G$29,0,10*ROW('Water Data'!G116))="","",OFFSET('Water Data'!$G$29,0,10*ROW('Water Data'!G116)))</f>
        <v/>
      </c>
      <c r="CE122" s="290" t="str">
        <f ca="true">+IF(OFFSET('Water Data'!$H$27,0,10*ROW('Water Data'!H116))="","",OFFSET('Water Data'!$H$27,0,10*ROW('Water Data'!H116)))</f>
        <v/>
      </c>
      <c r="CF122" s="290" t="str">
        <f ca="true">+IF(OFFSET('Water Data'!$H$28,0,10*ROW('Water Data'!H116))="","",OFFSET('Water Data'!$H$28,0,10*ROW('Water Data'!H116)))</f>
        <v/>
      </c>
      <c r="CG122" s="290" t="str">
        <f ca="true">+IF(OFFSET('Water Data'!$H$29,0,10*ROW('Water Data'!H116))="","",OFFSET('Water Data'!$H$29,0,10*ROW('Water Data'!H116)))</f>
        <v/>
      </c>
      <c r="CH122" s="290" t="str">
        <f ca="true">+IF(OFFSET('Water Data'!$I$27,0,10*ROW('Water Data'!I116))="","",OFFSET('Water Data'!$I$27,0,10*ROW('Water Data'!I116)))</f>
        <v/>
      </c>
      <c r="CI122" s="290" t="str">
        <f ca="true">+IF(OFFSET('Water Data'!$I$28,0,10*ROW('Water Data'!I116))="","",OFFSET('Water Data'!$I$28,0,10*ROW('Water Data'!I116)))</f>
        <v/>
      </c>
      <c r="CJ122" s="290" t="str">
        <f ca="true">+IF(OFFSET('Water Data'!$I$29,0,10*ROW('Water Data'!I116))="","",OFFSET('Water Data'!$I$29,0,10*ROW('Water Data'!I116)))</f>
        <v/>
      </c>
      <c r="CK122" s="290" t="str">
        <f ca="true">+IF(OFFSET('Sanitation Data'!$D$28,0,10*ROW('Sanitation Data'!D116))="","",OFFSET('Sanitation Data'!$D$28,0,10*ROW('Sanitation Data'!D116)))</f>
        <v/>
      </c>
      <c r="CL122" s="290" t="str">
        <f ca="true">+IF(OFFSET('Sanitation Data'!$D$29,0,10*ROW('Sanitation Data'!D116))="","",OFFSET('Sanitation Data'!$D$29,0,10*ROW('Sanitation Data'!D116)))</f>
        <v/>
      </c>
      <c r="CM122" s="290" t="str">
        <f ca="true">+IF(OFFSET('Sanitation Data'!$D$30,0,10*ROW('Sanitation Data'!D116))="","",OFFSET('Sanitation Data'!$D$30,0,10*ROW('Sanitation Data'!D116)))</f>
        <v/>
      </c>
      <c r="CN122" s="290" t="str">
        <f ca="true">+IF(OFFSET('Sanitation Data'!$D$31,0,10*ROW('Sanitation Data'!D116))="","",OFFSET('Sanitation Data'!$D$31,0,10*ROW('Sanitation Data'!D116)))</f>
        <v/>
      </c>
      <c r="CO122" s="290" t="str">
        <f ca="true">+IF(OFFSET('Sanitation Data'!$D$32,0,10*ROW('Sanitation Data'!D116))="","",OFFSET('Sanitation Data'!$D$32,0,10*ROW('Sanitation Data'!D116)))</f>
        <v/>
      </c>
      <c r="CP122" s="290" t="str">
        <f ca="true">+IF(OFFSET('Sanitation Data'!$E$28,0,10*ROW('Sanitation Data'!E116))="","",OFFSET('Sanitation Data'!$E$28,0,10*ROW('Sanitation Data'!E116)))</f>
        <v/>
      </c>
      <c r="CQ122" s="290" t="str">
        <f ca="true">+IF(OFFSET('Sanitation Data'!$E$29,0,10*ROW('Sanitation Data'!E116))="","",OFFSET('Sanitation Data'!$E$29,0,10*ROW('Sanitation Data'!E116)))</f>
        <v/>
      </c>
      <c r="CR122" s="290" t="str">
        <f ca="true">+IF(OFFSET('Sanitation Data'!$E$30,0,10*ROW('Sanitation Data'!E116))="","",OFFSET('Sanitation Data'!$E$30,0,10*ROW('Sanitation Data'!E116)))</f>
        <v/>
      </c>
      <c r="CS122" s="290" t="str">
        <f ca="true">+IF(OFFSET('Sanitation Data'!$E$31,0,10*ROW('Sanitation Data'!E116))="","",OFFSET('Sanitation Data'!$E$31,0,10*ROW('Sanitation Data'!E116)))</f>
        <v/>
      </c>
      <c r="CT122" s="290" t="str">
        <f ca="true">+IF(OFFSET('Sanitation Data'!$E$32,0,10*ROW('Sanitation Data'!E116))="","",OFFSET('Sanitation Data'!$E$32,0,10*ROW('Sanitation Data'!E116)))</f>
        <v/>
      </c>
      <c r="CU122" s="290" t="str">
        <f ca="true">+IF(OFFSET('Sanitation Data'!$F$28,0,10*ROW('Sanitation Data'!F116))="","",OFFSET('Sanitation Data'!$F$28,0,10*ROW('Sanitation Data'!F116)))</f>
        <v/>
      </c>
      <c r="CV122" s="290" t="str">
        <f ca="true">+IF(OFFSET('Sanitation Data'!$F$29,0,10*ROW('Sanitation Data'!F116))="","",OFFSET('Sanitation Data'!$F$29,0,10*ROW('Sanitation Data'!F116)))</f>
        <v/>
      </c>
      <c r="CW122" s="290" t="str">
        <f ca="true">+IF(OFFSET('Sanitation Data'!$F$30,0,10*ROW('Sanitation Data'!F116))="","",OFFSET('Sanitation Data'!$F$30,0,10*ROW('Sanitation Data'!F116)))</f>
        <v/>
      </c>
      <c r="CX122" s="290" t="str">
        <f ca="true">+IF(OFFSET('Sanitation Data'!$F$31,0,10*ROW('Sanitation Data'!F116))="","",OFFSET('Sanitation Data'!$F$31,0,10*ROW('Sanitation Data'!F116)))</f>
        <v/>
      </c>
      <c r="CY122" s="290" t="str">
        <f ca="true">+IF(OFFSET('Sanitation Data'!$F$32,0,10*ROW('Sanitation Data'!F116))="","",OFFSET('Sanitation Data'!$F$32,0,10*ROW('Sanitation Data'!F116)))</f>
        <v/>
      </c>
      <c r="CZ122" s="290" t="str">
        <f ca="true">+IF(OFFSET('Sanitation Data'!$G$28,0,10*ROW('Sanitation Data'!G116))="","",OFFSET('Sanitation Data'!$G$28,0,10*ROW('Sanitation Data'!G116)))</f>
        <v/>
      </c>
      <c r="DA122" s="290" t="str">
        <f ca="true">+IF(OFFSET('Sanitation Data'!$G$29,0,10*ROW('Sanitation Data'!G116))="","",OFFSET('Sanitation Data'!$G$29,0,10*ROW('Sanitation Data'!G116)))</f>
        <v/>
      </c>
      <c r="DB122" s="290" t="str">
        <f ca="true">+IF(OFFSET('Sanitation Data'!$G$30,0,10*ROW('Sanitation Data'!G116))="","",OFFSET('Sanitation Data'!$G$30,0,10*ROW('Sanitation Data'!G116)))</f>
        <v/>
      </c>
      <c r="DC122" s="290" t="str">
        <f ca="true">+IF(OFFSET('Sanitation Data'!$G$31,0,10*ROW('Sanitation Data'!G116))="","",OFFSET('Sanitation Data'!$G$31,0,10*ROW('Sanitation Data'!G116)))</f>
        <v/>
      </c>
      <c r="DD122" s="290" t="str">
        <f ca="true">+IF(OFFSET('Sanitation Data'!$G$32,0,10*ROW('Sanitation Data'!G116))="","",OFFSET('Sanitation Data'!$G$32,0,10*ROW('Sanitation Data'!G116)))</f>
        <v/>
      </c>
      <c r="DE122" s="290" t="str">
        <f ca="true">+IF(OFFSET('Sanitation Data'!$H$28,0,10*ROW('Sanitation Data'!H116))="","",OFFSET('Sanitation Data'!$H$28,0,10*ROW('Sanitation Data'!H116)))</f>
        <v/>
      </c>
      <c r="DF122" s="290" t="str">
        <f ca="true">+IF(OFFSET('Sanitation Data'!$H$29,0,10*ROW('Sanitation Data'!H116))="","",OFFSET('Sanitation Data'!$H$29,0,10*ROW('Sanitation Data'!H116)))</f>
        <v/>
      </c>
      <c r="DG122" s="290" t="str">
        <f ca="true">+IF(OFFSET('Sanitation Data'!$H$30,0,10*ROW('Sanitation Data'!H116))="","",OFFSET('Sanitation Data'!$H$30,0,10*ROW('Sanitation Data'!H116)))</f>
        <v/>
      </c>
      <c r="DH122" s="290" t="str">
        <f ca="true">+IF(OFFSET('Sanitation Data'!$H$31,0,10*ROW('Sanitation Data'!H116))="","",OFFSET('Sanitation Data'!$H$31,0,10*ROW('Sanitation Data'!H116)))</f>
        <v/>
      </c>
      <c r="DI122" s="290" t="str">
        <f ca="true">+IF(OFFSET('Sanitation Data'!$H$32,0,10*ROW('Sanitation Data'!H116))="","",OFFSET('Sanitation Data'!$H$32,0,10*ROW('Sanitation Data'!H116)))</f>
        <v/>
      </c>
      <c r="DJ122" s="290" t="str">
        <f ca="true">+IF(OFFSET('Sanitation Data'!$I$28,0,10*ROW('Sanitation Data'!I116))="","",OFFSET('Sanitation Data'!$I$28,0,10*ROW('Sanitation Data'!I116)))</f>
        <v/>
      </c>
      <c r="DK122" s="290" t="str">
        <f ca="true">+IF(OFFSET('Sanitation Data'!$I$29,0,10*ROW('Sanitation Data'!I116))="","",OFFSET('Sanitation Data'!$I$29,0,10*ROW('Sanitation Data'!I116)))</f>
        <v/>
      </c>
      <c r="DL122" s="290" t="str">
        <f ca="true">+IF(OFFSET('Sanitation Data'!$I$30,0,10*ROW('Sanitation Data'!I116))="","",OFFSET('Sanitation Data'!$I$30,0,10*ROW('Sanitation Data'!I116)))</f>
        <v/>
      </c>
      <c r="DM122" s="290" t="str">
        <f ca="true">+IF(OFFSET('Sanitation Data'!$I$31,0,10*ROW('Sanitation Data'!I116))="","",OFFSET('Sanitation Data'!$I$31,0,10*ROW('Sanitation Data'!I116)))</f>
        <v/>
      </c>
      <c r="DN122" s="290" t="str">
        <f ca="true">+IF(OFFSET('Sanitation Data'!$I$32,0,10*ROW('Sanitation Data'!I116))="","",OFFSET('Sanitation Data'!$I$32,0,10*ROW('Sanitation Data'!I116)))</f>
        <v/>
      </c>
      <c r="DO122" s="290" t="str">
        <f ca="true">+IF(OFFSET('Hygiene Data'!$D$11,0,10*ROW('Hygiene Data'!D116))="","",OFFSET('Hygiene Data'!$D$11,0,10*ROW('Hygiene Data'!D116)))</f>
        <v/>
      </c>
      <c r="DP122" s="290" t="str">
        <f ca="true">+IF(OFFSET('Hygiene Data'!$D$12,0,10*ROW('Hygiene Data'!D116))="","",OFFSET('Hygiene Data'!$D$12,0,10*ROW('Hygiene Data'!D116)))</f>
        <v/>
      </c>
      <c r="DQ122" s="290" t="str">
        <f ca="true">+IF(OFFSET('Hygiene Data'!$D$13,0,10*ROW('Hygiene Data'!D116))="","",OFFSET('Hygiene Data'!$D$13,0,10*ROW('Hygiene Data'!D116)))</f>
        <v/>
      </c>
      <c r="DR122" s="290" t="str">
        <f ca="true">+IF(OFFSET('Hygiene Data'!$E$11,0,10*ROW('Hygiene Data'!E116))="","",OFFSET('Hygiene Data'!$E$11,0,10*ROW('Hygiene Data'!E116)))</f>
        <v/>
      </c>
      <c r="DS122" s="290" t="str">
        <f ca="true">+IF(OFFSET('Hygiene Data'!$E$12,0,10*ROW('Hygiene Data'!E116))="","",OFFSET('Hygiene Data'!$E$12,0,10*ROW('Hygiene Data'!E116)))</f>
        <v/>
      </c>
      <c r="DT122" s="290" t="str">
        <f ca="true">+IF(OFFSET('Hygiene Data'!$E$13,0,10*ROW('Hygiene Data'!E116))="","",OFFSET('Hygiene Data'!$E$13,0,10*ROW('Hygiene Data'!E116)))</f>
        <v/>
      </c>
      <c r="DU122" s="290" t="str">
        <f ca="true">+IF(OFFSET('Hygiene Data'!$F$11,0,10*ROW('Hygiene Data'!F116))="","",OFFSET('Hygiene Data'!$F$11,0,10*ROW('Hygiene Data'!F116)))</f>
        <v/>
      </c>
      <c r="DV122" s="290" t="str">
        <f ca="true">+IF(OFFSET('Hygiene Data'!$F$12,0,10*ROW('Hygiene Data'!F116))="","",OFFSET('Hygiene Data'!$F$12,0,10*ROW('Hygiene Data'!F116)))</f>
        <v/>
      </c>
      <c r="DW122" s="290" t="str">
        <f ca="true">+IF(OFFSET('Hygiene Data'!$F$13,0,10*ROW('Hygiene Data'!F116))="","",OFFSET('Hygiene Data'!$F$13,0,10*ROW('Hygiene Data'!F116)))</f>
        <v/>
      </c>
      <c r="DX122" s="290" t="str">
        <f ca="true">+IF(OFFSET('Hygiene Data'!$G$11,0,10*ROW('Hygiene Data'!G116))="","",OFFSET('Hygiene Data'!$G$11,0,10*ROW('Hygiene Data'!G116)))</f>
        <v/>
      </c>
      <c r="DY122" s="290" t="str">
        <f ca="true">+IF(OFFSET('Hygiene Data'!$G$12,0,10*ROW('Hygiene Data'!G116))="","",OFFSET('Hygiene Data'!$G$12,0,10*ROW('Hygiene Data'!G116)))</f>
        <v/>
      </c>
      <c r="DZ122" s="290" t="str">
        <f ca="true">+IF(OFFSET('Hygiene Data'!$G$13,0,10*ROW('Hygiene Data'!G116))="","",OFFSET('Hygiene Data'!$G$13,0,10*ROW('Hygiene Data'!G116)))</f>
        <v/>
      </c>
      <c r="EA122" s="290" t="str">
        <f ca="true">+IF(OFFSET('Hygiene Data'!$H$11,0,10*ROW('Hygiene Data'!H116))="","",OFFSET('Hygiene Data'!$H$11,0,10*ROW('Hygiene Data'!H116)))</f>
        <v/>
      </c>
      <c r="EB122" s="290" t="str">
        <f ca="true">+IF(OFFSET('Hygiene Data'!$H$12,0,10*ROW('Hygiene Data'!H116))="","",OFFSET('Hygiene Data'!$H$12,0,10*ROW('Hygiene Data'!H116)))</f>
        <v/>
      </c>
      <c r="EC122" s="290" t="str">
        <f ca="true">+IF(OFFSET('Hygiene Data'!$H$13,0,10*ROW('Hygiene Data'!H116))="","",OFFSET('Hygiene Data'!$H$13,0,10*ROW('Hygiene Data'!H116)))</f>
        <v/>
      </c>
      <c r="ED122" s="290" t="str">
        <f ca="true">+IF(OFFSET('Hygiene Data'!$I$11,0,10*ROW('Hygiene Data'!I116))="","",OFFSET('Hygiene Data'!$I$11,0,10*ROW('Hygiene Data'!I116)))</f>
        <v/>
      </c>
      <c r="EE122" s="290" t="str">
        <f ca="true">+IF(OFFSET('Hygiene Data'!$I$12,0,10*ROW('Hygiene Data'!I116))="","",OFFSET('Hygiene Data'!$I$12,0,10*ROW('Hygiene Data'!I116)))</f>
        <v/>
      </c>
      <c r="EF122" s="290"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6"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0"/>
      <c r="BS123" s="290" t="str">
        <f ca="true">+IF(OFFSET('Water Data'!$D$27,0,10*ROW('Water Data'!D117))="","",OFFSET('Water Data'!$D$27,0,10*ROW('Water Data'!D117)))</f>
        <v/>
      </c>
      <c r="BT123" s="290" t="str">
        <f ca="true">+IF(OFFSET('Water Data'!$D$28,0,10*ROW('Water Data'!D117))="","",OFFSET('Water Data'!$D$28,0,10*ROW('Water Data'!D117)))</f>
        <v/>
      </c>
      <c r="BU123" s="290" t="str">
        <f ca="true">+IF(OFFSET('Water Data'!$D$29,0,10*ROW('Water Data'!D117))="","",OFFSET('Water Data'!$D$29,0,10*ROW('Water Data'!D117)))</f>
        <v/>
      </c>
      <c r="BV123" s="290" t="str">
        <f ca="true">+IF(OFFSET('Water Data'!$E$27,0,10*ROW('Water Data'!E117))="","",OFFSET('Water Data'!$E$27,0,10*ROW('Water Data'!E117)))</f>
        <v/>
      </c>
      <c r="BW123" s="290" t="str">
        <f ca="true">+IF(OFFSET('Water Data'!$E$28,0,10*ROW('Water Data'!E117))="","",OFFSET('Water Data'!$E$28,0,10*ROW('Water Data'!E117)))</f>
        <v/>
      </c>
      <c r="BX123" s="290" t="str">
        <f ca="true">+IF(OFFSET('Water Data'!$E$29,0,10*ROW('Water Data'!E117))="","",OFFSET('Water Data'!$E$29,0,10*ROW('Water Data'!E117)))</f>
        <v/>
      </c>
      <c r="BY123" s="290" t="str">
        <f ca="true">+IF(OFFSET('Water Data'!$F$27,0,10*ROW('Water Data'!F117))="","",OFFSET('Water Data'!$F$27,0,10*ROW('Water Data'!F117)))</f>
        <v/>
      </c>
      <c r="BZ123" s="290" t="str">
        <f ca="true">+IF(OFFSET('Water Data'!$F$28,0,10*ROW('Water Data'!F117))="","",OFFSET('Water Data'!$F$28,0,10*ROW('Water Data'!F117)))</f>
        <v/>
      </c>
      <c r="CA123" s="290" t="str">
        <f ca="true">+IF(OFFSET('Water Data'!$F$29,0,10*ROW('Water Data'!F117))="","",OFFSET('Water Data'!$F$29,0,10*ROW('Water Data'!F117)))</f>
        <v/>
      </c>
      <c r="CB123" s="290" t="str">
        <f ca="true">+IF(OFFSET('Water Data'!$G$27,0,10*ROW('Water Data'!G117))="","",OFFSET('Water Data'!$G$27,0,10*ROW('Water Data'!G117)))</f>
        <v/>
      </c>
      <c r="CC123" s="290" t="str">
        <f ca="true">+IF(OFFSET('Water Data'!$G$28,0,10*ROW('Water Data'!G117))="","",OFFSET('Water Data'!$G$28,0,10*ROW('Water Data'!G117)))</f>
        <v/>
      </c>
      <c r="CD123" s="290" t="str">
        <f ca="true">+IF(OFFSET('Water Data'!$G$29,0,10*ROW('Water Data'!G117))="","",OFFSET('Water Data'!$G$29,0,10*ROW('Water Data'!G117)))</f>
        <v/>
      </c>
      <c r="CE123" s="290" t="str">
        <f ca="true">+IF(OFFSET('Water Data'!$H$27,0,10*ROW('Water Data'!H117))="","",OFFSET('Water Data'!$H$27,0,10*ROW('Water Data'!H117)))</f>
        <v/>
      </c>
      <c r="CF123" s="290" t="str">
        <f ca="true">+IF(OFFSET('Water Data'!$H$28,0,10*ROW('Water Data'!H117))="","",OFFSET('Water Data'!$H$28,0,10*ROW('Water Data'!H117)))</f>
        <v/>
      </c>
      <c r="CG123" s="290" t="str">
        <f ca="true">+IF(OFFSET('Water Data'!$H$29,0,10*ROW('Water Data'!H117))="","",OFFSET('Water Data'!$H$29,0,10*ROW('Water Data'!H117)))</f>
        <v/>
      </c>
      <c r="CH123" s="290" t="str">
        <f ca="true">+IF(OFFSET('Water Data'!$I$27,0,10*ROW('Water Data'!I117))="","",OFFSET('Water Data'!$I$27,0,10*ROW('Water Data'!I117)))</f>
        <v/>
      </c>
      <c r="CI123" s="290" t="str">
        <f ca="true">+IF(OFFSET('Water Data'!$I$28,0,10*ROW('Water Data'!I117))="","",OFFSET('Water Data'!$I$28,0,10*ROW('Water Data'!I117)))</f>
        <v/>
      </c>
      <c r="CJ123" s="290" t="str">
        <f ca="true">+IF(OFFSET('Water Data'!$I$29,0,10*ROW('Water Data'!I117))="","",OFFSET('Water Data'!$I$29,0,10*ROW('Water Data'!I117)))</f>
        <v/>
      </c>
      <c r="CK123" s="290" t="str">
        <f ca="true">+IF(OFFSET('Sanitation Data'!$D$28,0,10*ROW('Sanitation Data'!D117))="","",OFFSET('Sanitation Data'!$D$28,0,10*ROW('Sanitation Data'!D117)))</f>
        <v/>
      </c>
      <c r="CL123" s="290" t="str">
        <f ca="true">+IF(OFFSET('Sanitation Data'!$D$29,0,10*ROW('Sanitation Data'!D117))="","",OFFSET('Sanitation Data'!$D$29,0,10*ROW('Sanitation Data'!D117)))</f>
        <v/>
      </c>
      <c r="CM123" s="290" t="str">
        <f ca="true">+IF(OFFSET('Sanitation Data'!$D$30,0,10*ROW('Sanitation Data'!D117))="","",OFFSET('Sanitation Data'!$D$30,0,10*ROW('Sanitation Data'!D117)))</f>
        <v/>
      </c>
      <c r="CN123" s="290" t="str">
        <f ca="true">+IF(OFFSET('Sanitation Data'!$D$31,0,10*ROW('Sanitation Data'!D117))="","",OFFSET('Sanitation Data'!$D$31,0,10*ROW('Sanitation Data'!D117)))</f>
        <v/>
      </c>
      <c r="CO123" s="290" t="str">
        <f ca="true">+IF(OFFSET('Sanitation Data'!$D$32,0,10*ROW('Sanitation Data'!D117))="","",OFFSET('Sanitation Data'!$D$32,0,10*ROW('Sanitation Data'!D117)))</f>
        <v/>
      </c>
      <c r="CP123" s="290" t="str">
        <f ca="true">+IF(OFFSET('Sanitation Data'!$E$28,0,10*ROW('Sanitation Data'!E117))="","",OFFSET('Sanitation Data'!$E$28,0,10*ROW('Sanitation Data'!E117)))</f>
        <v/>
      </c>
      <c r="CQ123" s="290" t="str">
        <f ca="true">+IF(OFFSET('Sanitation Data'!$E$29,0,10*ROW('Sanitation Data'!E117))="","",OFFSET('Sanitation Data'!$E$29,0,10*ROW('Sanitation Data'!E117)))</f>
        <v/>
      </c>
      <c r="CR123" s="290" t="str">
        <f ca="true">+IF(OFFSET('Sanitation Data'!$E$30,0,10*ROW('Sanitation Data'!E117))="","",OFFSET('Sanitation Data'!$E$30,0,10*ROW('Sanitation Data'!E117)))</f>
        <v/>
      </c>
      <c r="CS123" s="290" t="str">
        <f ca="true">+IF(OFFSET('Sanitation Data'!$E$31,0,10*ROW('Sanitation Data'!E117))="","",OFFSET('Sanitation Data'!$E$31,0,10*ROW('Sanitation Data'!E117)))</f>
        <v/>
      </c>
      <c r="CT123" s="290" t="str">
        <f ca="true">+IF(OFFSET('Sanitation Data'!$E$32,0,10*ROW('Sanitation Data'!E117))="","",OFFSET('Sanitation Data'!$E$32,0,10*ROW('Sanitation Data'!E117)))</f>
        <v/>
      </c>
      <c r="CU123" s="290" t="str">
        <f ca="true">+IF(OFFSET('Sanitation Data'!$F$28,0,10*ROW('Sanitation Data'!F117))="","",OFFSET('Sanitation Data'!$F$28,0,10*ROW('Sanitation Data'!F117)))</f>
        <v/>
      </c>
      <c r="CV123" s="290" t="str">
        <f ca="true">+IF(OFFSET('Sanitation Data'!$F$29,0,10*ROW('Sanitation Data'!F117))="","",OFFSET('Sanitation Data'!$F$29,0,10*ROW('Sanitation Data'!F117)))</f>
        <v/>
      </c>
      <c r="CW123" s="290" t="str">
        <f ca="true">+IF(OFFSET('Sanitation Data'!$F$30,0,10*ROW('Sanitation Data'!F117))="","",OFFSET('Sanitation Data'!$F$30,0,10*ROW('Sanitation Data'!F117)))</f>
        <v/>
      </c>
      <c r="CX123" s="290" t="str">
        <f ca="true">+IF(OFFSET('Sanitation Data'!$F$31,0,10*ROW('Sanitation Data'!F117))="","",OFFSET('Sanitation Data'!$F$31,0,10*ROW('Sanitation Data'!F117)))</f>
        <v/>
      </c>
      <c r="CY123" s="290" t="str">
        <f ca="true">+IF(OFFSET('Sanitation Data'!$F$32,0,10*ROW('Sanitation Data'!F117))="","",OFFSET('Sanitation Data'!$F$32,0,10*ROW('Sanitation Data'!F117)))</f>
        <v/>
      </c>
      <c r="CZ123" s="290" t="str">
        <f ca="true">+IF(OFFSET('Sanitation Data'!$G$28,0,10*ROW('Sanitation Data'!G117))="","",OFFSET('Sanitation Data'!$G$28,0,10*ROW('Sanitation Data'!G117)))</f>
        <v/>
      </c>
      <c r="DA123" s="290" t="str">
        <f ca="true">+IF(OFFSET('Sanitation Data'!$G$29,0,10*ROW('Sanitation Data'!G117))="","",OFFSET('Sanitation Data'!$G$29,0,10*ROW('Sanitation Data'!G117)))</f>
        <v/>
      </c>
      <c r="DB123" s="290" t="str">
        <f ca="true">+IF(OFFSET('Sanitation Data'!$G$30,0,10*ROW('Sanitation Data'!G117))="","",OFFSET('Sanitation Data'!$G$30,0,10*ROW('Sanitation Data'!G117)))</f>
        <v/>
      </c>
      <c r="DC123" s="290" t="str">
        <f ca="true">+IF(OFFSET('Sanitation Data'!$G$31,0,10*ROW('Sanitation Data'!G117))="","",OFFSET('Sanitation Data'!$G$31,0,10*ROW('Sanitation Data'!G117)))</f>
        <v/>
      </c>
      <c r="DD123" s="290" t="str">
        <f ca="true">+IF(OFFSET('Sanitation Data'!$G$32,0,10*ROW('Sanitation Data'!G117))="","",OFFSET('Sanitation Data'!$G$32,0,10*ROW('Sanitation Data'!G117)))</f>
        <v/>
      </c>
      <c r="DE123" s="290" t="str">
        <f ca="true">+IF(OFFSET('Sanitation Data'!$H$28,0,10*ROW('Sanitation Data'!H117))="","",OFFSET('Sanitation Data'!$H$28,0,10*ROW('Sanitation Data'!H117)))</f>
        <v/>
      </c>
      <c r="DF123" s="290" t="str">
        <f ca="true">+IF(OFFSET('Sanitation Data'!$H$29,0,10*ROW('Sanitation Data'!H117))="","",OFFSET('Sanitation Data'!$H$29,0,10*ROW('Sanitation Data'!H117)))</f>
        <v/>
      </c>
      <c r="DG123" s="290" t="str">
        <f ca="true">+IF(OFFSET('Sanitation Data'!$H$30,0,10*ROW('Sanitation Data'!H117))="","",OFFSET('Sanitation Data'!$H$30,0,10*ROW('Sanitation Data'!H117)))</f>
        <v/>
      </c>
      <c r="DH123" s="290" t="str">
        <f ca="true">+IF(OFFSET('Sanitation Data'!$H$31,0,10*ROW('Sanitation Data'!H117))="","",OFFSET('Sanitation Data'!$H$31,0,10*ROW('Sanitation Data'!H117)))</f>
        <v/>
      </c>
      <c r="DI123" s="290" t="str">
        <f ca="true">+IF(OFFSET('Sanitation Data'!$H$32,0,10*ROW('Sanitation Data'!H117))="","",OFFSET('Sanitation Data'!$H$32,0,10*ROW('Sanitation Data'!H117)))</f>
        <v/>
      </c>
      <c r="DJ123" s="290" t="str">
        <f ca="true">+IF(OFFSET('Sanitation Data'!$I$28,0,10*ROW('Sanitation Data'!I117))="","",OFFSET('Sanitation Data'!$I$28,0,10*ROW('Sanitation Data'!I117)))</f>
        <v/>
      </c>
      <c r="DK123" s="290" t="str">
        <f ca="true">+IF(OFFSET('Sanitation Data'!$I$29,0,10*ROW('Sanitation Data'!I117))="","",OFFSET('Sanitation Data'!$I$29,0,10*ROW('Sanitation Data'!I117)))</f>
        <v/>
      </c>
      <c r="DL123" s="290" t="str">
        <f ca="true">+IF(OFFSET('Sanitation Data'!$I$30,0,10*ROW('Sanitation Data'!I117))="","",OFFSET('Sanitation Data'!$I$30,0,10*ROW('Sanitation Data'!I117)))</f>
        <v/>
      </c>
      <c r="DM123" s="290" t="str">
        <f ca="true">+IF(OFFSET('Sanitation Data'!$I$31,0,10*ROW('Sanitation Data'!I117))="","",OFFSET('Sanitation Data'!$I$31,0,10*ROW('Sanitation Data'!I117)))</f>
        <v/>
      </c>
      <c r="DN123" s="290" t="str">
        <f ca="true">+IF(OFFSET('Sanitation Data'!$I$32,0,10*ROW('Sanitation Data'!I117))="","",OFFSET('Sanitation Data'!$I$32,0,10*ROW('Sanitation Data'!I117)))</f>
        <v/>
      </c>
      <c r="DO123" s="290" t="str">
        <f ca="true">+IF(OFFSET('Hygiene Data'!$D$11,0,10*ROW('Hygiene Data'!D117))="","",OFFSET('Hygiene Data'!$D$11,0,10*ROW('Hygiene Data'!D117)))</f>
        <v/>
      </c>
      <c r="DP123" s="290" t="str">
        <f ca="true">+IF(OFFSET('Hygiene Data'!$D$12,0,10*ROW('Hygiene Data'!D117))="","",OFFSET('Hygiene Data'!$D$12,0,10*ROW('Hygiene Data'!D117)))</f>
        <v/>
      </c>
      <c r="DQ123" s="290" t="str">
        <f ca="true">+IF(OFFSET('Hygiene Data'!$D$13,0,10*ROW('Hygiene Data'!D117))="","",OFFSET('Hygiene Data'!$D$13,0,10*ROW('Hygiene Data'!D117)))</f>
        <v/>
      </c>
      <c r="DR123" s="290" t="str">
        <f ca="true">+IF(OFFSET('Hygiene Data'!$E$11,0,10*ROW('Hygiene Data'!E117))="","",OFFSET('Hygiene Data'!$E$11,0,10*ROW('Hygiene Data'!E117)))</f>
        <v/>
      </c>
      <c r="DS123" s="290" t="str">
        <f ca="true">+IF(OFFSET('Hygiene Data'!$E$12,0,10*ROW('Hygiene Data'!E117))="","",OFFSET('Hygiene Data'!$E$12,0,10*ROW('Hygiene Data'!E117)))</f>
        <v/>
      </c>
      <c r="DT123" s="290" t="str">
        <f ca="true">+IF(OFFSET('Hygiene Data'!$E$13,0,10*ROW('Hygiene Data'!E117))="","",OFFSET('Hygiene Data'!$E$13,0,10*ROW('Hygiene Data'!E117)))</f>
        <v/>
      </c>
      <c r="DU123" s="290" t="str">
        <f ca="true">+IF(OFFSET('Hygiene Data'!$F$11,0,10*ROW('Hygiene Data'!F117))="","",OFFSET('Hygiene Data'!$F$11,0,10*ROW('Hygiene Data'!F117)))</f>
        <v/>
      </c>
      <c r="DV123" s="290" t="str">
        <f ca="true">+IF(OFFSET('Hygiene Data'!$F$12,0,10*ROW('Hygiene Data'!F117))="","",OFFSET('Hygiene Data'!$F$12,0,10*ROW('Hygiene Data'!F117)))</f>
        <v/>
      </c>
      <c r="DW123" s="290" t="str">
        <f ca="true">+IF(OFFSET('Hygiene Data'!$F$13,0,10*ROW('Hygiene Data'!F117))="","",OFFSET('Hygiene Data'!$F$13,0,10*ROW('Hygiene Data'!F117)))</f>
        <v/>
      </c>
      <c r="DX123" s="290" t="str">
        <f ca="true">+IF(OFFSET('Hygiene Data'!$G$11,0,10*ROW('Hygiene Data'!G117))="","",OFFSET('Hygiene Data'!$G$11,0,10*ROW('Hygiene Data'!G117)))</f>
        <v/>
      </c>
      <c r="DY123" s="290" t="str">
        <f ca="true">+IF(OFFSET('Hygiene Data'!$G$12,0,10*ROW('Hygiene Data'!G117))="","",OFFSET('Hygiene Data'!$G$12,0,10*ROW('Hygiene Data'!G117)))</f>
        <v/>
      </c>
      <c r="DZ123" s="290" t="str">
        <f ca="true">+IF(OFFSET('Hygiene Data'!$G$13,0,10*ROW('Hygiene Data'!G117))="","",OFFSET('Hygiene Data'!$G$13,0,10*ROW('Hygiene Data'!G117)))</f>
        <v/>
      </c>
      <c r="EA123" s="290" t="str">
        <f ca="true">+IF(OFFSET('Hygiene Data'!$H$11,0,10*ROW('Hygiene Data'!H117))="","",OFFSET('Hygiene Data'!$H$11,0,10*ROW('Hygiene Data'!H117)))</f>
        <v/>
      </c>
      <c r="EB123" s="290" t="str">
        <f ca="true">+IF(OFFSET('Hygiene Data'!$H$12,0,10*ROW('Hygiene Data'!H117))="","",OFFSET('Hygiene Data'!$H$12,0,10*ROW('Hygiene Data'!H117)))</f>
        <v/>
      </c>
      <c r="EC123" s="290" t="str">
        <f ca="true">+IF(OFFSET('Hygiene Data'!$H$13,0,10*ROW('Hygiene Data'!H117))="","",OFFSET('Hygiene Data'!$H$13,0,10*ROW('Hygiene Data'!H117)))</f>
        <v/>
      </c>
      <c r="ED123" s="290" t="str">
        <f ca="true">+IF(OFFSET('Hygiene Data'!$I$11,0,10*ROW('Hygiene Data'!I117))="","",OFFSET('Hygiene Data'!$I$11,0,10*ROW('Hygiene Data'!I117)))</f>
        <v/>
      </c>
      <c r="EE123" s="290" t="str">
        <f ca="true">+IF(OFFSET('Hygiene Data'!$I$12,0,10*ROW('Hygiene Data'!I117))="","",OFFSET('Hygiene Data'!$I$12,0,10*ROW('Hygiene Data'!I117)))</f>
        <v/>
      </c>
      <c r="EF123" s="290"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6"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0"/>
      <c r="BS124" s="290" t="str">
        <f ca="true">+IF(OFFSET('Water Data'!$D$27,0,10*ROW('Water Data'!D118))="","",OFFSET('Water Data'!$D$27,0,10*ROW('Water Data'!D118)))</f>
        <v/>
      </c>
      <c r="BT124" s="290" t="str">
        <f ca="true">+IF(OFFSET('Water Data'!$D$28,0,10*ROW('Water Data'!D118))="","",OFFSET('Water Data'!$D$28,0,10*ROW('Water Data'!D118)))</f>
        <v/>
      </c>
      <c r="BU124" s="290" t="str">
        <f ca="true">+IF(OFFSET('Water Data'!$D$29,0,10*ROW('Water Data'!D118))="","",OFFSET('Water Data'!$D$29,0,10*ROW('Water Data'!D118)))</f>
        <v/>
      </c>
      <c r="BV124" s="290" t="str">
        <f ca="true">+IF(OFFSET('Water Data'!$E$27,0,10*ROW('Water Data'!E118))="","",OFFSET('Water Data'!$E$27,0,10*ROW('Water Data'!E118)))</f>
        <v/>
      </c>
      <c r="BW124" s="290" t="str">
        <f ca="true">+IF(OFFSET('Water Data'!$E$28,0,10*ROW('Water Data'!E118))="","",OFFSET('Water Data'!$E$28,0,10*ROW('Water Data'!E118)))</f>
        <v/>
      </c>
      <c r="BX124" s="290" t="str">
        <f ca="true">+IF(OFFSET('Water Data'!$E$29,0,10*ROW('Water Data'!E118))="","",OFFSET('Water Data'!$E$29,0,10*ROW('Water Data'!E118)))</f>
        <v/>
      </c>
      <c r="BY124" s="290" t="str">
        <f ca="true">+IF(OFFSET('Water Data'!$F$27,0,10*ROW('Water Data'!F118))="","",OFFSET('Water Data'!$F$27,0,10*ROW('Water Data'!F118)))</f>
        <v/>
      </c>
      <c r="BZ124" s="290" t="str">
        <f ca="true">+IF(OFFSET('Water Data'!$F$28,0,10*ROW('Water Data'!F118))="","",OFFSET('Water Data'!$F$28,0,10*ROW('Water Data'!F118)))</f>
        <v/>
      </c>
      <c r="CA124" s="290" t="str">
        <f ca="true">+IF(OFFSET('Water Data'!$F$29,0,10*ROW('Water Data'!F118))="","",OFFSET('Water Data'!$F$29,0,10*ROW('Water Data'!F118)))</f>
        <v/>
      </c>
      <c r="CB124" s="290" t="str">
        <f ca="true">+IF(OFFSET('Water Data'!$G$27,0,10*ROW('Water Data'!G118))="","",OFFSET('Water Data'!$G$27,0,10*ROW('Water Data'!G118)))</f>
        <v/>
      </c>
      <c r="CC124" s="290" t="str">
        <f ca="true">+IF(OFFSET('Water Data'!$G$28,0,10*ROW('Water Data'!G118))="","",OFFSET('Water Data'!$G$28,0,10*ROW('Water Data'!G118)))</f>
        <v/>
      </c>
      <c r="CD124" s="290" t="str">
        <f ca="true">+IF(OFFSET('Water Data'!$G$29,0,10*ROW('Water Data'!G118))="","",OFFSET('Water Data'!$G$29,0,10*ROW('Water Data'!G118)))</f>
        <v/>
      </c>
      <c r="CE124" s="290" t="str">
        <f ca="true">+IF(OFFSET('Water Data'!$H$27,0,10*ROW('Water Data'!H118))="","",OFFSET('Water Data'!$H$27,0,10*ROW('Water Data'!H118)))</f>
        <v/>
      </c>
      <c r="CF124" s="290" t="str">
        <f ca="true">+IF(OFFSET('Water Data'!$H$28,0,10*ROW('Water Data'!H118))="","",OFFSET('Water Data'!$H$28,0,10*ROW('Water Data'!H118)))</f>
        <v/>
      </c>
      <c r="CG124" s="290" t="str">
        <f ca="true">+IF(OFFSET('Water Data'!$H$29,0,10*ROW('Water Data'!H118))="","",OFFSET('Water Data'!$H$29,0,10*ROW('Water Data'!H118)))</f>
        <v/>
      </c>
      <c r="CH124" s="290" t="str">
        <f ca="true">+IF(OFFSET('Water Data'!$I$27,0,10*ROW('Water Data'!I118))="","",OFFSET('Water Data'!$I$27,0,10*ROW('Water Data'!I118)))</f>
        <v/>
      </c>
      <c r="CI124" s="290" t="str">
        <f ca="true">+IF(OFFSET('Water Data'!$I$28,0,10*ROW('Water Data'!I118))="","",OFFSET('Water Data'!$I$28,0,10*ROW('Water Data'!I118)))</f>
        <v/>
      </c>
      <c r="CJ124" s="290" t="str">
        <f ca="true">+IF(OFFSET('Water Data'!$I$29,0,10*ROW('Water Data'!I118))="","",OFFSET('Water Data'!$I$29,0,10*ROW('Water Data'!I118)))</f>
        <v/>
      </c>
      <c r="CK124" s="290" t="str">
        <f ca="true">+IF(OFFSET('Sanitation Data'!$D$28,0,10*ROW('Sanitation Data'!D118))="","",OFFSET('Sanitation Data'!$D$28,0,10*ROW('Sanitation Data'!D118)))</f>
        <v/>
      </c>
      <c r="CL124" s="290" t="str">
        <f ca="true">+IF(OFFSET('Sanitation Data'!$D$29,0,10*ROW('Sanitation Data'!D118))="","",OFFSET('Sanitation Data'!$D$29,0,10*ROW('Sanitation Data'!D118)))</f>
        <v/>
      </c>
      <c r="CM124" s="290" t="str">
        <f ca="true">+IF(OFFSET('Sanitation Data'!$D$30,0,10*ROW('Sanitation Data'!D118))="","",OFFSET('Sanitation Data'!$D$30,0,10*ROW('Sanitation Data'!D118)))</f>
        <v/>
      </c>
      <c r="CN124" s="290" t="str">
        <f ca="true">+IF(OFFSET('Sanitation Data'!$D$31,0,10*ROW('Sanitation Data'!D118))="","",OFFSET('Sanitation Data'!$D$31,0,10*ROW('Sanitation Data'!D118)))</f>
        <v/>
      </c>
      <c r="CO124" s="290" t="str">
        <f ca="true">+IF(OFFSET('Sanitation Data'!$D$32,0,10*ROW('Sanitation Data'!D118))="","",OFFSET('Sanitation Data'!$D$32,0,10*ROW('Sanitation Data'!D118)))</f>
        <v/>
      </c>
      <c r="CP124" s="290" t="str">
        <f ca="true">+IF(OFFSET('Sanitation Data'!$E$28,0,10*ROW('Sanitation Data'!E118))="","",OFFSET('Sanitation Data'!$E$28,0,10*ROW('Sanitation Data'!E118)))</f>
        <v/>
      </c>
      <c r="CQ124" s="290" t="str">
        <f ca="true">+IF(OFFSET('Sanitation Data'!$E$29,0,10*ROW('Sanitation Data'!E118))="","",OFFSET('Sanitation Data'!$E$29,0,10*ROW('Sanitation Data'!E118)))</f>
        <v/>
      </c>
      <c r="CR124" s="290" t="str">
        <f ca="true">+IF(OFFSET('Sanitation Data'!$E$30,0,10*ROW('Sanitation Data'!E118))="","",OFFSET('Sanitation Data'!$E$30,0,10*ROW('Sanitation Data'!E118)))</f>
        <v/>
      </c>
      <c r="CS124" s="290" t="str">
        <f ca="true">+IF(OFFSET('Sanitation Data'!$E$31,0,10*ROW('Sanitation Data'!E118))="","",OFFSET('Sanitation Data'!$E$31,0,10*ROW('Sanitation Data'!E118)))</f>
        <v/>
      </c>
      <c r="CT124" s="290" t="str">
        <f ca="true">+IF(OFFSET('Sanitation Data'!$E$32,0,10*ROW('Sanitation Data'!E118))="","",OFFSET('Sanitation Data'!$E$32,0,10*ROW('Sanitation Data'!E118)))</f>
        <v/>
      </c>
      <c r="CU124" s="290" t="str">
        <f ca="true">+IF(OFFSET('Sanitation Data'!$F$28,0,10*ROW('Sanitation Data'!F118))="","",OFFSET('Sanitation Data'!$F$28,0,10*ROW('Sanitation Data'!F118)))</f>
        <v/>
      </c>
      <c r="CV124" s="290" t="str">
        <f ca="true">+IF(OFFSET('Sanitation Data'!$F$29,0,10*ROW('Sanitation Data'!F118))="","",OFFSET('Sanitation Data'!$F$29,0,10*ROW('Sanitation Data'!F118)))</f>
        <v/>
      </c>
      <c r="CW124" s="290" t="str">
        <f ca="true">+IF(OFFSET('Sanitation Data'!$F$30,0,10*ROW('Sanitation Data'!F118))="","",OFFSET('Sanitation Data'!$F$30,0,10*ROW('Sanitation Data'!F118)))</f>
        <v/>
      </c>
      <c r="CX124" s="290" t="str">
        <f ca="true">+IF(OFFSET('Sanitation Data'!$F$31,0,10*ROW('Sanitation Data'!F118))="","",OFFSET('Sanitation Data'!$F$31,0,10*ROW('Sanitation Data'!F118)))</f>
        <v/>
      </c>
      <c r="CY124" s="290" t="str">
        <f ca="true">+IF(OFFSET('Sanitation Data'!$F$32,0,10*ROW('Sanitation Data'!F118))="","",OFFSET('Sanitation Data'!$F$32,0,10*ROW('Sanitation Data'!F118)))</f>
        <v/>
      </c>
      <c r="CZ124" s="290" t="str">
        <f ca="true">+IF(OFFSET('Sanitation Data'!$G$28,0,10*ROW('Sanitation Data'!G118))="","",OFFSET('Sanitation Data'!$G$28,0,10*ROW('Sanitation Data'!G118)))</f>
        <v/>
      </c>
      <c r="DA124" s="290" t="str">
        <f ca="true">+IF(OFFSET('Sanitation Data'!$G$29,0,10*ROW('Sanitation Data'!G118))="","",OFFSET('Sanitation Data'!$G$29,0,10*ROW('Sanitation Data'!G118)))</f>
        <v/>
      </c>
      <c r="DB124" s="290" t="str">
        <f ca="true">+IF(OFFSET('Sanitation Data'!$G$30,0,10*ROW('Sanitation Data'!G118))="","",OFFSET('Sanitation Data'!$G$30,0,10*ROW('Sanitation Data'!G118)))</f>
        <v/>
      </c>
      <c r="DC124" s="290" t="str">
        <f ca="true">+IF(OFFSET('Sanitation Data'!$G$31,0,10*ROW('Sanitation Data'!G118))="","",OFFSET('Sanitation Data'!$G$31,0,10*ROW('Sanitation Data'!G118)))</f>
        <v/>
      </c>
      <c r="DD124" s="290" t="str">
        <f ca="true">+IF(OFFSET('Sanitation Data'!$G$32,0,10*ROW('Sanitation Data'!G118))="","",OFFSET('Sanitation Data'!$G$32,0,10*ROW('Sanitation Data'!G118)))</f>
        <v/>
      </c>
      <c r="DE124" s="290" t="str">
        <f ca="true">+IF(OFFSET('Sanitation Data'!$H$28,0,10*ROW('Sanitation Data'!H118))="","",OFFSET('Sanitation Data'!$H$28,0,10*ROW('Sanitation Data'!H118)))</f>
        <v/>
      </c>
      <c r="DF124" s="290" t="str">
        <f ca="true">+IF(OFFSET('Sanitation Data'!$H$29,0,10*ROW('Sanitation Data'!H118))="","",OFFSET('Sanitation Data'!$H$29,0,10*ROW('Sanitation Data'!H118)))</f>
        <v/>
      </c>
      <c r="DG124" s="290" t="str">
        <f ca="true">+IF(OFFSET('Sanitation Data'!$H$30,0,10*ROW('Sanitation Data'!H118))="","",OFFSET('Sanitation Data'!$H$30,0,10*ROW('Sanitation Data'!H118)))</f>
        <v/>
      </c>
      <c r="DH124" s="290" t="str">
        <f ca="true">+IF(OFFSET('Sanitation Data'!$H$31,0,10*ROW('Sanitation Data'!H118))="","",OFFSET('Sanitation Data'!$H$31,0,10*ROW('Sanitation Data'!H118)))</f>
        <v/>
      </c>
      <c r="DI124" s="290" t="str">
        <f ca="true">+IF(OFFSET('Sanitation Data'!$H$32,0,10*ROW('Sanitation Data'!H118))="","",OFFSET('Sanitation Data'!$H$32,0,10*ROW('Sanitation Data'!H118)))</f>
        <v/>
      </c>
      <c r="DJ124" s="290" t="str">
        <f ca="true">+IF(OFFSET('Sanitation Data'!$I$28,0,10*ROW('Sanitation Data'!I118))="","",OFFSET('Sanitation Data'!$I$28,0,10*ROW('Sanitation Data'!I118)))</f>
        <v/>
      </c>
      <c r="DK124" s="290" t="str">
        <f ca="true">+IF(OFFSET('Sanitation Data'!$I$29,0,10*ROW('Sanitation Data'!I118))="","",OFFSET('Sanitation Data'!$I$29,0,10*ROW('Sanitation Data'!I118)))</f>
        <v/>
      </c>
      <c r="DL124" s="290" t="str">
        <f ca="true">+IF(OFFSET('Sanitation Data'!$I$30,0,10*ROW('Sanitation Data'!I118))="","",OFFSET('Sanitation Data'!$I$30,0,10*ROW('Sanitation Data'!I118)))</f>
        <v/>
      </c>
      <c r="DM124" s="290" t="str">
        <f ca="true">+IF(OFFSET('Sanitation Data'!$I$31,0,10*ROW('Sanitation Data'!I118))="","",OFFSET('Sanitation Data'!$I$31,0,10*ROW('Sanitation Data'!I118)))</f>
        <v/>
      </c>
      <c r="DN124" s="290" t="str">
        <f ca="true">+IF(OFFSET('Sanitation Data'!$I$32,0,10*ROW('Sanitation Data'!I118))="","",OFFSET('Sanitation Data'!$I$32,0,10*ROW('Sanitation Data'!I118)))</f>
        <v/>
      </c>
      <c r="DO124" s="290" t="str">
        <f ca="true">+IF(OFFSET('Hygiene Data'!$D$11,0,10*ROW('Hygiene Data'!D118))="","",OFFSET('Hygiene Data'!$D$11,0,10*ROW('Hygiene Data'!D118)))</f>
        <v/>
      </c>
      <c r="DP124" s="290" t="str">
        <f ca="true">+IF(OFFSET('Hygiene Data'!$D$12,0,10*ROW('Hygiene Data'!D118))="","",OFFSET('Hygiene Data'!$D$12,0,10*ROW('Hygiene Data'!D118)))</f>
        <v/>
      </c>
      <c r="DQ124" s="290" t="str">
        <f ca="true">+IF(OFFSET('Hygiene Data'!$D$13,0,10*ROW('Hygiene Data'!D118))="","",OFFSET('Hygiene Data'!$D$13,0,10*ROW('Hygiene Data'!D118)))</f>
        <v/>
      </c>
      <c r="DR124" s="290" t="str">
        <f ca="true">+IF(OFFSET('Hygiene Data'!$E$11,0,10*ROW('Hygiene Data'!E118))="","",OFFSET('Hygiene Data'!$E$11,0,10*ROW('Hygiene Data'!E118)))</f>
        <v/>
      </c>
      <c r="DS124" s="290" t="str">
        <f ca="true">+IF(OFFSET('Hygiene Data'!$E$12,0,10*ROW('Hygiene Data'!E118))="","",OFFSET('Hygiene Data'!$E$12,0,10*ROW('Hygiene Data'!E118)))</f>
        <v/>
      </c>
      <c r="DT124" s="290" t="str">
        <f ca="true">+IF(OFFSET('Hygiene Data'!$E$13,0,10*ROW('Hygiene Data'!E118))="","",OFFSET('Hygiene Data'!$E$13,0,10*ROW('Hygiene Data'!E118)))</f>
        <v/>
      </c>
      <c r="DU124" s="290" t="str">
        <f ca="true">+IF(OFFSET('Hygiene Data'!$F$11,0,10*ROW('Hygiene Data'!F118))="","",OFFSET('Hygiene Data'!$F$11,0,10*ROW('Hygiene Data'!F118)))</f>
        <v/>
      </c>
      <c r="DV124" s="290" t="str">
        <f ca="true">+IF(OFFSET('Hygiene Data'!$F$12,0,10*ROW('Hygiene Data'!F118))="","",OFFSET('Hygiene Data'!$F$12,0,10*ROW('Hygiene Data'!F118)))</f>
        <v/>
      </c>
      <c r="DW124" s="290" t="str">
        <f ca="true">+IF(OFFSET('Hygiene Data'!$F$13,0,10*ROW('Hygiene Data'!F118))="","",OFFSET('Hygiene Data'!$F$13,0,10*ROW('Hygiene Data'!F118)))</f>
        <v/>
      </c>
      <c r="DX124" s="290" t="str">
        <f ca="true">+IF(OFFSET('Hygiene Data'!$G$11,0,10*ROW('Hygiene Data'!G118))="","",OFFSET('Hygiene Data'!$G$11,0,10*ROW('Hygiene Data'!G118)))</f>
        <v/>
      </c>
      <c r="DY124" s="290" t="str">
        <f ca="true">+IF(OFFSET('Hygiene Data'!$G$12,0,10*ROW('Hygiene Data'!G118))="","",OFFSET('Hygiene Data'!$G$12,0,10*ROW('Hygiene Data'!G118)))</f>
        <v/>
      </c>
      <c r="DZ124" s="290" t="str">
        <f ca="true">+IF(OFFSET('Hygiene Data'!$G$13,0,10*ROW('Hygiene Data'!G118))="","",OFFSET('Hygiene Data'!$G$13,0,10*ROW('Hygiene Data'!G118)))</f>
        <v/>
      </c>
      <c r="EA124" s="290" t="str">
        <f ca="true">+IF(OFFSET('Hygiene Data'!$H$11,0,10*ROW('Hygiene Data'!H118))="","",OFFSET('Hygiene Data'!$H$11,0,10*ROW('Hygiene Data'!H118)))</f>
        <v/>
      </c>
      <c r="EB124" s="290" t="str">
        <f ca="true">+IF(OFFSET('Hygiene Data'!$H$12,0,10*ROW('Hygiene Data'!H118))="","",OFFSET('Hygiene Data'!$H$12,0,10*ROW('Hygiene Data'!H118)))</f>
        <v/>
      </c>
      <c r="EC124" s="290" t="str">
        <f ca="true">+IF(OFFSET('Hygiene Data'!$H$13,0,10*ROW('Hygiene Data'!H118))="","",OFFSET('Hygiene Data'!$H$13,0,10*ROW('Hygiene Data'!H118)))</f>
        <v/>
      </c>
      <c r="ED124" s="290" t="str">
        <f ca="true">+IF(OFFSET('Hygiene Data'!$I$11,0,10*ROW('Hygiene Data'!I118))="","",OFFSET('Hygiene Data'!$I$11,0,10*ROW('Hygiene Data'!I118)))</f>
        <v/>
      </c>
      <c r="EE124" s="290" t="str">
        <f ca="true">+IF(OFFSET('Hygiene Data'!$I$12,0,10*ROW('Hygiene Data'!I118))="","",OFFSET('Hygiene Data'!$I$12,0,10*ROW('Hygiene Data'!I118)))</f>
        <v/>
      </c>
      <c r="EF124" s="290"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6"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0"/>
      <c r="BS125" s="290" t="str">
        <f ca="true">+IF(OFFSET('Water Data'!$D$27,0,10*ROW('Water Data'!D119))="","",OFFSET('Water Data'!$D$27,0,10*ROW('Water Data'!D119)))</f>
        <v/>
      </c>
      <c r="BT125" s="290" t="str">
        <f ca="true">+IF(OFFSET('Water Data'!$D$28,0,10*ROW('Water Data'!D119))="","",OFFSET('Water Data'!$D$28,0,10*ROW('Water Data'!D119)))</f>
        <v/>
      </c>
      <c r="BU125" s="290" t="str">
        <f ca="true">+IF(OFFSET('Water Data'!$D$29,0,10*ROW('Water Data'!D119))="","",OFFSET('Water Data'!$D$29,0,10*ROW('Water Data'!D119)))</f>
        <v/>
      </c>
      <c r="BV125" s="290" t="str">
        <f ca="true">+IF(OFFSET('Water Data'!$E$27,0,10*ROW('Water Data'!E119))="","",OFFSET('Water Data'!$E$27,0,10*ROW('Water Data'!E119)))</f>
        <v/>
      </c>
      <c r="BW125" s="290" t="str">
        <f ca="true">+IF(OFFSET('Water Data'!$E$28,0,10*ROW('Water Data'!E119))="","",OFFSET('Water Data'!$E$28,0,10*ROW('Water Data'!E119)))</f>
        <v/>
      </c>
      <c r="BX125" s="290" t="str">
        <f ca="true">+IF(OFFSET('Water Data'!$E$29,0,10*ROW('Water Data'!E119))="","",OFFSET('Water Data'!$E$29,0,10*ROW('Water Data'!E119)))</f>
        <v/>
      </c>
      <c r="BY125" s="290" t="str">
        <f ca="true">+IF(OFFSET('Water Data'!$F$27,0,10*ROW('Water Data'!F119))="","",OFFSET('Water Data'!$F$27,0,10*ROW('Water Data'!F119)))</f>
        <v/>
      </c>
      <c r="BZ125" s="290" t="str">
        <f ca="true">+IF(OFFSET('Water Data'!$F$28,0,10*ROW('Water Data'!F119))="","",OFFSET('Water Data'!$F$28,0,10*ROW('Water Data'!F119)))</f>
        <v/>
      </c>
      <c r="CA125" s="290" t="str">
        <f ca="true">+IF(OFFSET('Water Data'!$F$29,0,10*ROW('Water Data'!F119))="","",OFFSET('Water Data'!$F$29,0,10*ROW('Water Data'!F119)))</f>
        <v/>
      </c>
      <c r="CB125" s="290" t="str">
        <f ca="true">+IF(OFFSET('Water Data'!$G$27,0,10*ROW('Water Data'!G119))="","",OFFSET('Water Data'!$G$27,0,10*ROW('Water Data'!G119)))</f>
        <v/>
      </c>
      <c r="CC125" s="290" t="str">
        <f ca="true">+IF(OFFSET('Water Data'!$G$28,0,10*ROW('Water Data'!G119))="","",OFFSET('Water Data'!$G$28,0,10*ROW('Water Data'!G119)))</f>
        <v/>
      </c>
      <c r="CD125" s="290" t="str">
        <f ca="true">+IF(OFFSET('Water Data'!$G$29,0,10*ROW('Water Data'!G119))="","",OFFSET('Water Data'!$G$29,0,10*ROW('Water Data'!G119)))</f>
        <v/>
      </c>
      <c r="CE125" s="290" t="str">
        <f ca="true">+IF(OFFSET('Water Data'!$H$27,0,10*ROW('Water Data'!H119))="","",OFFSET('Water Data'!$H$27,0,10*ROW('Water Data'!H119)))</f>
        <v/>
      </c>
      <c r="CF125" s="290" t="str">
        <f ca="true">+IF(OFFSET('Water Data'!$H$28,0,10*ROW('Water Data'!H119))="","",OFFSET('Water Data'!$H$28,0,10*ROW('Water Data'!H119)))</f>
        <v/>
      </c>
      <c r="CG125" s="290" t="str">
        <f ca="true">+IF(OFFSET('Water Data'!$H$29,0,10*ROW('Water Data'!H119))="","",OFFSET('Water Data'!$H$29,0,10*ROW('Water Data'!H119)))</f>
        <v/>
      </c>
      <c r="CH125" s="290" t="str">
        <f ca="true">+IF(OFFSET('Water Data'!$I$27,0,10*ROW('Water Data'!I119))="","",OFFSET('Water Data'!$I$27,0,10*ROW('Water Data'!I119)))</f>
        <v/>
      </c>
      <c r="CI125" s="290" t="str">
        <f ca="true">+IF(OFFSET('Water Data'!$I$28,0,10*ROW('Water Data'!I119))="","",OFFSET('Water Data'!$I$28,0,10*ROW('Water Data'!I119)))</f>
        <v/>
      </c>
      <c r="CJ125" s="290" t="str">
        <f ca="true">+IF(OFFSET('Water Data'!$I$29,0,10*ROW('Water Data'!I119))="","",OFFSET('Water Data'!$I$29,0,10*ROW('Water Data'!I119)))</f>
        <v/>
      </c>
      <c r="CK125" s="290" t="str">
        <f ca="true">+IF(OFFSET('Sanitation Data'!$D$28,0,10*ROW('Sanitation Data'!D119))="","",OFFSET('Sanitation Data'!$D$28,0,10*ROW('Sanitation Data'!D119)))</f>
        <v/>
      </c>
      <c r="CL125" s="290" t="str">
        <f ca="true">+IF(OFFSET('Sanitation Data'!$D$29,0,10*ROW('Sanitation Data'!D119))="","",OFFSET('Sanitation Data'!$D$29,0,10*ROW('Sanitation Data'!D119)))</f>
        <v/>
      </c>
      <c r="CM125" s="290" t="str">
        <f ca="true">+IF(OFFSET('Sanitation Data'!$D$30,0,10*ROW('Sanitation Data'!D119))="","",OFFSET('Sanitation Data'!$D$30,0,10*ROW('Sanitation Data'!D119)))</f>
        <v/>
      </c>
      <c r="CN125" s="290" t="str">
        <f ca="true">+IF(OFFSET('Sanitation Data'!$D$31,0,10*ROW('Sanitation Data'!D119))="","",OFFSET('Sanitation Data'!$D$31,0,10*ROW('Sanitation Data'!D119)))</f>
        <v/>
      </c>
      <c r="CO125" s="290" t="str">
        <f ca="true">+IF(OFFSET('Sanitation Data'!$D$32,0,10*ROW('Sanitation Data'!D119))="","",OFFSET('Sanitation Data'!$D$32,0,10*ROW('Sanitation Data'!D119)))</f>
        <v/>
      </c>
      <c r="CP125" s="290" t="str">
        <f ca="true">+IF(OFFSET('Sanitation Data'!$E$28,0,10*ROW('Sanitation Data'!E119))="","",OFFSET('Sanitation Data'!$E$28,0,10*ROW('Sanitation Data'!E119)))</f>
        <v/>
      </c>
      <c r="CQ125" s="290" t="str">
        <f ca="true">+IF(OFFSET('Sanitation Data'!$E$29,0,10*ROW('Sanitation Data'!E119))="","",OFFSET('Sanitation Data'!$E$29,0,10*ROW('Sanitation Data'!E119)))</f>
        <v/>
      </c>
      <c r="CR125" s="290" t="str">
        <f ca="true">+IF(OFFSET('Sanitation Data'!$E$30,0,10*ROW('Sanitation Data'!E119))="","",OFFSET('Sanitation Data'!$E$30,0,10*ROW('Sanitation Data'!E119)))</f>
        <v/>
      </c>
      <c r="CS125" s="290" t="str">
        <f ca="true">+IF(OFFSET('Sanitation Data'!$E$31,0,10*ROW('Sanitation Data'!E119))="","",OFFSET('Sanitation Data'!$E$31,0,10*ROW('Sanitation Data'!E119)))</f>
        <v/>
      </c>
      <c r="CT125" s="290" t="str">
        <f ca="true">+IF(OFFSET('Sanitation Data'!$E$32,0,10*ROW('Sanitation Data'!E119))="","",OFFSET('Sanitation Data'!$E$32,0,10*ROW('Sanitation Data'!E119)))</f>
        <v/>
      </c>
      <c r="CU125" s="290" t="str">
        <f ca="true">+IF(OFFSET('Sanitation Data'!$F$28,0,10*ROW('Sanitation Data'!F119))="","",OFFSET('Sanitation Data'!$F$28,0,10*ROW('Sanitation Data'!F119)))</f>
        <v/>
      </c>
      <c r="CV125" s="290" t="str">
        <f ca="true">+IF(OFFSET('Sanitation Data'!$F$29,0,10*ROW('Sanitation Data'!F119))="","",OFFSET('Sanitation Data'!$F$29,0,10*ROW('Sanitation Data'!F119)))</f>
        <v/>
      </c>
      <c r="CW125" s="290" t="str">
        <f ca="true">+IF(OFFSET('Sanitation Data'!$F$30,0,10*ROW('Sanitation Data'!F119))="","",OFFSET('Sanitation Data'!$F$30,0,10*ROW('Sanitation Data'!F119)))</f>
        <v/>
      </c>
      <c r="CX125" s="290" t="str">
        <f ca="true">+IF(OFFSET('Sanitation Data'!$F$31,0,10*ROW('Sanitation Data'!F119))="","",OFFSET('Sanitation Data'!$F$31,0,10*ROW('Sanitation Data'!F119)))</f>
        <v/>
      </c>
      <c r="CY125" s="290" t="str">
        <f ca="true">+IF(OFFSET('Sanitation Data'!$F$32,0,10*ROW('Sanitation Data'!F119))="","",OFFSET('Sanitation Data'!$F$32,0,10*ROW('Sanitation Data'!F119)))</f>
        <v/>
      </c>
      <c r="CZ125" s="290" t="str">
        <f ca="true">+IF(OFFSET('Sanitation Data'!$G$28,0,10*ROW('Sanitation Data'!G119))="","",OFFSET('Sanitation Data'!$G$28,0,10*ROW('Sanitation Data'!G119)))</f>
        <v/>
      </c>
      <c r="DA125" s="290" t="str">
        <f ca="true">+IF(OFFSET('Sanitation Data'!$G$29,0,10*ROW('Sanitation Data'!G119))="","",OFFSET('Sanitation Data'!$G$29,0,10*ROW('Sanitation Data'!G119)))</f>
        <v/>
      </c>
      <c r="DB125" s="290" t="str">
        <f ca="true">+IF(OFFSET('Sanitation Data'!$G$30,0,10*ROW('Sanitation Data'!G119))="","",OFFSET('Sanitation Data'!$G$30,0,10*ROW('Sanitation Data'!G119)))</f>
        <v/>
      </c>
      <c r="DC125" s="290" t="str">
        <f ca="true">+IF(OFFSET('Sanitation Data'!$G$31,0,10*ROW('Sanitation Data'!G119))="","",OFFSET('Sanitation Data'!$G$31,0,10*ROW('Sanitation Data'!G119)))</f>
        <v/>
      </c>
      <c r="DD125" s="290" t="str">
        <f ca="true">+IF(OFFSET('Sanitation Data'!$G$32,0,10*ROW('Sanitation Data'!G119))="","",OFFSET('Sanitation Data'!$G$32,0,10*ROW('Sanitation Data'!G119)))</f>
        <v/>
      </c>
      <c r="DE125" s="290" t="str">
        <f ca="true">+IF(OFFSET('Sanitation Data'!$H$28,0,10*ROW('Sanitation Data'!H119))="","",OFFSET('Sanitation Data'!$H$28,0,10*ROW('Sanitation Data'!H119)))</f>
        <v/>
      </c>
      <c r="DF125" s="290" t="str">
        <f ca="true">+IF(OFFSET('Sanitation Data'!$H$29,0,10*ROW('Sanitation Data'!H119))="","",OFFSET('Sanitation Data'!$H$29,0,10*ROW('Sanitation Data'!H119)))</f>
        <v/>
      </c>
      <c r="DG125" s="290" t="str">
        <f ca="true">+IF(OFFSET('Sanitation Data'!$H$30,0,10*ROW('Sanitation Data'!H119))="","",OFFSET('Sanitation Data'!$H$30,0,10*ROW('Sanitation Data'!H119)))</f>
        <v/>
      </c>
      <c r="DH125" s="290" t="str">
        <f ca="true">+IF(OFFSET('Sanitation Data'!$H$31,0,10*ROW('Sanitation Data'!H119))="","",OFFSET('Sanitation Data'!$H$31,0,10*ROW('Sanitation Data'!H119)))</f>
        <v/>
      </c>
      <c r="DI125" s="290" t="str">
        <f ca="true">+IF(OFFSET('Sanitation Data'!$H$32,0,10*ROW('Sanitation Data'!H119))="","",OFFSET('Sanitation Data'!$H$32,0,10*ROW('Sanitation Data'!H119)))</f>
        <v/>
      </c>
      <c r="DJ125" s="290" t="str">
        <f ca="true">+IF(OFFSET('Sanitation Data'!$I$28,0,10*ROW('Sanitation Data'!I119))="","",OFFSET('Sanitation Data'!$I$28,0,10*ROW('Sanitation Data'!I119)))</f>
        <v/>
      </c>
      <c r="DK125" s="290" t="str">
        <f ca="true">+IF(OFFSET('Sanitation Data'!$I$29,0,10*ROW('Sanitation Data'!I119))="","",OFFSET('Sanitation Data'!$I$29,0,10*ROW('Sanitation Data'!I119)))</f>
        <v/>
      </c>
      <c r="DL125" s="290" t="str">
        <f ca="true">+IF(OFFSET('Sanitation Data'!$I$30,0,10*ROW('Sanitation Data'!I119))="","",OFFSET('Sanitation Data'!$I$30,0,10*ROW('Sanitation Data'!I119)))</f>
        <v/>
      </c>
      <c r="DM125" s="290" t="str">
        <f ca="true">+IF(OFFSET('Sanitation Data'!$I$31,0,10*ROW('Sanitation Data'!I119))="","",OFFSET('Sanitation Data'!$I$31,0,10*ROW('Sanitation Data'!I119)))</f>
        <v/>
      </c>
      <c r="DN125" s="290" t="str">
        <f ca="true">+IF(OFFSET('Sanitation Data'!$I$32,0,10*ROW('Sanitation Data'!I119))="","",OFFSET('Sanitation Data'!$I$32,0,10*ROW('Sanitation Data'!I119)))</f>
        <v/>
      </c>
      <c r="DO125" s="290" t="str">
        <f ca="true">+IF(OFFSET('Hygiene Data'!$D$11,0,10*ROW('Hygiene Data'!D119))="","",OFFSET('Hygiene Data'!$D$11,0,10*ROW('Hygiene Data'!D119)))</f>
        <v/>
      </c>
      <c r="DP125" s="290" t="str">
        <f ca="true">+IF(OFFSET('Hygiene Data'!$D$12,0,10*ROW('Hygiene Data'!D119))="","",OFFSET('Hygiene Data'!$D$12,0,10*ROW('Hygiene Data'!D119)))</f>
        <v/>
      </c>
      <c r="DQ125" s="290" t="str">
        <f ca="true">+IF(OFFSET('Hygiene Data'!$D$13,0,10*ROW('Hygiene Data'!D119))="","",OFFSET('Hygiene Data'!$D$13,0,10*ROW('Hygiene Data'!D119)))</f>
        <v/>
      </c>
      <c r="DR125" s="290" t="str">
        <f ca="true">+IF(OFFSET('Hygiene Data'!$E$11,0,10*ROW('Hygiene Data'!E119))="","",OFFSET('Hygiene Data'!$E$11,0,10*ROW('Hygiene Data'!E119)))</f>
        <v/>
      </c>
      <c r="DS125" s="290" t="str">
        <f ca="true">+IF(OFFSET('Hygiene Data'!$E$12,0,10*ROW('Hygiene Data'!E119))="","",OFFSET('Hygiene Data'!$E$12,0,10*ROW('Hygiene Data'!E119)))</f>
        <v/>
      </c>
      <c r="DT125" s="290" t="str">
        <f ca="true">+IF(OFFSET('Hygiene Data'!$E$13,0,10*ROW('Hygiene Data'!E119))="","",OFFSET('Hygiene Data'!$E$13,0,10*ROW('Hygiene Data'!E119)))</f>
        <v/>
      </c>
      <c r="DU125" s="290" t="str">
        <f ca="true">+IF(OFFSET('Hygiene Data'!$F$11,0,10*ROW('Hygiene Data'!F119))="","",OFFSET('Hygiene Data'!$F$11,0,10*ROW('Hygiene Data'!F119)))</f>
        <v/>
      </c>
      <c r="DV125" s="290" t="str">
        <f ca="true">+IF(OFFSET('Hygiene Data'!$F$12,0,10*ROW('Hygiene Data'!F119))="","",OFFSET('Hygiene Data'!$F$12,0,10*ROW('Hygiene Data'!F119)))</f>
        <v/>
      </c>
      <c r="DW125" s="290" t="str">
        <f ca="true">+IF(OFFSET('Hygiene Data'!$F$13,0,10*ROW('Hygiene Data'!F119))="","",OFFSET('Hygiene Data'!$F$13,0,10*ROW('Hygiene Data'!F119)))</f>
        <v/>
      </c>
      <c r="DX125" s="290" t="str">
        <f ca="true">+IF(OFFSET('Hygiene Data'!$G$11,0,10*ROW('Hygiene Data'!G119))="","",OFFSET('Hygiene Data'!$G$11,0,10*ROW('Hygiene Data'!G119)))</f>
        <v/>
      </c>
      <c r="DY125" s="290" t="str">
        <f ca="true">+IF(OFFSET('Hygiene Data'!$G$12,0,10*ROW('Hygiene Data'!G119))="","",OFFSET('Hygiene Data'!$G$12,0,10*ROW('Hygiene Data'!G119)))</f>
        <v/>
      </c>
      <c r="DZ125" s="290" t="str">
        <f ca="true">+IF(OFFSET('Hygiene Data'!$G$13,0,10*ROW('Hygiene Data'!G119))="","",OFFSET('Hygiene Data'!$G$13,0,10*ROW('Hygiene Data'!G119)))</f>
        <v/>
      </c>
      <c r="EA125" s="290" t="str">
        <f ca="true">+IF(OFFSET('Hygiene Data'!$H$11,0,10*ROW('Hygiene Data'!H119))="","",OFFSET('Hygiene Data'!$H$11,0,10*ROW('Hygiene Data'!H119)))</f>
        <v/>
      </c>
      <c r="EB125" s="290" t="str">
        <f ca="true">+IF(OFFSET('Hygiene Data'!$H$12,0,10*ROW('Hygiene Data'!H119))="","",OFFSET('Hygiene Data'!$H$12,0,10*ROW('Hygiene Data'!H119)))</f>
        <v/>
      </c>
      <c r="EC125" s="290" t="str">
        <f ca="true">+IF(OFFSET('Hygiene Data'!$H$13,0,10*ROW('Hygiene Data'!H119))="","",OFFSET('Hygiene Data'!$H$13,0,10*ROW('Hygiene Data'!H119)))</f>
        <v/>
      </c>
      <c r="ED125" s="290" t="str">
        <f ca="true">+IF(OFFSET('Hygiene Data'!$I$11,0,10*ROW('Hygiene Data'!I119))="","",OFFSET('Hygiene Data'!$I$11,0,10*ROW('Hygiene Data'!I119)))</f>
        <v/>
      </c>
      <c r="EE125" s="290" t="str">
        <f ca="true">+IF(OFFSET('Hygiene Data'!$I$12,0,10*ROW('Hygiene Data'!I119))="","",OFFSET('Hygiene Data'!$I$12,0,10*ROW('Hygiene Data'!I119)))</f>
        <v/>
      </c>
      <c r="EF125" s="290"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6"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0"/>
      <c r="BS126" s="290" t="str">
        <f ca="true">+IF(OFFSET('Water Data'!$D$27,0,10*ROW('Water Data'!D120))="","",OFFSET('Water Data'!$D$27,0,10*ROW('Water Data'!D120)))</f>
        <v/>
      </c>
      <c r="BT126" s="290" t="str">
        <f ca="true">+IF(OFFSET('Water Data'!$D$28,0,10*ROW('Water Data'!D120))="","",OFFSET('Water Data'!$D$28,0,10*ROW('Water Data'!D120)))</f>
        <v/>
      </c>
      <c r="BU126" s="290" t="str">
        <f ca="true">+IF(OFFSET('Water Data'!$D$29,0,10*ROW('Water Data'!D120))="","",OFFSET('Water Data'!$D$29,0,10*ROW('Water Data'!D120)))</f>
        <v/>
      </c>
      <c r="BV126" s="290" t="str">
        <f ca="true">+IF(OFFSET('Water Data'!$E$27,0,10*ROW('Water Data'!E120))="","",OFFSET('Water Data'!$E$27,0,10*ROW('Water Data'!E120)))</f>
        <v/>
      </c>
      <c r="BW126" s="290" t="str">
        <f ca="true">+IF(OFFSET('Water Data'!$E$28,0,10*ROW('Water Data'!E120))="","",OFFSET('Water Data'!$E$28,0,10*ROW('Water Data'!E120)))</f>
        <v/>
      </c>
      <c r="BX126" s="290" t="str">
        <f ca="true">+IF(OFFSET('Water Data'!$E$29,0,10*ROW('Water Data'!E120))="","",OFFSET('Water Data'!$E$29,0,10*ROW('Water Data'!E120)))</f>
        <v/>
      </c>
      <c r="BY126" s="290" t="str">
        <f ca="true">+IF(OFFSET('Water Data'!$F$27,0,10*ROW('Water Data'!F120))="","",OFFSET('Water Data'!$F$27,0,10*ROW('Water Data'!F120)))</f>
        <v/>
      </c>
      <c r="BZ126" s="290" t="str">
        <f ca="true">+IF(OFFSET('Water Data'!$F$28,0,10*ROW('Water Data'!F120))="","",OFFSET('Water Data'!$F$28,0,10*ROW('Water Data'!F120)))</f>
        <v/>
      </c>
      <c r="CA126" s="290" t="str">
        <f ca="true">+IF(OFFSET('Water Data'!$F$29,0,10*ROW('Water Data'!F120))="","",OFFSET('Water Data'!$F$29,0,10*ROW('Water Data'!F120)))</f>
        <v/>
      </c>
      <c r="CB126" s="290" t="str">
        <f ca="true">+IF(OFFSET('Water Data'!$G$27,0,10*ROW('Water Data'!G120))="","",OFFSET('Water Data'!$G$27,0,10*ROW('Water Data'!G120)))</f>
        <v/>
      </c>
      <c r="CC126" s="290" t="str">
        <f ca="true">+IF(OFFSET('Water Data'!$G$28,0,10*ROW('Water Data'!G120))="","",OFFSET('Water Data'!$G$28,0,10*ROW('Water Data'!G120)))</f>
        <v/>
      </c>
      <c r="CD126" s="290" t="str">
        <f ca="true">+IF(OFFSET('Water Data'!$G$29,0,10*ROW('Water Data'!G120))="","",OFFSET('Water Data'!$G$29,0,10*ROW('Water Data'!G120)))</f>
        <v/>
      </c>
      <c r="CE126" s="290" t="str">
        <f ca="true">+IF(OFFSET('Water Data'!$H$27,0,10*ROW('Water Data'!H120))="","",OFFSET('Water Data'!$H$27,0,10*ROW('Water Data'!H120)))</f>
        <v/>
      </c>
      <c r="CF126" s="290" t="str">
        <f ca="true">+IF(OFFSET('Water Data'!$H$28,0,10*ROW('Water Data'!H120))="","",OFFSET('Water Data'!$H$28,0,10*ROW('Water Data'!H120)))</f>
        <v/>
      </c>
      <c r="CG126" s="290" t="str">
        <f ca="true">+IF(OFFSET('Water Data'!$H$29,0,10*ROW('Water Data'!H120))="","",OFFSET('Water Data'!$H$29,0,10*ROW('Water Data'!H120)))</f>
        <v/>
      </c>
      <c r="CH126" s="290" t="str">
        <f ca="true">+IF(OFFSET('Water Data'!$I$27,0,10*ROW('Water Data'!I120))="","",OFFSET('Water Data'!$I$27,0,10*ROW('Water Data'!I120)))</f>
        <v/>
      </c>
      <c r="CI126" s="290" t="str">
        <f ca="true">+IF(OFFSET('Water Data'!$I$28,0,10*ROW('Water Data'!I120))="","",OFFSET('Water Data'!$I$28,0,10*ROW('Water Data'!I120)))</f>
        <v/>
      </c>
      <c r="CJ126" s="290" t="str">
        <f ca="true">+IF(OFFSET('Water Data'!$I$29,0,10*ROW('Water Data'!I120))="","",OFFSET('Water Data'!$I$29,0,10*ROW('Water Data'!I120)))</f>
        <v/>
      </c>
      <c r="CK126" s="290" t="str">
        <f ca="true">+IF(OFFSET('Sanitation Data'!$D$28,0,10*ROW('Sanitation Data'!D120))="","",OFFSET('Sanitation Data'!$D$28,0,10*ROW('Sanitation Data'!D120)))</f>
        <v/>
      </c>
      <c r="CL126" s="290" t="str">
        <f ca="true">+IF(OFFSET('Sanitation Data'!$D$29,0,10*ROW('Sanitation Data'!D120))="","",OFFSET('Sanitation Data'!$D$29,0,10*ROW('Sanitation Data'!D120)))</f>
        <v/>
      </c>
      <c r="CM126" s="290" t="str">
        <f ca="true">+IF(OFFSET('Sanitation Data'!$D$30,0,10*ROW('Sanitation Data'!D120))="","",OFFSET('Sanitation Data'!$D$30,0,10*ROW('Sanitation Data'!D120)))</f>
        <v/>
      </c>
      <c r="CN126" s="290" t="str">
        <f ca="true">+IF(OFFSET('Sanitation Data'!$D$31,0,10*ROW('Sanitation Data'!D120))="","",OFFSET('Sanitation Data'!$D$31,0,10*ROW('Sanitation Data'!D120)))</f>
        <v/>
      </c>
      <c r="CO126" s="290" t="str">
        <f ca="true">+IF(OFFSET('Sanitation Data'!$D$32,0,10*ROW('Sanitation Data'!D120))="","",OFFSET('Sanitation Data'!$D$32,0,10*ROW('Sanitation Data'!D120)))</f>
        <v/>
      </c>
      <c r="CP126" s="290" t="str">
        <f ca="true">+IF(OFFSET('Sanitation Data'!$E$28,0,10*ROW('Sanitation Data'!E120))="","",OFFSET('Sanitation Data'!$E$28,0,10*ROW('Sanitation Data'!E120)))</f>
        <v/>
      </c>
      <c r="CQ126" s="290" t="str">
        <f ca="true">+IF(OFFSET('Sanitation Data'!$E$29,0,10*ROW('Sanitation Data'!E120))="","",OFFSET('Sanitation Data'!$E$29,0,10*ROW('Sanitation Data'!E120)))</f>
        <v/>
      </c>
      <c r="CR126" s="290" t="str">
        <f ca="true">+IF(OFFSET('Sanitation Data'!$E$30,0,10*ROW('Sanitation Data'!E120))="","",OFFSET('Sanitation Data'!$E$30,0,10*ROW('Sanitation Data'!E120)))</f>
        <v/>
      </c>
      <c r="CS126" s="290" t="str">
        <f ca="true">+IF(OFFSET('Sanitation Data'!$E$31,0,10*ROW('Sanitation Data'!E120))="","",OFFSET('Sanitation Data'!$E$31,0,10*ROW('Sanitation Data'!E120)))</f>
        <v/>
      </c>
      <c r="CT126" s="290" t="str">
        <f ca="true">+IF(OFFSET('Sanitation Data'!$E$32,0,10*ROW('Sanitation Data'!E120))="","",OFFSET('Sanitation Data'!$E$32,0,10*ROW('Sanitation Data'!E120)))</f>
        <v/>
      </c>
      <c r="CU126" s="290" t="str">
        <f ca="true">+IF(OFFSET('Sanitation Data'!$F$28,0,10*ROW('Sanitation Data'!F120))="","",OFFSET('Sanitation Data'!$F$28,0,10*ROW('Sanitation Data'!F120)))</f>
        <v/>
      </c>
      <c r="CV126" s="290" t="str">
        <f ca="true">+IF(OFFSET('Sanitation Data'!$F$29,0,10*ROW('Sanitation Data'!F120))="","",OFFSET('Sanitation Data'!$F$29,0,10*ROW('Sanitation Data'!F120)))</f>
        <v/>
      </c>
      <c r="CW126" s="290" t="str">
        <f ca="true">+IF(OFFSET('Sanitation Data'!$F$30,0,10*ROW('Sanitation Data'!F120))="","",OFFSET('Sanitation Data'!$F$30,0,10*ROW('Sanitation Data'!F120)))</f>
        <v/>
      </c>
      <c r="CX126" s="290" t="str">
        <f ca="true">+IF(OFFSET('Sanitation Data'!$F$31,0,10*ROW('Sanitation Data'!F120))="","",OFFSET('Sanitation Data'!$F$31,0,10*ROW('Sanitation Data'!F120)))</f>
        <v/>
      </c>
      <c r="CY126" s="290" t="str">
        <f ca="true">+IF(OFFSET('Sanitation Data'!$F$32,0,10*ROW('Sanitation Data'!F120))="","",OFFSET('Sanitation Data'!$F$32,0,10*ROW('Sanitation Data'!F120)))</f>
        <v/>
      </c>
      <c r="CZ126" s="290" t="str">
        <f ca="true">+IF(OFFSET('Sanitation Data'!$G$28,0,10*ROW('Sanitation Data'!G120))="","",OFFSET('Sanitation Data'!$G$28,0,10*ROW('Sanitation Data'!G120)))</f>
        <v/>
      </c>
      <c r="DA126" s="290" t="str">
        <f ca="true">+IF(OFFSET('Sanitation Data'!$G$29,0,10*ROW('Sanitation Data'!G120))="","",OFFSET('Sanitation Data'!$G$29,0,10*ROW('Sanitation Data'!G120)))</f>
        <v/>
      </c>
      <c r="DB126" s="290" t="str">
        <f ca="true">+IF(OFFSET('Sanitation Data'!$G$30,0,10*ROW('Sanitation Data'!G120))="","",OFFSET('Sanitation Data'!$G$30,0,10*ROW('Sanitation Data'!G120)))</f>
        <v/>
      </c>
      <c r="DC126" s="290" t="str">
        <f ca="true">+IF(OFFSET('Sanitation Data'!$G$31,0,10*ROW('Sanitation Data'!G120))="","",OFFSET('Sanitation Data'!$G$31,0,10*ROW('Sanitation Data'!G120)))</f>
        <v/>
      </c>
      <c r="DD126" s="290" t="str">
        <f ca="true">+IF(OFFSET('Sanitation Data'!$G$32,0,10*ROW('Sanitation Data'!G120))="","",OFFSET('Sanitation Data'!$G$32,0,10*ROW('Sanitation Data'!G120)))</f>
        <v/>
      </c>
      <c r="DE126" s="290" t="str">
        <f ca="true">+IF(OFFSET('Sanitation Data'!$H$28,0,10*ROW('Sanitation Data'!H120))="","",OFFSET('Sanitation Data'!$H$28,0,10*ROW('Sanitation Data'!H120)))</f>
        <v/>
      </c>
      <c r="DF126" s="290" t="str">
        <f ca="true">+IF(OFFSET('Sanitation Data'!$H$29,0,10*ROW('Sanitation Data'!H120))="","",OFFSET('Sanitation Data'!$H$29,0,10*ROW('Sanitation Data'!H120)))</f>
        <v/>
      </c>
      <c r="DG126" s="290" t="str">
        <f ca="true">+IF(OFFSET('Sanitation Data'!$H$30,0,10*ROW('Sanitation Data'!H120))="","",OFFSET('Sanitation Data'!$H$30,0,10*ROW('Sanitation Data'!H120)))</f>
        <v/>
      </c>
      <c r="DH126" s="290" t="str">
        <f ca="true">+IF(OFFSET('Sanitation Data'!$H$31,0,10*ROW('Sanitation Data'!H120))="","",OFFSET('Sanitation Data'!$H$31,0,10*ROW('Sanitation Data'!H120)))</f>
        <v/>
      </c>
      <c r="DI126" s="290" t="str">
        <f ca="true">+IF(OFFSET('Sanitation Data'!$H$32,0,10*ROW('Sanitation Data'!H120))="","",OFFSET('Sanitation Data'!$H$32,0,10*ROW('Sanitation Data'!H120)))</f>
        <v/>
      </c>
      <c r="DJ126" s="290" t="str">
        <f ca="true">+IF(OFFSET('Sanitation Data'!$I$28,0,10*ROW('Sanitation Data'!I120))="","",OFFSET('Sanitation Data'!$I$28,0,10*ROW('Sanitation Data'!I120)))</f>
        <v/>
      </c>
      <c r="DK126" s="290" t="str">
        <f ca="true">+IF(OFFSET('Sanitation Data'!$I$29,0,10*ROW('Sanitation Data'!I120))="","",OFFSET('Sanitation Data'!$I$29,0,10*ROW('Sanitation Data'!I120)))</f>
        <v/>
      </c>
      <c r="DL126" s="290" t="str">
        <f ca="true">+IF(OFFSET('Sanitation Data'!$I$30,0,10*ROW('Sanitation Data'!I120))="","",OFFSET('Sanitation Data'!$I$30,0,10*ROW('Sanitation Data'!I120)))</f>
        <v/>
      </c>
      <c r="DM126" s="290" t="str">
        <f ca="true">+IF(OFFSET('Sanitation Data'!$I$31,0,10*ROW('Sanitation Data'!I120))="","",OFFSET('Sanitation Data'!$I$31,0,10*ROW('Sanitation Data'!I120)))</f>
        <v/>
      </c>
      <c r="DN126" s="290" t="str">
        <f ca="true">+IF(OFFSET('Sanitation Data'!$I$32,0,10*ROW('Sanitation Data'!I120))="","",OFFSET('Sanitation Data'!$I$32,0,10*ROW('Sanitation Data'!I120)))</f>
        <v/>
      </c>
      <c r="DO126" s="290" t="str">
        <f ca="true">+IF(OFFSET('Hygiene Data'!$D$11,0,10*ROW('Hygiene Data'!D120))="","",OFFSET('Hygiene Data'!$D$11,0,10*ROW('Hygiene Data'!D120)))</f>
        <v/>
      </c>
      <c r="DP126" s="290" t="str">
        <f ca="true">+IF(OFFSET('Hygiene Data'!$D$12,0,10*ROW('Hygiene Data'!D120))="","",OFFSET('Hygiene Data'!$D$12,0,10*ROW('Hygiene Data'!D120)))</f>
        <v/>
      </c>
      <c r="DQ126" s="290" t="str">
        <f ca="true">+IF(OFFSET('Hygiene Data'!$D$13,0,10*ROW('Hygiene Data'!D120))="","",OFFSET('Hygiene Data'!$D$13,0,10*ROW('Hygiene Data'!D120)))</f>
        <v/>
      </c>
      <c r="DR126" s="290" t="str">
        <f ca="true">+IF(OFFSET('Hygiene Data'!$E$11,0,10*ROW('Hygiene Data'!E120))="","",OFFSET('Hygiene Data'!$E$11,0,10*ROW('Hygiene Data'!E120)))</f>
        <v/>
      </c>
      <c r="DS126" s="290" t="str">
        <f ca="true">+IF(OFFSET('Hygiene Data'!$E$12,0,10*ROW('Hygiene Data'!E120))="","",OFFSET('Hygiene Data'!$E$12,0,10*ROW('Hygiene Data'!E120)))</f>
        <v/>
      </c>
      <c r="DT126" s="290" t="str">
        <f ca="true">+IF(OFFSET('Hygiene Data'!$E$13,0,10*ROW('Hygiene Data'!E120))="","",OFFSET('Hygiene Data'!$E$13,0,10*ROW('Hygiene Data'!E120)))</f>
        <v/>
      </c>
      <c r="DU126" s="290" t="str">
        <f ca="true">+IF(OFFSET('Hygiene Data'!$F$11,0,10*ROW('Hygiene Data'!F120))="","",OFFSET('Hygiene Data'!$F$11,0,10*ROW('Hygiene Data'!F120)))</f>
        <v/>
      </c>
      <c r="DV126" s="290" t="str">
        <f ca="true">+IF(OFFSET('Hygiene Data'!$F$12,0,10*ROW('Hygiene Data'!F120))="","",OFFSET('Hygiene Data'!$F$12,0,10*ROW('Hygiene Data'!F120)))</f>
        <v/>
      </c>
      <c r="DW126" s="290" t="str">
        <f ca="true">+IF(OFFSET('Hygiene Data'!$F$13,0,10*ROW('Hygiene Data'!F120))="","",OFFSET('Hygiene Data'!$F$13,0,10*ROW('Hygiene Data'!F120)))</f>
        <v/>
      </c>
      <c r="DX126" s="290" t="str">
        <f ca="true">+IF(OFFSET('Hygiene Data'!$G$11,0,10*ROW('Hygiene Data'!G120))="","",OFFSET('Hygiene Data'!$G$11,0,10*ROW('Hygiene Data'!G120)))</f>
        <v/>
      </c>
      <c r="DY126" s="290" t="str">
        <f ca="true">+IF(OFFSET('Hygiene Data'!$G$12,0,10*ROW('Hygiene Data'!G120))="","",OFFSET('Hygiene Data'!$G$12,0,10*ROW('Hygiene Data'!G120)))</f>
        <v/>
      </c>
      <c r="DZ126" s="290" t="str">
        <f ca="true">+IF(OFFSET('Hygiene Data'!$G$13,0,10*ROW('Hygiene Data'!G120))="","",OFFSET('Hygiene Data'!$G$13,0,10*ROW('Hygiene Data'!G120)))</f>
        <v/>
      </c>
      <c r="EA126" s="290" t="str">
        <f ca="true">+IF(OFFSET('Hygiene Data'!$H$11,0,10*ROW('Hygiene Data'!H120))="","",OFFSET('Hygiene Data'!$H$11,0,10*ROW('Hygiene Data'!H120)))</f>
        <v/>
      </c>
      <c r="EB126" s="290" t="str">
        <f ca="true">+IF(OFFSET('Hygiene Data'!$H$12,0,10*ROW('Hygiene Data'!H120))="","",OFFSET('Hygiene Data'!$H$12,0,10*ROW('Hygiene Data'!H120)))</f>
        <v/>
      </c>
      <c r="EC126" s="290" t="str">
        <f ca="true">+IF(OFFSET('Hygiene Data'!$H$13,0,10*ROW('Hygiene Data'!H120))="","",OFFSET('Hygiene Data'!$H$13,0,10*ROW('Hygiene Data'!H120)))</f>
        <v/>
      </c>
      <c r="ED126" s="290" t="str">
        <f ca="true">+IF(OFFSET('Hygiene Data'!$I$11,0,10*ROW('Hygiene Data'!I120))="","",OFFSET('Hygiene Data'!$I$11,0,10*ROW('Hygiene Data'!I120)))</f>
        <v/>
      </c>
      <c r="EE126" s="290" t="str">
        <f ca="true">+IF(OFFSET('Hygiene Data'!$I$12,0,10*ROW('Hygiene Data'!I120))="","",OFFSET('Hygiene Data'!$I$12,0,10*ROW('Hygiene Data'!I120)))</f>
        <v/>
      </c>
      <c r="EF126" s="290"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6"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0"/>
      <c r="BS127" s="290" t="str">
        <f ca="true">+IF(OFFSET('Water Data'!$D$27,0,10*ROW('Water Data'!D121))="","",OFFSET('Water Data'!$D$27,0,10*ROW('Water Data'!D121)))</f>
        <v/>
      </c>
      <c r="BT127" s="290" t="str">
        <f ca="true">+IF(OFFSET('Water Data'!$D$28,0,10*ROW('Water Data'!D121))="","",OFFSET('Water Data'!$D$28,0,10*ROW('Water Data'!D121)))</f>
        <v/>
      </c>
      <c r="BU127" s="290" t="str">
        <f ca="true">+IF(OFFSET('Water Data'!$D$29,0,10*ROW('Water Data'!D121))="","",OFFSET('Water Data'!$D$29,0,10*ROW('Water Data'!D121)))</f>
        <v/>
      </c>
      <c r="BV127" s="290" t="str">
        <f ca="true">+IF(OFFSET('Water Data'!$E$27,0,10*ROW('Water Data'!E121))="","",OFFSET('Water Data'!$E$27,0,10*ROW('Water Data'!E121)))</f>
        <v/>
      </c>
      <c r="BW127" s="290" t="str">
        <f ca="true">+IF(OFFSET('Water Data'!$E$28,0,10*ROW('Water Data'!E121))="","",OFFSET('Water Data'!$E$28,0,10*ROW('Water Data'!E121)))</f>
        <v/>
      </c>
      <c r="BX127" s="290" t="str">
        <f ca="true">+IF(OFFSET('Water Data'!$E$29,0,10*ROW('Water Data'!E121))="","",OFFSET('Water Data'!$E$29,0,10*ROW('Water Data'!E121)))</f>
        <v/>
      </c>
      <c r="BY127" s="290" t="str">
        <f ca="true">+IF(OFFSET('Water Data'!$F$27,0,10*ROW('Water Data'!F121))="","",OFFSET('Water Data'!$F$27,0,10*ROW('Water Data'!F121)))</f>
        <v/>
      </c>
      <c r="BZ127" s="290" t="str">
        <f ca="true">+IF(OFFSET('Water Data'!$F$28,0,10*ROW('Water Data'!F121))="","",OFFSET('Water Data'!$F$28,0,10*ROW('Water Data'!F121)))</f>
        <v/>
      </c>
      <c r="CA127" s="290" t="str">
        <f ca="true">+IF(OFFSET('Water Data'!$F$29,0,10*ROW('Water Data'!F121))="","",OFFSET('Water Data'!$F$29,0,10*ROW('Water Data'!F121)))</f>
        <v/>
      </c>
      <c r="CB127" s="290" t="str">
        <f ca="true">+IF(OFFSET('Water Data'!$G$27,0,10*ROW('Water Data'!G121))="","",OFFSET('Water Data'!$G$27,0,10*ROW('Water Data'!G121)))</f>
        <v/>
      </c>
      <c r="CC127" s="290" t="str">
        <f ca="true">+IF(OFFSET('Water Data'!$G$28,0,10*ROW('Water Data'!G121))="","",OFFSET('Water Data'!$G$28,0,10*ROW('Water Data'!G121)))</f>
        <v/>
      </c>
      <c r="CD127" s="290" t="str">
        <f ca="true">+IF(OFFSET('Water Data'!$G$29,0,10*ROW('Water Data'!G121))="","",OFFSET('Water Data'!$G$29,0,10*ROW('Water Data'!G121)))</f>
        <v/>
      </c>
      <c r="CE127" s="290" t="str">
        <f ca="true">+IF(OFFSET('Water Data'!$H$27,0,10*ROW('Water Data'!H121))="","",OFFSET('Water Data'!$H$27,0,10*ROW('Water Data'!H121)))</f>
        <v/>
      </c>
      <c r="CF127" s="290" t="str">
        <f ca="true">+IF(OFFSET('Water Data'!$H$28,0,10*ROW('Water Data'!H121))="","",OFFSET('Water Data'!$H$28,0,10*ROW('Water Data'!H121)))</f>
        <v/>
      </c>
      <c r="CG127" s="290" t="str">
        <f ca="true">+IF(OFFSET('Water Data'!$H$29,0,10*ROW('Water Data'!H121))="","",OFFSET('Water Data'!$H$29,0,10*ROW('Water Data'!H121)))</f>
        <v/>
      </c>
      <c r="CH127" s="290" t="str">
        <f ca="true">+IF(OFFSET('Water Data'!$I$27,0,10*ROW('Water Data'!I121))="","",OFFSET('Water Data'!$I$27,0,10*ROW('Water Data'!I121)))</f>
        <v/>
      </c>
      <c r="CI127" s="290" t="str">
        <f ca="true">+IF(OFFSET('Water Data'!$I$28,0,10*ROW('Water Data'!I121))="","",OFFSET('Water Data'!$I$28,0,10*ROW('Water Data'!I121)))</f>
        <v/>
      </c>
      <c r="CJ127" s="290" t="str">
        <f ca="true">+IF(OFFSET('Water Data'!$I$29,0,10*ROW('Water Data'!I121))="","",OFFSET('Water Data'!$I$29,0,10*ROW('Water Data'!I121)))</f>
        <v/>
      </c>
      <c r="CK127" s="290" t="str">
        <f ca="true">+IF(OFFSET('Sanitation Data'!$D$28,0,10*ROW('Sanitation Data'!D121))="","",OFFSET('Sanitation Data'!$D$28,0,10*ROW('Sanitation Data'!D121)))</f>
        <v/>
      </c>
      <c r="CL127" s="290" t="str">
        <f ca="true">+IF(OFFSET('Sanitation Data'!$D$29,0,10*ROW('Sanitation Data'!D121))="","",OFFSET('Sanitation Data'!$D$29,0,10*ROW('Sanitation Data'!D121)))</f>
        <v/>
      </c>
      <c r="CM127" s="290" t="str">
        <f ca="true">+IF(OFFSET('Sanitation Data'!$D$30,0,10*ROW('Sanitation Data'!D121))="","",OFFSET('Sanitation Data'!$D$30,0,10*ROW('Sanitation Data'!D121)))</f>
        <v/>
      </c>
      <c r="CN127" s="290" t="str">
        <f ca="true">+IF(OFFSET('Sanitation Data'!$D$31,0,10*ROW('Sanitation Data'!D121))="","",OFFSET('Sanitation Data'!$D$31,0,10*ROW('Sanitation Data'!D121)))</f>
        <v/>
      </c>
      <c r="CO127" s="290" t="str">
        <f ca="true">+IF(OFFSET('Sanitation Data'!$D$32,0,10*ROW('Sanitation Data'!D121))="","",OFFSET('Sanitation Data'!$D$32,0,10*ROW('Sanitation Data'!D121)))</f>
        <v/>
      </c>
      <c r="CP127" s="290" t="str">
        <f ca="true">+IF(OFFSET('Sanitation Data'!$E$28,0,10*ROW('Sanitation Data'!E121))="","",OFFSET('Sanitation Data'!$E$28,0,10*ROW('Sanitation Data'!E121)))</f>
        <v/>
      </c>
      <c r="CQ127" s="290" t="str">
        <f ca="true">+IF(OFFSET('Sanitation Data'!$E$29,0,10*ROW('Sanitation Data'!E121))="","",OFFSET('Sanitation Data'!$E$29,0,10*ROW('Sanitation Data'!E121)))</f>
        <v/>
      </c>
      <c r="CR127" s="290" t="str">
        <f ca="true">+IF(OFFSET('Sanitation Data'!$E$30,0,10*ROW('Sanitation Data'!E121))="","",OFFSET('Sanitation Data'!$E$30,0,10*ROW('Sanitation Data'!E121)))</f>
        <v/>
      </c>
      <c r="CS127" s="290" t="str">
        <f ca="true">+IF(OFFSET('Sanitation Data'!$E$31,0,10*ROW('Sanitation Data'!E121))="","",OFFSET('Sanitation Data'!$E$31,0,10*ROW('Sanitation Data'!E121)))</f>
        <v/>
      </c>
      <c r="CT127" s="290" t="str">
        <f ca="true">+IF(OFFSET('Sanitation Data'!$E$32,0,10*ROW('Sanitation Data'!E121))="","",OFFSET('Sanitation Data'!$E$32,0,10*ROW('Sanitation Data'!E121)))</f>
        <v/>
      </c>
      <c r="CU127" s="290" t="str">
        <f ca="true">+IF(OFFSET('Sanitation Data'!$F$28,0,10*ROW('Sanitation Data'!F121))="","",OFFSET('Sanitation Data'!$F$28,0,10*ROW('Sanitation Data'!F121)))</f>
        <v/>
      </c>
      <c r="CV127" s="290" t="str">
        <f ca="true">+IF(OFFSET('Sanitation Data'!$F$29,0,10*ROW('Sanitation Data'!F121))="","",OFFSET('Sanitation Data'!$F$29,0,10*ROW('Sanitation Data'!F121)))</f>
        <v/>
      </c>
      <c r="CW127" s="290" t="str">
        <f ca="true">+IF(OFFSET('Sanitation Data'!$F$30,0,10*ROW('Sanitation Data'!F121))="","",OFFSET('Sanitation Data'!$F$30,0,10*ROW('Sanitation Data'!F121)))</f>
        <v/>
      </c>
      <c r="CX127" s="290" t="str">
        <f ca="true">+IF(OFFSET('Sanitation Data'!$F$31,0,10*ROW('Sanitation Data'!F121))="","",OFFSET('Sanitation Data'!$F$31,0,10*ROW('Sanitation Data'!F121)))</f>
        <v/>
      </c>
      <c r="CY127" s="290" t="str">
        <f ca="true">+IF(OFFSET('Sanitation Data'!$F$32,0,10*ROW('Sanitation Data'!F121))="","",OFFSET('Sanitation Data'!$F$32,0,10*ROW('Sanitation Data'!F121)))</f>
        <v/>
      </c>
      <c r="CZ127" s="290" t="str">
        <f ca="true">+IF(OFFSET('Sanitation Data'!$G$28,0,10*ROW('Sanitation Data'!G121))="","",OFFSET('Sanitation Data'!$G$28,0,10*ROW('Sanitation Data'!G121)))</f>
        <v/>
      </c>
      <c r="DA127" s="290" t="str">
        <f ca="true">+IF(OFFSET('Sanitation Data'!$G$29,0,10*ROW('Sanitation Data'!G121))="","",OFFSET('Sanitation Data'!$G$29,0,10*ROW('Sanitation Data'!G121)))</f>
        <v/>
      </c>
      <c r="DB127" s="290" t="str">
        <f ca="true">+IF(OFFSET('Sanitation Data'!$G$30,0,10*ROW('Sanitation Data'!G121))="","",OFFSET('Sanitation Data'!$G$30,0,10*ROW('Sanitation Data'!G121)))</f>
        <v/>
      </c>
      <c r="DC127" s="290" t="str">
        <f ca="true">+IF(OFFSET('Sanitation Data'!$G$31,0,10*ROW('Sanitation Data'!G121))="","",OFFSET('Sanitation Data'!$G$31,0,10*ROW('Sanitation Data'!G121)))</f>
        <v/>
      </c>
      <c r="DD127" s="290" t="str">
        <f ca="true">+IF(OFFSET('Sanitation Data'!$G$32,0,10*ROW('Sanitation Data'!G121))="","",OFFSET('Sanitation Data'!$G$32,0,10*ROW('Sanitation Data'!G121)))</f>
        <v/>
      </c>
      <c r="DE127" s="290" t="str">
        <f ca="true">+IF(OFFSET('Sanitation Data'!$H$28,0,10*ROW('Sanitation Data'!H121))="","",OFFSET('Sanitation Data'!$H$28,0,10*ROW('Sanitation Data'!H121)))</f>
        <v/>
      </c>
      <c r="DF127" s="290" t="str">
        <f ca="true">+IF(OFFSET('Sanitation Data'!$H$29,0,10*ROW('Sanitation Data'!H121))="","",OFFSET('Sanitation Data'!$H$29,0,10*ROW('Sanitation Data'!H121)))</f>
        <v/>
      </c>
      <c r="DG127" s="290" t="str">
        <f ca="true">+IF(OFFSET('Sanitation Data'!$H$30,0,10*ROW('Sanitation Data'!H121))="","",OFFSET('Sanitation Data'!$H$30,0,10*ROW('Sanitation Data'!H121)))</f>
        <v/>
      </c>
      <c r="DH127" s="290" t="str">
        <f ca="true">+IF(OFFSET('Sanitation Data'!$H$31,0,10*ROW('Sanitation Data'!H121))="","",OFFSET('Sanitation Data'!$H$31,0,10*ROW('Sanitation Data'!H121)))</f>
        <v/>
      </c>
      <c r="DI127" s="290" t="str">
        <f ca="true">+IF(OFFSET('Sanitation Data'!$H$32,0,10*ROW('Sanitation Data'!H121))="","",OFFSET('Sanitation Data'!$H$32,0,10*ROW('Sanitation Data'!H121)))</f>
        <v/>
      </c>
      <c r="DJ127" s="290" t="str">
        <f ca="true">+IF(OFFSET('Sanitation Data'!$I$28,0,10*ROW('Sanitation Data'!I121))="","",OFFSET('Sanitation Data'!$I$28,0,10*ROW('Sanitation Data'!I121)))</f>
        <v/>
      </c>
      <c r="DK127" s="290" t="str">
        <f ca="true">+IF(OFFSET('Sanitation Data'!$I$29,0,10*ROW('Sanitation Data'!I121))="","",OFFSET('Sanitation Data'!$I$29,0,10*ROW('Sanitation Data'!I121)))</f>
        <v/>
      </c>
      <c r="DL127" s="290" t="str">
        <f ca="true">+IF(OFFSET('Sanitation Data'!$I$30,0,10*ROW('Sanitation Data'!I121))="","",OFFSET('Sanitation Data'!$I$30,0,10*ROW('Sanitation Data'!I121)))</f>
        <v/>
      </c>
      <c r="DM127" s="290" t="str">
        <f ca="true">+IF(OFFSET('Sanitation Data'!$I$31,0,10*ROW('Sanitation Data'!I121))="","",OFFSET('Sanitation Data'!$I$31,0,10*ROW('Sanitation Data'!I121)))</f>
        <v/>
      </c>
      <c r="DN127" s="290" t="str">
        <f ca="true">+IF(OFFSET('Sanitation Data'!$I$32,0,10*ROW('Sanitation Data'!I121))="","",OFFSET('Sanitation Data'!$I$32,0,10*ROW('Sanitation Data'!I121)))</f>
        <v/>
      </c>
      <c r="DO127" s="290" t="str">
        <f ca="true">+IF(OFFSET('Hygiene Data'!$D$11,0,10*ROW('Hygiene Data'!D121))="","",OFFSET('Hygiene Data'!$D$11,0,10*ROW('Hygiene Data'!D121)))</f>
        <v/>
      </c>
      <c r="DP127" s="290" t="str">
        <f ca="true">+IF(OFFSET('Hygiene Data'!$D$12,0,10*ROW('Hygiene Data'!D121))="","",OFFSET('Hygiene Data'!$D$12,0,10*ROW('Hygiene Data'!D121)))</f>
        <v/>
      </c>
      <c r="DQ127" s="290" t="str">
        <f ca="true">+IF(OFFSET('Hygiene Data'!$D$13,0,10*ROW('Hygiene Data'!D121))="","",OFFSET('Hygiene Data'!$D$13,0,10*ROW('Hygiene Data'!D121)))</f>
        <v/>
      </c>
      <c r="DR127" s="290" t="str">
        <f ca="true">+IF(OFFSET('Hygiene Data'!$E$11,0,10*ROW('Hygiene Data'!E121))="","",OFFSET('Hygiene Data'!$E$11,0,10*ROW('Hygiene Data'!E121)))</f>
        <v/>
      </c>
      <c r="DS127" s="290" t="str">
        <f ca="true">+IF(OFFSET('Hygiene Data'!$E$12,0,10*ROW('Hygiene Data'!E121))="","",OFFSET('Hygiene Data'!$E$12,0,10*ROW('Hygiene Data'!E121)))</f>
        <v/>
      </c>
      <c r="DT127" s="290" t="str">
        <f ca="true">+IF(OFFSET('Hygiene Data'!$E$13,0,10*ROW('Hygiene Data'!E121))="","",OFFSET('Hygiene Data'!$E$13,0,10*ROW('Hygiene Data'!E121)))</f>
        <v/>
      </c>
      <c r="DU127" s="290" t="str">
        <f ca="true">+IF(OFFSET('Hygiene Data'!$F$11,0,10*ROW('Hygiene Data'!F121))="","",OFFSET('Hygiene Data'!$F$11,0,10*ROW('Hygiene Data'!F121)))</f>
        <v/>
      </c>
      <c r="DV127" s="290" t="str">
        <f ca="true">+IF(OFFSET('Hygiene Data'!$F$12,0,10*ROW('Hygiene Data'!F121))="","",OFFSET('Hygiene Data'!$F$12,0,10*ROW('Hygiene Data'!F121)))</f>
        <v/>
      </c>
      <c r="DW127" s="290" t="str">
        <f ca="true">+IF(OFFSET('Hygiene Data'!$F$13,0,10*ROW('Hygiene Data'!F121))="","",OFFSET('Hygiene Data'!$F$13,0,10*ROW('Hygiene Data'!F121)))</f>
        <v/>
      </c>
      <c r="DX127" s="290" t="str">
        <f ca="true">+IF(OFFSET('Hygiene Data'!$G$11,0,10*ROW('Hygiene Data'!G121))="","",OFFSET('Hygiene Data'!$G$11,0,10*ROW('Hygiene Data'!G121)))</f>
        <v/>
      </c>
      <c r="DY127" s="290" t="str">
        <f ca="true">+IF(OFFSET('Hygiene Data'!$G$12,0,10*ROW('Hygiene Data'!G121))="","",OFFSET('Hygiene Data'!$G$12,0,10*ROW('Hygiene Data'!G121)))</f>
        <v/>
      </c>
      <c r="DZ127" s="290" t="str">
        <f ca="true">+IF(OFFSET('Hygiene Data'!$G$13,0,10*ROW('Hygiene Data'!G121))="","",OFFSET('Hygiene Data'!$G$13,0,10*ROW('Hygiene Data'!G121)))</f>
        <v/>
      </c>
      <c r="EA127" s="290" t="str">
        <f ca="true">+IF(OFFSET('Hygiene Data'!$H$11,0,10*ROW('Hygiene Data'!H121))="","",OFFSET('Hygiene Data'!$H$11,0,10*ROW('Hygiene Data'!H121)))</f>
        <v/>
      </c>
      <c r="EB127" s="290" t="str">
        <f ca="true">+IF(OFFSET('Hygiene Data'!$H$12,0,10*ROW('Hygiene Data'!H121))="","",OFFSET('Hygiene Data'!$H$12,0,10*ROW('Hygiene Data'!H121)))</f>
        <v/>
      </c>
      <c r="EC127" s="290" t="str">
        <f ca="true">+IF(OFFSET('Hygiene Data'!$H$13,0,10*ROW('Hygiene Data'!H121))="","",OFFSET('Hygiene Data'!$H$13,0,10*ROW('Hygiene Data'!H121)))</f>
        <v/>
      </c>
      <c r="ED127" s="290" t="str">
        <f ca="true">+IF(OFFSET('Hygiene Data'!$I$11,0,10*ROW('Hygiene Data'!I121))="","",OFFSET('Hygiene Data'!$I$11,0,10*ROW('Hygiene Data'!I121)))</f>
        <v/>
      </c>
      <c r="EE127" s="290" t="str">
        <f ca="true">+IF(OFFSET('Hygiene Data'!$I$12,0,10*ROW('Hygiene Data'!I121))="","",OFFSET('Hygiene Data'!$I$12,0,10*ROW('Hygiene Data'!I121)))</f>
        <v/>
      </c>
      <c r="EF127" s="290"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6"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0"/>
      <c r="BS128" s="290" t="str">
        <f ca="true">+IF(OFFSET('Water Data'!$D$27,0,10*ROW('Water Data'!D122))="","",OFFSET('Water Data'!$D$27,0,10*ROW('Water Data'!D122)))</f>
        <v/>
      </c>
      <c r="BT128" s="290" t="str">
        <f ca="true">+IF(OFFSET('Water Data'!$D$28,0,10*ROW('Water Data'!D122))="","",OFFSET('Water Data'!$D$28,0,10*ROW('Water Data'!D122)))</f>
        <v/>
      </c>
      <c r="BU128" s="290" t="str">
        <f ca="true">+IF(OFFSET('Water Data'!$D$29,0,10*ROW('Water Data'!D122))="","",OFFSET('Water Data'!$D$29,0,10*ROW('Water Data'!D122)))</f>
        <v/>
      </c>
      <c r="BV128" s="290" t="str">
        <f ca="true">+IF(OFFSET('Water Data'!$E$27,0,10*ROW('Water Data'!E122))="","",OFFSET('Water Data'!$E$27,0,10*ROW('Water Data'!E122)))</f>
        <v/>
      </c>
      <c r="BW128" s="290" t="str">
        <f ca="true">+IF(OFFSET('Water Data'!$E$28,0,10*ROW('Water Data'!E122))="","",OFFSET('Water Data'!$E$28,0,10*ROW('Water Data'!E122)))</f>
        <v/>
      </c>
      <c r="BX128" s="290" t="str">
        <f ca="true">+IF(OFFSET('Water Data'!$E$29,0,10*ROW('Water Data'!E122))="","",OFFSET('Water Data'!$E$29,0,10*ROW('Water Data'!E122)))</f>
        <v/>
      </c>
      <c r="BY128" s="290" t="str">
        <f ca="true">+IF(OFFSET('Water Data'!$F$27,0,10*ROW('Water Data'!F122))="","",OFFSET('Water Data'!$F$27,0,10*ROW('Water Data'!F122)))</f>
        <v/>
      </c>
      <c r="BZ128" s="290" t="str">
        <f ca="true">+IF(OFFSET('Water Data'!$F$28,0,10*ROW('Water Data'!F122))="","",OFFSET('Water Data'!$F$28,0,10*ROW('Water Data'!F122)))</f>
        <v/>
      </c>
      <c r="CA128" s="290" t="str">
        <f ca="true">+IF(OFFSET('Water Data'!$F$29,0,10*ROW('Water Data'!F122))="","",OFFSET('Water Data'!$F$29,0,10*ROW('Water Data'!F122)))</f>
        <v/>
      </c>
      <c r="CB128" s="290" t="str">
        <f ca="true">+IF(OFFSET('Water Data'!$G$27,0,10*ROW('Water Data'!G122))="","",OFFSET('Water Data'!$G$27,0,10*ROW('Water Data'!G122)))</f>
        <v/>
      </c>
      <c r="CC128" s="290" t="str">
        <f ca="true">+IF(OFFSET('Water Data'!$G$28,0,10*ROW('Water Data'!G122))="","",OFFSET('Water Data'!$G$28,0,10*ROW('Water Data'!G122)))</f>
        <v/>
      </c>
      <c r="CD128" s="290" t="str">
        <f ca="true">+IF(OFFSET('Water Data'!$G$29,0,10*ROW('Water Data'!G122))="","",OFFSET('Water Data'!$G$29,0,10*ROW('Water Data'!G122)))</f>
        <v/>
      </c>
      <c r="CE128" s="290" t="str">
        <f ca="true">+IF(OFFSET('Water Data'!$H$27,0,10*ROW('Water Data'!H122))="","",OFFSET('Water Data'!$H$27,0,10*ROW('Water Data'!H122)))</f>
        <v/>
      </c>
      <c r="CF128" s="290" t="str">
        <f ca="true">+IF(OFFSET('Water Data'!$H$28,0,10*ROW('Water Data'!H122))="","",OFFSET('Water Data'!$H$28,0,10*ROW('Water Data'!H122)))</f>
        <v/>
      </c>
      <c r="CG128" s="290" t="str">
        <f ca="true">+IF(OFFSET('Water Data'!$H$29,0,10*ROW('Water Data'!H122))="","",OFFSET('Water Data'!$H$29,0,10*ROW('Water Data'!H122)))</f>
        <v/>
      </c>
      <c r="CH128" s="290" t="str">
        <f ca="true">+IF(OFFSET('Water Data'!$I$27,0,10*ROW('Water Data'!I122))="","",OFFSET('Water Data'!$I$27,0,10*ROW('Water Data'!I122)))</f>
        <v/>
      </c>
      <c r="CI128" s="290" t="str">
        <f ca="true">+IF(OFFSET('Water Data'!$I$28,0,10*ROW('Water Data'!I122))="","",OFFSET('Water Data'!$I$28,0,10*ROW('Water Data'!I122)))</f>
        <v/>
      </c>
      <c r="CJ128" s="290" t="str">
        <f ca="true">+IF(OFFSET('Water Data'!$I$29,0,10*ROW('Water Data'!I122))="","",OFFSET('Water Data'!$I$29,0,10*ROW('Water Data'!I122)))</f>
        <v/>
      </c>
      <c r="CK128" s="290" t="str">
        <f ca="true">+IF(OFFSET('Sanitation Data'!$D$28,0,10*ROW('Sanitation Data'!D122))="","",OFFSET('Sanitation Data'!$D$28,0,10*ROW('Sanitation Data'!D122)))</f>
        <v/>
      </c>
      <c r="CL128" s="290" t="str">
        <f ca="true">+IF(OFFSET('Sanitation Data'!$D$29,0,10*ROW('Sanitation Data'!D122))="","",OFFSET('Sanitation Data'!$D$29,0,10*ROW('Sanitation Data'!D122)))</f>
        <v/>
      </c>
      <c r="CM128" s="290" t="str">
        <f ca="true">+IF(OFFSET('Sanitation Data'!$D$30,0,10*ROW('Sanitation Data'!D122))="","",OFFSET('Sanitation Data'!$D$30,0,10*ROW('Sanitation Data'!D122)))</f>
        <v/>
      </c>
      <c r="CN128" s="290" t="str">
        <f ca="true">+IF(OFFSET('Sanitation Data'!$D$31,0,10*ROW('Sanitation Data'!D122))="","",OFFSET('Sanitation Data'!$D$31,0,10*ROW('Sanitation Data'!D122)))</f>
        <v/>
      </c>
      <c r="CO128" s="290" t="str">
        <f ca="true">+IF(OFFSET('Sanitation Data'!$D$32,0,10*ROW('Sanitation Data'!D122))="","",OFFSET('Sanitation Data'!$D$32,0,10*ROW('Sanitation Data'!D122)))</f>
        <v/>
      </c>
      <c r="CP128" s="290" t="str">
        <f ca="true">+IF(OFFSET('Sanitation Data'!$E$28,0,10*ROW('Sanitation Data'!E122))="","",OFFSET('Sanitation Data'!$E$28,0,10*ROW('Sanitation Data'!E122)))</f>
        <v/>
      </c>
      <c r="CQ128" s="290" t="str">
        <f ca="true">+IF(OFFSET('Sanitation Data'!$E$29,0,10*ROW('Sanitation Data'!E122))="","",OFFSET('Sanitation Data'!$E$29,0,10*ROW('Sanitation Data'!E122)))</f>
        <v/>
      </c>
      <c r="CR128" s="290" t="str">
        <f ca="true">+IF(OFFSET('Sanitation Data'!$E$30,0,10*ROW('Sanitation Data'!E122))="","",OFFSET('Sanitation Data'!$E$30,0,10*ROW('Sanitation Data'!E122)))</f>
        <v/>
      </c>
      <c r="CS128" s="290" t="str">
        <f ca="true">+IF(OFFSET('Sanitation Data'!$E$31,0,10*ROW('Sanitation Data'!E122))="","",OFFSET('Sanitation Data'!$E$31,0,10*ROW('Sanitation Data'!E122)))</f>
        <v/>
      </c>
      <c r="CT128" s="290" t="str">
        <f ca="true">+IF(OFFSET('Sanitation Data'!$E$32,0,10*ROW('Sanitation Data'!E122))="","",OFFSET('Sanitation Data'!$E$32,0,10*ROW('Sanitation Data'!E122)))</f>
        <v/>
      </c>
      <c r="CU128" s="290" t="str">
        <f ca="true">+IF(OFFSET('Sanitation Data'!$F$28,0,10*ROW('Sanitation Data'!F122))="","",OFFSET('Sanitation Data'!$F$28,0,10*ROW('Sanitation Data'!F122)))</f>
        <v/>
      </c>
      <c r="CV128" s="290" t="str">
        <f ca="true">+IF(OFFSET('Sanitation Data'!$F$29,0,10*ROW('Sanitation Data'!F122))="","",OFFSET('Sanitation Data'!$F$29,0,10*ROW('Sanitation Data'!F122)))</f>
        <v/>
      </c>
      <c r="CW128" s="290" t="str">
        <f ca="true">+IF(OFFSET('Sanitation Data'!$F$30,0,10*ROW('Sanitation Data'!F122))="","",OFFSET('Sanitation Data'!$F$30,0,10*ROW('Sanitation Data'!F122)))</f>
        <v/>
      </c>
      <c r="CX128" s="290" t="str">
        <f ca="true">+IF(OFFSET('Sanitation Data'!$F$31,0,10*ROW('Sanitation Data'!F122))="","",OFFSET('Sanitation Data'!$F$31,0,10*ROW('Sanitation Data'!F122)))</f>
        <v/>
      </c>
      <c r="CY128" s="290" t="str">
        <f ca="true">+IF(OFFSET('Sanitation Data'!$F$32,0,10*ROW('Sanitation Data'!F122))="","",OFFSET('Sanitation Data'!$F$32,0,10*ROW('Sanitation Data'!F122)))</f>
        <v/>
      </c>
      <c r="CZ128" s="290" t="str">
        <f ca="true">+IF(OFFSET('Sanitation Data'!$G$28,0,10*ROW('Sanitation Data'!G122))="","",OFFSET('Sanitation Data'!$G$28,0,10*ROW('Sanitation Data'!G122)))</f>
        <v/>
      </c>
      <c r="DA128" s="290" t="str">
        <f ca="true">+IF(OFFSET('Sanitation Data'!$G$29,0,10*ROW('Sanitation Data'!G122))="","",OFFSET('Sanitation Data'!$G$29,0,10*ROW('Sanitation Data'!G122)))</f>
        <v/>
      </c>
      <c r="DB128" s="290" t="str">
        <f ca="true">+IF(OFFSET('Sanitation Data'!$G$30,0,10*ROW('Sanitation Data'!G122))="","",OFFSET('Sanitation Data'!$G$30,0,10*ROW('Sanitation Data'!G122)))</f>
        <v/>
      </c>
      <c r="DC128" s="290" t="str">
        <f ca="true">+IF(OFFSET('Sanitation Data'!$G$31,0,10*ROW('Sanitation Data'!G122))="","",OFFSET('Sanitation Data'!$G$31,0,10*ROW('Sanitation Data'!G122)))</f>
        <v/>
      </c>
      <c r="DD128" s="290" t="str">
        <f ca="true">+IF(OFFSET('Sanitation Data'!$G$32,0,10*ROW('Sanitation Data'!G122))="","",OFFSET('Sanitation Data'!$G$32,0,10*ROW('Sanitation Data'!G122)))</f>
        <v/>
      </c>
      <c r="DE128" s="290" t="str">
        <f ca="true">+IF(OFFSET('Sanitation Data'!$H$28,0,10*ROW('Sanitation Data'!H122))="","",OFFSET('Sanitation Data'!$H$28,0,10*ROW('Sanitation Data'!H122)))</f>
        <v/>
      </c>
      <c r="DF128" s="290" t="str">
        <f ca="true">+IF(OFFSET('Sanitation Data'!$H$29,0,10*ROW('Sanitation Data'!H122))="","",OFFSET('Sanitation Data'!$H$29,0,10*ROW('Sanitation Data'!H122)))</f>
        <v/>
      </c>
      <c r="DG128" s="290" t="str">
        <f ca="true">+IF(OFFSET('Sanitation Data'!$H$30,0,10*ROW('Sanitation Data'!H122))="","",OFFSET('Sanitation Data'!$H$30,0,10*ROW('Sanitation Data'!H122)))</f>
        <v/>
      </c>
      <c r="DH128" s="290" t="str">
        <f ca="true">+IF(OFFSET('Sanitation Data'!$H$31,0,10*ROW('Sanitation Data'!H122))="","",OFFSET('Sanitation Data'!$H$31,0,10*ROW('Sanitation Data'!H122)))</f>
        <v/>
      </c>
      <c r="DI128" s="290" t="str">
        <f ca="true">+IF(OFFSET('Sanitation Data'!$H$32,0,10*ROW('Sanitation Data'!H122))="","",OFFSET('Sanitation Data'!$H$32,0,10*ROW('Sanitation Data'!H122)))</f>
        <v/>
      </c>
      <c r="DJ128" s="290" t="str">
        <f ca="true">+IF(OFFSET('Sanitation Data'!$I$28,0,10*ROW('Sanitation Data'!I122))="","",OFFSET('Sanitation Data'!$I$28,0,10*ROW('Sanitation Data'!I122)))</f>
        <v/>
      </c>
      <c r="DK128" s="290" t="str">
        <f ca="true">+IF(OFFSET('Sanitation Data'!$I$29,0,10*ROW('Sanitation Data'!I122))="","",OFFSET('Sanitation Data'!$I$29,0,10*ROW('Sanitation Data'!I122)))</f>
        <v/>
      </c>
      <c r="DL128" s="290" t="str">
        <f ca="true">+IF(OFFSET('Sanitation Data'!$I$30,0,10*ROW('Sanitation Data'!I122))="","",OFFSET('Sanitation Data'!$I$30,0,10*ROW('Sanitation Data'!I122)))</f>
        <v/>
      </c>
      <c r="DM128" s="290" t="str">
        <f ca="true">+IF(OFFSET('Sanitation Data'!$I$31,0,10*ROW('Sanitation Data'!I122))="","",OFFSET('Sanitation Data'!$I$31,0,10*ROW('Sanitation Data'!I122)))</f>
        <v/>
      </c>
      <c r="DN128" s="290" t="str">
        <f ca="true">+IF(OFFSET('Sanitation Data'!$I$32,0,10*ROW('Sanitation Data'!I122))="","",OFFSET('Sanitation Data'!$I$32,0,10*ROW('Sanitation Data'!I122)))</f>
        <v/>
      </c>
      <c r="DO128" s="290" t="str">
        <f ca="true">+IF(OFFSET('Hygiene Data'!$D$11,0,10*ROW('Hygiene Data'!D122))="","",OFFSET('Hygiene Data'!$D$11,0,10*ROW('Hygiene Data'!D122)))</f>
        <v/>
      </c>
      <c r="DP128" s="290" t="str">
        <f ca="true">+IF(OFFSET('Hygiene Data'!$D$12,0,10*ROW('Hygiene Data'!D122))="","",OFFSET('Hygiene Data'!$D$12,0,10*ROW('Hygiene Data'!D122)))</f>
        <v/>
      </c>
      <c r="DQ128" s="290" t="str">
        <f ca="true">+IF(OFFSET('Hygiene Data'!$D$13,0,10*ROW('Hygiene Data'!D122))="","",OFFSET('Hygiene Data'!$D$13,0,10*ROW('Hygiene Data'!D122)))</f>
        <v/>
      </c>
      <c r="DR128" s="290" t="str">
        <f ca="true">+IF(OFFSET('Hygiene Data'!$E$11,0,10*ROW('Hygiene Data'!E122))="","",OFFSET('Hygiene Data'!$E$11,0,10*ROW('Hygiene Data'!E122)))</f>
        <v/>
      </c>
      <c r="DS128" s="290" t="str">
        <f ca="true">+IF(OFFSET('Hygiene Data'!$E$12,0,10*ROW('Hygiene Data'!E122))="","",OFFSET('Hygiene Data'!$E$12,0,10*ROW('Hygiene Data'!E122)))</f>
        <v/>
      </c>
      <c r="DT128" s="290" t="str">
        <f ca="true">+IF(OFFSET('Hygiene Data'!$E$13,0,10*ROW('Hygiene Data'!E122))="","",OFFSET('Hygiene Data'!$E$13,0,10*ROW('Hygiene Data'!E122)))</f>
        <v/>
      </c>
      <c r="DU128" s="290" t="str">
        <f ca="true">+IF(OFFSET('Hygiene Data'!$F$11,0,10*ROW('Hygiene Data'!F122))="","",OFFSET('Hygiene Data'!$F$11,0,10*ROW('Hygiene Data'!F122)))</f>
        <v/>
      </c>
      <c r="DV128" s="290" t="str">
        <f ca="true">+IF(OFFSET('Hygiene Data'!$F$12,0,10*ROW('Hygiene Data'!F122))="","",OFFSET('Hygiene Data'!$F$12,0,10*ROW('Hygiene Data'!F122)))</f>
        <v/>
      </c>
      <c r="DW128" s="290" t="str">
        <f ca="true">+IF(OFFSET('Hygiene Data'!$F$13,0,10*ROW('Hygiene Data'!F122))="","",OFFSET('Hygiene Data'!$F$13,0,10*ROW('Hygiene Data'!F122)))</f>
        <v/>
      </c>
      <c r="DX128" s="290" t="str">
        <f ca="true">+IF(OFFSET('Hygiene Data'!$G$11,0,10*ROW('Hygiene Data'!G122))="","",OFFSET('Hygiene Data'!$G$11,0,10*ROW('Hygiene Data'!G122)))</f>
        <v/>
      </c>
      <c r="DY128" s="290" t="str">
        <f ca="true">+IF(OFFSET('Hygiene Data'!$G$12,0,10*ROW('Hygiene Data'!G122))="","",OFFSET('Hygiene Data'!$G$12,0,10*ROW('Hygiene Data'!G122)))</f>
        <v/>
      </c>
      <c r="DZ128" s="290" t="str">
        <f ca="true">+IF(OFFSET('Hygiene Data'!$G$13,0,10*ROW('Hygiene Data'!G122))="","",OFFSET('Hygiene Data'!$G$13,0,10*ROW('Hygiene Data'!G122)))</f>
        <v/>
      </c>
      <c r="EA128" s="290" t="str">
        <f ca="true">+IF(OFFSET('Hygiene Data'!$H$11,0,10*ROW('Hygiene Data'!H122))="","",OFFSET('Hygiene Data'!$H$11,0,10*ROW('Hygiene Data'!H122)))</f>
        <v/>
      </c>
      <c r="EB128" s="290" t="str">
        <f ca="true">+IF(OFFSET('Hygiene Data'!$H$12,0,10*ROW('Hygiene Data'!H122))="","",OFFSET('Hygiene Data'!$H$12,0,10*ROW('Hygiene Data'!H122)))</f>
        <v/>
      </c>
      <c r="EC128" s="290" t="str">
        <f ca="true">+IF(OFFSET('Hygiene Data'!$H$13,0,10*ROW('Hygiene Data'!H122))="","",OFFSET('Hygiene Data'!$H$13,0,10*ROW('Hygiene Data'!H122)))</f>
        <v/>
      </c>
      <c r="ED128" s="290" t="str">
        <f ca="true">+IF(OFFSET('Hygiene Data'!$I$11,0,10*ROW('Hygiene Data'!I122))="","",OFFSET('Hygiene Data'!$I$11,0,10*ROW('Hygiene Data'!I122)))</f>
        <v/>
      </c>
      <c r="EE128" s="290" t="str">
        <f ca="true">+IF(OFFSET('Hygiene Data'!$I$12,0,10*ROW('Hygiene Data'!I122))="","",OFFSET('Hygiene Data'!$I$12,0,10*ROW('Hygiene Data'!I122)))</f>
        <v/>
      </c>
      <c r="EF128" s="290"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6"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0"/>
      <c r="BS129" s="290" t="str">
        <f ca="true">+IF(OFFSET('Water Data'!$D$27,0,10*ROW('Water Data'!D123))="","",OFFSET('Water Data'!$D$27,0,10*ROW('Water Data'!D123)))</f>
        <v/>
      </c>
      <c r="BT129" s="290" t="str">
        <f ca="true">+IF(OFFSET('Water Data'!$D$28,0,10*ROW('Water Data'!D123))="","",OFFSET('Water Data'!$D$28,0,10*ROW('Water Data'!D123)))</f>
        <v/>
      </c>
      <c r="BU129" s="290" t="str">
        <f ca="true">+IF(OFFSET('Water Data'!$D$29,0,10*ROW('Water Data'!D123))="","",OFFSET('Water Data'!$D$29,0,10*ROW('Water Data'!D123)))</f>
        <v/>
      </c>
      <c r="BV129" s="290" t="str">
        <f ca="true">+IF(OFFSET('Water Data'!$E$27,0,10*ROW('Water Data'!E123))="","",OFFSET('Water Data'!$E$27,0,10*ROW('Water Data'!E123)))</f>
        <v/>
      </c>
      <c r="BW129" s="290" t="str">
        <f ca="true">+IF(OFFSET('Water Data'!$E$28,0,10*ROW('Water Data'!E123))="","",OFFSET('Water Data'!$E$28,0,10*ROW('Water Data'!E123)))</f>
        <v/>
      </c>
      <c r="BX129" s="290" t="str">
        <f ca="true">+IF(OFFSET('Water Data'!$E$29,0,10*ROW('Water Data'!E123))="","",OFFSET('Water Data'!$E$29,0,10*ROW('Water Data'!E123)))</f>
        <v/>
      </c>
      <c r="BY129" s="290" t="str">
        <f ca="true">+IF(OFFSET('Water Data'!$F$27,0,10*ROW('Water Data'!F123))="","",OFFSET('Water Data'!$F$27,0,10*ROW('Water Data'!F123)))</f>
        <v/>
      </c>
      <c r="BZ129" s="290" t="str">
        <f ca="true">+IF(OFFSET('Water Data'!$F$28,0,10*ROW('Water Data'!F123))="","",OFFSET('Water Data'!$F$28,0,10*ROW('Water Data'!F123)))</f>
        <v/>
      </c>
      <c r="CA129" s="290" t="str">
        <f ca="true">+IF(OFFSET('Water Data'!$F$29,0,10*ROW('Water Data'!F123))="","",OFFSET('Water Data'!$F$29,0,10*ROW('Water Data'!F123)))</f>
        <v/>
      </c>
      <c r="CB129" s="290" t="str">
        <f ca="true">+IF(OFFSET('Water Data'!$G$27,0,10*ROW('Water Data'!G123))="","",OFFSET('Water Data'!$G$27,0,10*ROW('Water Data'!G123)))</f>
        <v/>
      </c>
      <c r="CC129" s="290" t="str">
        <f ca="true">+IF(OFFSET('Water Data'!$G$28,0,10*ROW('Water Data'!G123))="","",OFFSET('Water Data'!$G$28,0,10*ROW('Water Data'!G123)))</f>
        <v/>
      </c>
      <c r="CD129" s="290" t="str">
        <f ca="true">+IF(OFFSET('Water Data'!$G$29,0,10*ROW('Water Data'!G123))="","",OFFSET('Water Data'!$G$29,0,10*ROW('Water Data'!G123)))</f>
        <v/>
      </c>
      <c r="CE129" s="290" t="str">
        <f ca="true">+IF(OFFSET('Water Data'!$H$27,0,10*ROW('Water Data'!H123))="","",OFFSET('Water Data'!$H$27,0,10*ROW('Water Data'!H123)))</f>
        <v/>
      </c>
      <c r="CF129" s="290" t="str">
        <f ca="true">+IF(OFFSET('Water Data'!$H$28,0,10*ROW('Water Data'!H123))="","",OFFSET('Water Data'!$H$28,0,10*ROW('Water Data'!H123)))</f>
        <v/>
      </c>
      <c r="CG129" s="290" t="str">
        <f ca="true">+IF(OFFSET('Water Data'!$H$29,0,10*ROW('Water Data'!H123))="","",OFFSET('Water Data'!$H$29,0,10*ROW('Water Data'!H123)))</f>
        <v/>
      </c>
      <c r="CH129" s="290" t="str">
        <f ca="true">+IF(OFFSET('Water Data'!$I$27,0,10*ROW('Water Data'!I123))="","",OFFSET('Water Data'!$I$27,0,10*ROW('Water Data'!I123)))</f>
        <v/>
      </c>
      <c r="CI129" s="290" t="str">
        <f ca="true">+IF(OFFSET('Water Data'!$I$28,0,10*ROW('Water Data'!I123))="","",OFFSET('Water Data'!$I$28,0,10*ROW('Water Data'!I123)))</f>
        <v/>
      </c>
      <c r="CJ129" s="290" t="str">
        <f ca="true">+IF(OFFSET('Water Data'!$I$29,0,10*ROW('Water Data'!I123))="","",OFFSET('Water Data'!$I$29,0,10*ROW('Water Data'!I123)))</f>
        <v/>
      </c>
      <c r="CK129" s="290" t="str">
        <f ca="true">+IF(OFFSET('Sanitation Data'!$D$28,0,10*ROW('Sanitation Data'!D123))="","",OFFSET('Sanitation Data'!$D$28,0,10*ROW('Sanitation Data'!D123)))</f>
        <v/>
      </c>
      <c r="CL129" s="290" t="str">
        <f ca="true">+IF(OFFSET('Sanitation Data'!$D$29,0,10*ROW('Sanitation Data'!D123))="","",OFFSET('Sanitation Data'!$D$29,0,10*ROW('Sanitation Data'!D123)))</f>
        <v/>
      </c>
      <c r="CM129" s="290" t="str">
        <f ca="true">+IF(OFFSET('Sanitation Data'!$D$30,0,10*ROW('Sanitation Data'!D123))="","",OFFSET('Sanitation Data'!$D$30,0,10*ROW('Sanitation Data'!D123)))</f>
        <v/>
      </c>
      <c r="CN129" s="290" t="str">
        <f ca="true">+IF(OFFSET('Sanitation Data'!$D$31,0,10*ROW('Sanitation Data'!D123))="","",OFFSET('Sanitation Data'!$D$31,0,10*ROW('Sanitation Data'!D123)))</f>
        <v/>
      </c>
      <c r="CO129" s="290" t="str">
        <f ca="true">+IF(OFFSET('Sanitation Data'!$D$32,0,10*ROW('Sanitation Data'!D123))="","",OFFSET('Sanitation Data'!$D$32,0,10*ROW('Sanitation Data'!D123)))</f>
        <v/>
      </c>
      <c r="CP129" s="290" t="str">
        <f ca="true">+IF(OFFSET('Sanitation Data'!$E$28,0,10*ROW('Sanitation Data'!E123))="","",OFFSET('Sanitation Data'!$E$28,0,10*ROW('Sanitation Data'!E123)))</f>
        <v/>
      </c>
      <c r="CQ129" s="290" t="str">
        <f ca="true">+IF(OFFSET('Sanitation Data'!$E$29,0,10*ROW('Sanitation Data'!E123))="","",OFFSET('Sanitation Data'!$E$29,0,10*ROW('Sanitation Data'!E123)))</f>
        <v/>
      </c>
      <c r="CR129" s="290" t="str">
        <f ca="true">+IF(OFFSET('Sanitation Data'!$E$30,0,10*ROW('Sanitation Data'!E123))="","",OFFSET('Sanitation Data'!$E$30,0,10*ROW('Sanitation Data'!E123)))</f>
        <v/>
      </c>
      <c r="CS129" s="290" t="str">
        <f ca="true">+IF(OFFSET('Sanitation Data'!$E$31,0,10*ROW('Sanitation Data'!E123))="","",OFFSET('Sanitation Data'!$E$31,0,10*ROW('Sanitation Data'!E123)))</f>
        <v/>
      </c>
      <c r="CT129" s="290" t="str">
        <f ca="true">+IF(OFFSET('Sanitation Data'!$E$32,0,10*ROW('Sanitation Data'!E123))="","",OFFSET('Sanitation Data'!$E$32,0,10*ROW('Sanitation Data'!E123)))</f>
        <v/>
      </c>
      <c r="CU129" s="290" t="str">
        <f ca="true">+IF(OFFSET('Sanitation Data'!$F$28,0,10*ROW('Sanitation Data'!F123))="","",OFFSET('Sanitation Data'!$F$28,0,10*ROW('Sanitation Data'!F123)))</f>
        <v/>
      </c>
      <c r="CV129" s="290" t="str">
        <f ca="true">+IF(OFFSET('Sanitation Data'!$F$29,0,10*ROW('Sanitation Data'!F123))="","",OFFSET('Sanitation Data'!$F$29,0,10*ROW('Sanitation Data'!F123)))</f>
        <v/>
      </c>
      <c r="CW129" s="290" t="str">
        <f ca="true">+IF(OFFSET('Sanitation Data'!$F$30,0,10*ROW('Sanitation Data'!F123))="","",OFFSET('Sanitation Data'!$F$30,0,10*ROW('Sanitation Data'!F123)))</f>
        <v/>
      </c>
      <c r="CX129" s="290" t="str">
        <f ca="true">+IF(OFFSET('Sanitation Data'!$F$31,0,10*ROW('Sanitation Data'!F123))="","",OFFSET('Sanitation Data'!$F$31,0,10*ROW('Sanitation Data'!F123)))</f>
        <v/>
      </c>
      <c r="CY129" s="290" t="str">
        <f ca="true">+IF(OFFSET('Sanitation Data'!$F$32,0,10*ROW('Sanitation Data'!F123))="","",OFFSET('Sanitation Data'!$F$32,0,10*ROW('Sanitation Data'!F123)))</f>
        <v/>
      </c>
      <c r="CZ129" s="290" t="str">
        <f ca="true">+IF(OFFSET('Sanitation Data'!$G$28,0,10*ROW('Sanitation Data'!G123))="","",OFFSET('Sanitation Data'!$G$28,0,10*ROW('Sanitation Data'!G123)))</f>
        <v/>
      </c>
      <c r="DA129" s="290" t="str">
        <f ca="true">+IF(OFFSET('Sanitation Data'!$G$29,0,10*ROW('Sanitation Data'!G123))="","",OFFSET('Sanitation Data'!$G$29,0,10*ROW('Sanitation Data'!G123)))</f>
        <v/>
      </c>
      <c r="DB129" s="290" t="str">
        <f ca="true">+IF(OFFSET('Sanitation Data'!$G$30,0,10*ROW('Sanitation Data'!G123))="","",OFFSET('Sanitation Data'!$G$30,0,10*ROW('Sanitation Data'!G123)))</f>
        <v/>
      </c>
      <c r="DC129" s="290" t="str">
        <f ca="true">+IF(OFFSET('Sanitation Data'!$G$31,0,10*ROW('Sanitation Data'!G123))="","",OFFSET('Sanitation Data'!$G$31,0,10*ROW('Sanitation Data'!G123)))</f>
        <v/>
      </c>
      <c r="DD129" s="290" t="str">
        <f ca="true">+IF(OFFSET('Sanitation Data'!$G$32,0,10*ROW('Sanitation Data'!G123))="","",OFFSET('Sanitation Data'!$G$32,0,10*ROW('Sanitation Data'!G123)))</f>
        <v/>
      </c>
      <c r="DE129" s="290" t="str">
        <f ca="true">+IF(OFFSET('Sanitation Data'!$H$28,0,10*ROW('Sanitation Data'!H123))="","",OFFSET('Sanitation Data'!$H$28,0,10*ROW('Sanitation Data'!H123)))</f>
        <v/>
      </c>
      <c r="DF129" s="290" t="str">
        <f ca="true">+IF(OFFSET('Sanitation Data'!$H$29,0,10*ROW('Sanitation Data'!H123))="","",OFFSET('Sanitation Data'!$H$29,0,10*ROW('Sanitation Data'!H123)))</f>
        <v/>
      </c>
      <c r="DG129" s="290" t="str">
        <f ca="true">+IF(OFFSET('Sanitation Data'!$H$30,0,10*ROW('Sanitation Data'!H123))="","",OFFSET('Sanitation Data'!$H$30,0,10*ROW('Sanitation Data'!H123)))</f>
        <v/>
      </c>
      <c r="DH129" s="290" t="str">
        <f ca="true">+IF(OFFSET('Sanitation Data'!$H$31,0,10*ROW('Sanitation Data'!H123))="","",OFFSET('Sanitation Data'!$H$31,0,10*ROW('Sanitation Data'!H123)))</f>
        <v/>
      </c>
      <c r="DI129" s="290" t="str">
        <f ca="true">+IF(OFFSET('Sanitation Data'!$H$32,0,10*ROW('Sanitation Data'!H123))="","",OFFSET('Sanitation Data'!$H$32,0,10*ROW('Sanitation Data'!H123)))</f>
        <v/>
      </c>
      <c r="DJ129" s="290" t="str">
        <f ca="true">+IF(OFFSET('Sanitation Data'!$I$28,0,10*ROW('Sanitation Data'!I123))="","",OFFSET('Sanitation Data'!$I$28,0,10*ROW('Sanitation Data'!I123)))</f>
        <v/>
      </c>
      <c r="DK129" s="290" t="str">
        <f ca="true">+IF(OFFSET('Sanitation Data'!$I$29,0,10*ROW('Sanitation Data'!I123))="","",OFFSET('Sanitation Data'!$I$29,0,10*ROW('Sanitation Data'!I123)))</f>
        <v/>
      </c>
      <c r="DL129" s="290" t="str">
        <f ca="true">+IF(OFFSET('Sanitation Data'!$I$30,0,10*ROW('Sanitation Data'!I123))="","",OFFSET('Sanitation Data'!$I$30,0,10*ROW('Sanitation Data'!I123)))</f>
        <v/>
      </c>
      <c r="DM129" s="290" t="str">
        <f ca="true">+IF(OFFSET('Sanitation Data'!$I$31,0,10*ROW('Sanitation Data'!I123))="","",OFFSET('Sanitation Data'!$I$31,0,10*ROW('Sanitation Data'!I123)))</f>
        <v/>
      </c>
      <c r="DN129" s="290" t="str">
        <f ca="true">+IF(OFFSET('Sanitation Data'!$I$32,0,10*ROW('Sanitation Data'!I123))="","",OFFSET('Sanitation Data'!$I$32,0,10*ROW('Sanitation Data'!I123)))</f>
        <v/>
      </c>
      <c r="DO129" s="290" t="str">
        <f ca="true">+IF(OFFSET('Hygiene Data'!$D$11,0,10*ROW('Hygiene Data'!D123))="","",OFFSET('Hygiene Data'!$D$11,0,10*ROW('Hygiene Data'!D123)))</f>
        <v/>
      </c>
      <c r="DP129" s="290" t="str">
        <f ca="true">+IF(OFFSET('Hygiene Data'!$D$12,0,10*ROW('Hygiene Data'!D123))="","",OFFSET('Hygiene Data'!$D$12,0,10*ROW('Hygiene Data'!D123)))</f>
        <v/>
      </c>
      <c r="DQ129" s="290" t="str">
        <f ca="true">+IF(OFFSET('Hygiene Data'!$D$13,0,10*ROW('Hygiene Data'!D123))="","",OFFSET('Hygiene Data'!$D$13,0,10*ROW('Hygiene Data'!D123)))</f>
        <v/>
      </c>
      <c r="DR129" s="290" t="str">
        <f ca="true">+IF(OFFSET('Hygiene Data'!$E$11,0,10*ROW('Hygiene Data'!E123))="","",OFFSET('Hygiene Data'!$E$11,0,10*ROW('Hygiene Data'!E123)))</f>
        <v/>
      </c>
      <c r="DS129" s="290" t="str">
        <f ca="true">+IF(OFFSET('Hygiene Data'!$E$12,0,10*ROW('Hygiene Data'!E123))="","",OFFSET('Hygiene Data'!$E$12,0,10*ROW('Hygiene Data'!E123)))</f>
        <v/>
      </c>
      <c r="DT129" s="290" t="str">
        <f ca="true">+IF(OFFSET('Hygiene Data'!$E$13,0,10*ROW('Hygiene Data'!E123))="","",OFFSET('Hygiene Data'!$E$13,0,10*ROW('Hygiene Data'!E123)))</f>
        <v/>
      </c>
      <c r="DU129" s="290" t="str">
        <f ca="true">+IF(OFFSET('Hygiene Data'!$F$11,0,10*ROW('Hygiene Data'!F123))="","",OFFSET('Hygiene Data'!$F$11,0,10*ROW('Hygiene Data'!F123)))</f>
        <v/>
      </c>
      <c r="DV129" s="290" t="str">
        <f ca="true">+IF(OFFSET('Hygiene Data'!$F$12,0,10*ROW('Hygiene Data'!F123))="","",OFFSET('Hygiene Data'!$F$12,0,10*ROW('Hygiene Data'!F123)))</f>
        <v/>
      </c>
      <c r="DW129" s="290" t="str">
        <f ca="true">+IF(OFFSET('Hygiene Data'!$F$13,0,10*ROW('Hygiene Data'!F123))="","",OFFSET('Hygiene Data'!$F$13,0,10*ROW('Hygiene Data'!F123)))</f>
        <v/>
      </c>
      <c r="DX129" s="290" t="str">
        <f ca="true">+IF(OFFSET('Hygiene Data'!$G$11,0,10*ROW('Hygiene Data'!G123))="","",OFFSET('Hygiene Data'!$G$11,0,10*ROW('Hygiene Data'!G123)))</f>
        <v/>
      </c>
      <c r="DY129" s="290" t="str">
        <f ca="true">+IF(OFFSET('Hygiene Data'!$G$12,0,10*ROW('Hygiene Data'!G123))="","",OFFSET('Hygiene Data'!$G$12,0,10*ROW('Hygiene Data'!G123)))</f>
        <v/>
      </c>
      <c r="DZ129" s="290" t="str">
        <f ca="true">+IF(OFFSET('Hygiene Data'!$G$13,0,10*ROW('Hygiene Data'!G123))="","",OFFSET('Hygiene Data'!$G$13,0,10*ROW('Hygiene Data'!G123)))</f>
        <v/>
      </c>
      <c r="EA129" s="290" t="str">
        <f ca="true">+IF(OFFSET('Hygiene Data'!$H$11,0,10*ROW('Hygiene Data'!H123))="","",OFFSET('Hygiene Data'!$H$11,0,10*ROW('Hygiene Data'!H123)))</f>
        <v/>
      </c>
      <c r="EB129" s="290" t="str">
        <f ca="true">+IF(OFFSET('Hygiene Data'!$H$12,0,10*ROW('Hygiene Data'!H123))="","",OFFSET('Hygiene Data'!$H$12,0,10*ROW('Hygiene Data'!H123)))</f>
        <v/>
      </c>
      <c r="EC129" s="290" t="str">
        <f ca="true">+IF(OFFSET('Hygiene Data'!$H$13,0,10*ROW('Hygiene Data'!H123))="","",OFFSET('Hygiene Data'!$H$13,0,10*ROW('Hygiene Data'!H123)))</f>
        <v/>
      </c>
      <c r="ED129" s="290" t="str">
        <f ca="true">+IF(OFFSET('Hygiene Data'!$I$11,0,10*ROW('Hygiene Data'!I123))="","",OFFSET('Hygiene Data'!$I$11,0,10*ROW('Hygiene Data'!I123)))</f>
        <v/>
      </c>
      <c r="EE129" s="290" t="str">
        <f ca="true">+IF(OFFSET('Hygiene Data'!$I$12,0,10*ROW('Hygiene Data'!I123))="","",OFFSET('Hygiene Data'!$I$12,0,10*ROW('Hygiene Data'!I123)))</f>
        <v/>
      </c>
      <c r="EF129" s="290"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6"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0"/>
      <c r="BS130" s="290" t="str">
        <f ca="true">+IF(OFFSET('Water Data'!$D$27,0,10*ROW('Water Data'!D124))="","",OFFSET('Water Data'!$D$27,0,10*ROW('Water Data'!D124)))</f>
        <v/>
      </c>
      <c r="BT130" s="290" t="str">
        <f ca="true">+IF(OFFSET('Water Data'!$D$28,0,10*ROW('Water Data'!D124))="","",OFFSET('Water Data'!$D$28,0,10*ROW('Water Data'!D124)))</f>
        <v/>
      </c>
      <c r="BU130" s="290" t="str">
        <f ca="true">+IF(OFFSET('Water Data'!$D$29,0,10*ROW('Water Data'!D124))="","",OFFSET('Water Data'!$D$29,0,10*ROW('Water Data'!D124)))</f>
        <v/>
      </c>
      <c r="BV130" s="290" t="str">
        <f ca="true">+IF(OFFSET('Water Data'!$E$27,0,10*ROW('Water Data'!E124))="","",OFFSET('Water Data'!$E$27,0,10*ROW('Water Data'!E124)))</f>
        <v/>
      </c>
      <c r="BW130" s="290" t="str">
        <f ca="true">+IF(OFFSET('Water Data'!$E$28,0,10*ROW('Water Data'!E124))="","",OFFSET('Water Data'!$E$28,0,10*ROW('Water Data'!E124)))</f>
        <v/>
      </c>
      <c r="BX130" s="290" t="str">
        <f ca="true">+IF(OFFSET('Water Data'!$E$29,0,10*ROW('Water Data'!E124))="","",OFFSET('Water Data'!$E$29,0,10*ROW('Water Data'!E124)))</f>
        <v/>
      </c>
      <c r="BY130" s="290" t="str">
        <f ca="true">+IF(OFFSET('Water Data'!$F$27,0,10*ROW('Water Data'!F124))="","",OFFSET('Water Data'!$F$27,0,10*ROW('Water Data'!F124)))</f>
        <v/>
      </c>
      <c r="BZ130" s="290" t="str">
        <f ca="true">+IF(OFFSET('Water Data'!$F$28,0,10*ROW('Water Data'!F124))="","",OFFSET('Water Data'!$F$28,0,10*ROW('Water Data'!F124)))</f>
        <v/>
      </c>
      <c r="CA130" s="290" t="str">
        <f ca="true">+IF(OFFSET('Water Data'!$F$29,0,10*ROW('Water Data'!F124))="","",OFFSET('Water Data'!$F$29,0,10*ROW('Water Data'!F124)))</f>
        <v/>
      </c>
      <c r="CB130" s="290" t="str">
        <f ca="true">+IF(OFFSET('Water Data'!$G$27,0,10*ROW('Water Data'!G124))="","",OFFSET('Water Data'!$G$27,0,10*ROW('Water Data'!G124)))</f>
        <v/>
      </c>
      <c r="CC130" s="290" t="str">
        <f ca="true">+IF(OFFSET('Water Data'!$G$28,0,10*ROW('Water Data'!G124))="","",OFFSET('Water Data'!$G$28,0,10*ROW('Water Data'!G124)))</f>
        <v/>
      </c>
      <c r="CD130" s="290" t="str">
        <f ca="true">+IF(OFFSET('Water Data'!$G$29,0,10*ROW('Water Data'!G124))="","",OFFSET('Water Data'!$G$29,0,10*ROW('Water Data'!G124)))</f>
        <v/>
      </c>
      <c r="CE130" s="290" t="str">
        <f ca="true">+IF(OFFSET('Water Data'!$H$27,0,10*ROW('Water Data'!H124))="","",OFFSET('Water Data'!$H$27,0,10*ROW('Water Data'!H124)))</f>
        <v/>
      </c>
      <c r="CF130" s="290" t="str">
        <f ca="true">+IF(OFFSET('Water Data'!$H$28,0,10*ROW('Water Data'!H124))="","",OFFSET('Water Data'!$H$28,0,10*ROW('Water Data'!H124)))</f>
        <v/>
      </c>
      <c r="CG130" s="290" t="str">
        <f ca="true">+IF(OFFSET('Water Data'!$H$29,0,10*ROW('Water Data'!H124))="","",OFFSET('Water Data'!$H$29,0,10*ROW('Water Data'!H124)))</f>
        <v/>
      </c>
      <c r="CH130" s="290" t="str">
        <f ca="true">+IF(OFFSET('Water Data'!$I$27,0,10*ROW('Water Data'!I124))="","",OFFSET('Water Data'!$I$27,0,10*ROW('Water Data'!I124)))</f>
        <v/>
      </c>
      <c r="CI130" s="290" t="str">
        <f ca="true">+IF(OFFSET('Water Data'!$I$28,0,10*ROW('Water Data'!I124))="","",OFFSET('Water Data'!$I$28,0,10*ROW('Water Data'!I124)))</f>
        <v/>
      </c>
      <c r="CJ130" s="290" t="str">
        <f ca="true">+IF(OFFSET('Water Data'!$I$29,0,10*ROW('Water Data'!I124))="","",OFFSET('Water Data'!$I$29,0,10*ROW('Water Data'!I124)))</f>
        <v/>
      </c>
      <c r="CK130" s="290" t="str">
        <f ca="true">+IF(OFFSET('Sanitation Data'!$D$28,0,10*ROW('Sanitation Data'!D124))="","",OFFSET('Sanitation Data'!$D$28,0,10*ROW('Sanitation Data'!D124)))</f>
        <v/>
      </c>
      <c r="CL130" s="290" t="str">
        <f ca="true">+IF(OFFSET('Sanitation Data'!$D$29,0,10*ROW('Sanitation Data'!D124))="","",OFFSET('Sanitation Data'!$D$29,0,10*ROW('Sanitation Data'!D124)))</f>
        <v/>
      </c>
      <c r="CM130" s="290" t="str">
        <f ca="true">+IF(OFFSET('Sanitation Data'!$D$30,0,10*ROW('Sanitation Data'!D124))="","",OFFSET('Sanitation Data'!$D$30,0,10*ROW('Sanitation Data'!D124)))</f>
        <v/>
      </c>
      <c r="CN130" s="290" t="str">
        <f ca="true">+IF(OFFSET('Sanitation Data'!$D$31,0,10*ROW('Sanitation Data'!D124))="","",OFFSET('Sanitation Data'!$D$31,0,10*ROW('Sanitation Data'!D124)))</f>
        <v/>
      </c>
      <c r="CO130" s="290" t="str">
        <f ca="true">+IF(OFFSET('Sanitation Data'!$D$32,0,10*ROW('Sanitation Data'!D124))="","",OFFSET('Sanitation Data'!$D$32,0,10*ROW('Sanitation Data'!D124)))</f>
        <v/>
      </c>
      <c r="CP130" s="290" t="str">
        <f ca="true">+IF(OFFSET('Sanitation Data'!$E$28,0,10*ROW('Sanitation Data'!E124))="","",OFFSET('Sanitation Data'!$E$28,0,10*ROW('Sanitation Data'!E124)))</f>
        <v/>
      </c>
      <c r="CQ130" s="290" t="str">
        <f ca="true">+IF(OFFSET('Sanitation Data'!$E$29,0,10*ROW('Sanitation Data'!E124))="","",OFFSET('Sanitation Data'!$E$29,0,10*ROW('Sanitation Data'!E124)))</f>
        <v/>
      </c>
      <c r="CR130" s="290" t="str">
        <f ca="true">+IF(OFFSET('Sanitation Data'!$E$30,0,10*ROW('Sanitation Data'!E124))="","",OFFSET('Sanitation Data'!$E$30,0,10*ROW('Sanitation Data'!E124)))</f>
        <v/>
      </c>
      <c r="CS130" s="290" t="str">
        <f ca="true">+IF(OFFSET('Sanitation Data'!$E$31,0,10*ROW('Sanitation Data'!E124))="","",OFFSET('Sanitation Data'!$E$31,0,10*ROW('Sanitation Data'!E124)))</f>
        <v/>
      </c>
      <c r="CT130" s="290" t="str">
        <f ca="true">+IF(OFFSET('Sanitation Data'!$E$32,0,10*ROW('Sanitation Data'!E124))="","",OFFSET('Sanitation Data'!$E$32,0,10*ROW('Sanitation Data'!E124)))</f>
        <v/>
      </c>
      <c r="CU130" s="290" t="str">
        <f ca="true">+IF(OFFSET('Sanitation Data'!$F$28,0,10*ROW('Sanitation Data'!F124))="","",OFFSET('Sanitation Data'!$F$28,0,10*ROW('Sanitation Data'!F124)))</f>
        <v/>
      </c>
      <c r="CV130" s="290" t="str">
        <f ca="true">+IF(OFFSET('Sanitation Data'!$F$29,0,10*ROW('Sanitation Data'!F124))="","",OFFSET('Sanitation Data'!$F$29,0,10*ROW('Sanitation Data'!F124)))</f>
        <v/>
      </c>
      <c r="CW130" s="290" t="str">
        <f ca="true">+IF(OFFSET('Sanitation Data'!$F$30,0,10*ROW('Sanitation Data'!F124))="","",OFFSET('Sanitation Data'!$F$30,0,10*ROW('Sanitation Data'!F124)))</f>
        <v/>
      </c>
      <c r="CX130" s="290" t="str">
        <f ca="true">+IF(OFFSET('Sanitation Data'!$F$31,0,10*ROW('Sanitation Data'!F124))="","",OFFSET('Sanitation Data'!$F$31,0,10*ROW('Sanitation Data'!F124)))</f>
        <v/>
      </c>
      <c r="CY130" s="290" t="str">
        <f ca="true">+IF(OFFSET('Sanitation Data'!$F$32,0,10*ROW('Sanitation Data'!F124))="","",OFFSET('Sanitation Data'!$F$32,0,10*ROW('Sanitation Data'!F124)))</f>
        <v/>
      </c>
      <c r="CZ130" s="290" t="str">
        <f ca="true">+IF(OFFSET('Sanitation Data'!$G$28,0,10*ROW('Sanitation Data'!G124))="","",OFFSET('Sanitation Data'!$G$28,0,10*ROW('Sanitation Data'!G124)))</f>
        <v/>
      </c>
      <c r="DA130" s="290" t="str">
        <f ca="true">+IF(OFFSET('Sanitation Data'!$G$29,0,10*ROW('Sanitation Data'!G124))="","",OFFSET('Sanitation Data'!$G$29,0,10*ROW('Sanitation Data'!G124)))</f>
        <v/>
      </c>
      <c r="DB130" s="290" t="str">
        <f ca="true">+IF(OFFSET('Sanitation Data'!$G$30,0,10*ROW('Sanitation Data'!G124))="","",OFFSET('Sanitation Data'!$G$30,0,10*ROW('Sanitation Data'!G124)))</f>
        <v/>
      </c>
      <c r="DC130" s="290" t="str">
        <f ca="true">+IF(OFFSET('Sanitation Data'!$G$31,0,10*ROW('Sanitation Data'!G124))="","",OFFSET('Sanitation Data'!$G$31,0,10*ROW('Sanitation Data'!G124)))</f>
        <v/>
      </c>
      <c r="DD130" s="290" t="str">
        <f ca="true">+IF(OFFSET('Sanitation Data'!$G$32,0,10*ROW('Sanitation Data'!G124))="","",OFFSET('Sanitation Data'!$G$32,0,10*ROW('Sanitation Data'!G124)))</f>
        <v/>
      </c>
      <c r="DE130" s="290" t="str">
        <f ca="true">+IF(OFFSET('Sanitation Data'!$H$28,0,10*ROW('Sanitation Data'!H124))="","",OFFSET('Sanitation Data'!$H$28,0,10*ROW('Sanitation Data'!H124)))</f>
        <v/>
      </c>
      <c r="DF130" s="290" t="str">
        <f ca="true">+IF(OFFSET('Sanitation Data'!$H$29,0,10*ROW('Sanitation Data'!H124))="","",OFFSET('Sanitation Data'!$H$29,0,10*ROW('Sanitation Data'!H124)))</f>
        <v/>
      </c>
      <c r="DG130" s="290" t="str">
        <f ca="true">+IF(OFFSET('Sanitation Data'!$H$30,0,10*ROW('Sanitation Data'!H124))="","",OFFSET('Sanitation Data'!$H$30,0,10*ROW('Sanitation Data'!H124)))</f>
        <v/>
      </c>
      <c r="DH130" s="290" t="str">
        <f ca="true">+IF(OFFSET('Sanitation Data'!$H$31,0,10*ROW('Sanitation Data'!H124))="","",OFFSET('Sanitation Data'!$H$31,0,10*ROW('Sanitation Data'!H124)))</f>
        <v/>
      </c>
      <c r="DI130" s="290" t="str">
        <f ca="true">+IF(OFFSET('Sanitation Data'!$H$32,0,10*ROW('Sanitation Data'!H124))="","",OFFSET('Sanitation Data'!$H$32,0,10*ROW('Sanitation Data'!H124)))</f>
        <v/>
      </c>
      <c r="DJ130" s="290" t="str">
        <f ca="true">+IF(OFFSET('Sanitation Data'!$I$28,0,10*ROW('Sanitation Data'!I124))="","",OFFSET('Sanitation Data'!$I$28,0,10*ROW('Sanitation Data'!I124)))</f>
        <v/>
      </c>
      <c r="DK130" s="290" t="str">
        <f ca="true">+IF(OFFSET('Sanitation Data'!$I$29,0,10*ROW('Sanitation Data'!I124))="","",OFFSET('Sanitation Data'!$I$29,0,10*ROW('Sanitation Data'!I124)))</f>
        <v/>
      </c>
      <c r="DL130" s="290" t="str">
        <f ca="true">+IF(OFFSET('Sanitation Data'!$I$30,0,10*ROW('Sanitation Data'!I124))="","",OFFSET('Sanitation Data'!$I$30,0,10*ROW('Sanitation Data'!I124)))</f>
        <v/>
      </c>
      <c r="DM130" s="290" t="str">
        <f ca="true">+IF(OFFSET('Sanitation Data'!$I$31,0,10*ROW('Sanitation Data'!I124))="","",OFFSET('Sanitation Data'!$I$31,0,10*ROW('Sanitation Data'!I124)))</f>
        <v/>
      </c>
      <c r="DN130" s="290" t="str">
        <f ca="true">+IF(OFFSET('Sanitation Data'!$I$32,0,10*ROW('Sanitation Data'!I124))="","",OFFSET('Sanitation Data'!$I$32,0,10*ROW('Sanitation Data'!I124)))</f>
        <v/>
      </c>
      <c r="DO130" s="290" t="str">
        <f ca="true">+IF(OFFSET('Hygiene Data'!$D$11,0,10*ROW('Hygiene Data'!D124))="","",OFFSET('Hygiene Data'!$D$11,0,10*ROW('Hygiene Data'!D124)))</f>
        <v/>
      </c>
      <c r="DP130" s="290" t="str">
        <f ca="true">+IF(OFFSET('Hygiene Data'!$D$12,0,10*ROW('Hygiene Data'!D124))="","",OFFSET('Hygiene Data'!$D$12,0,10*ROW('Hygiene Data'!D124)))</f>
        <v/>
      </c>
      <c r="DQ130" s="290" t="str">
        <f ca="true">+IF(OFFSET('Hygiene Data'!$D$13,0,10*ROW('Hygiene Data'!D124))="","",OFFSET('Hygiene Data'!$D$13,0,10*ROW('Hygiene Data'!D124)))</f>
        <v/>
      </c>
      <c r="DR130" s="290" t="str">
        <f ca="true">+IF(OFFSET('Hygiene Data'!$E$11,0,10*ROW('Hygiene Data'!E124))="","",OFFSET('Hygiene Data'!$E$11,0,10*ROW('Hygiene Data'!E124)))</f>
        <v/>
      </c>
      <c r="DS130" s="290" t="str">
        <f ca="true">+IF(OFFSET('Hygiene Data'!$E$12,0,10*ROW('Hygiene Data'!E124))="","",OFFSET('Hygiene Data'!$E$12,0,10*ROW('Hygiene Data'!E124)))</f>
        <v/>
      </c>
      <c r="DT130" s="290" t="str">
        <f ca="true">+IF(OFFSET('Hygiene Data'!$E$13,0,10*ROW('Hygiene Data'!E124))="","",OFFSET('Hygiene Data'!$E$13,0,10*ROW('Hygiene Data'!E124)))</f>
        <v/>
      </c>
      <c r="DU130" s="290" t="str">
        <f ca="true">+IF(OFFSET('Hygiene Data'!$F$11,0,10*ROW('Hygiene Data'!F124))="","",OFFSET('Hygiene Data'!$F$11,0,10*ROW('Hygiene Data'!F124)))</f>
        <v/>
      </c>
      <c r="DV130" s="290" t="str">
        <f ca="true">+IF(OFFSET('Hygiene Data'!$F$12,0,10*ROW('Hygiene Data'!F124))="","",OFFSET('Hygiene Data'!$F$12,0,10*ROW('Hygiene Data'!F124)))</f>
        <v/>
      </c>
      <c r="DW130" s="290" t="str">
        <f ca="true">+IF(OFFSET('Hygiene Data'!$F$13,0,10*ROW('Hygiene Data'!F124))="","",OFFSET('Hygiene Data'!$F$13,0,10*ROW('Hygiene Data'!F124)))</f>
        <v/>
      </c>
      <c r="DX130" s="290" t="str">
        <f ca="true">+IF(OFFSET('Hygiene Data'!$G$11,0,10*ROW('Hygiene Data'!G124))="","",OFFSET('Hygiene Data'!$G$11,0,10*ROW('Hygiene Data'!G124)))</f>
        <v/>
      </c>
      <c r="DY130" s="290" t="str">
        <f ca="true">+IF(OFFSET('Hygiene Data'!$G$12,0,10*ROW('Hygiene Data'!G124))="","",OFFSET('Hygiene Data'!$G$12,0,10*ROW('Hygiene Data'!G124)))</f>
        <v/>
      </c>
      <c r="DZ130" s="290" t="str">
        <f ca="true">+IF(OFFSET('Hygiene Data'!$G$13,0,10*ROW('Hygiene Data'!G124))="","",OFFSET('Hygiene Data'!$G$13,0,10*ROW('Hygiene Data'!G124)))</f>
        <v/>
      </c>
      <c r="EA130" s="290" t="str">
        <f ca="true">+IF(OFFSET('Hygiene Data'!$H$11,0,10*ROW('Hygiene Data'!H124))="","",OFFSET('Hygiene Data'!$H$11,0,10*ROW('Hygiene Data'!H124)))</f>
        <v/>
      </c>
      <c r="EB130" s="290" t="str">
        <f ca="true">+IF(OFFSET('Hygiene Data'!$H$12,0,10*ROW('Hygiene Data'!H124))="","",OFFSET('Hygiene Data'!$H$12,0,10*ROW('Hygiene Data'!H124)))</f>
        <v/>
      </c>
      <c r="EC130" s="290" t="str">
        <f ca="true">+IF(OFFSET('Hygiene Data'!$H$13,0,10*ROW('Hygiene Data'!H124))="","",OFFSET('Hygiene Data'!$H$13,0,10*ROW('Hygiene Data'!H124)))</f>
        <v/>
      </c>
      <c r="ED130" s="290" t="str">
        <f ca="true">+IF(OFFSET('Hygiene Data'!$I$11,0,10*ROW('Hygiene Data'!I124))="","",OFFSET('Hygiene Data'!$I$11,0,10*ROW('Hygiene Data'!I124)))</f>
        <v/>
      </c>
      <c r="EE130" s="290" t="str">
        <f ca="true">+IF(OFFSET('Hygiene Data'!$I$12,0,10*ROW('Hygiene Data'!I124))="","",OFFSET('Hygiene Data'!$I$12,0,10*ROW('Hygiene Data'!I124)))</f>
        <v/>
      </c>
      <c r="EF130" s="290"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6"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0"/>
      <c r="BS131" s="290" t="str">
        <f ca="true">+IF(OFFSET('Water Data'!$D$27,0,10*ROW('Water Data'!D125))="","",OFFSET('Water Data'!$D$27,0,10*ROW('Water Data'!D125)))</f>
        <v/>
      </c>
      <c r="BT131" s="290" t="str">
        <f ca="true">+IF(OFFSET('Water Data'!$D$28,0,10*ROW('Water Data'!D125))="","",OFFSET('Water Data'!$D$28,0,10*ROW('Water Data'!D125)))</f>
        <v/>
      </c>
      <c r="BU131" s="290" t="str">
        <f ca="true">+IF(OFFSET('Water Data'!$D$29,0,10*ROW('Water Data'!D125))="","",OFFSET('Water Data'!$D$29,0,10*ROW('Water Data'!D125)))</f>
        <v/>
      </c>
      <c r="BV131" s="290" t="str">
        <f ca="true">+IF(OFFSET('Water Data'!$E$27,0,10*ROW('Water Data'!E125))="","",OFFSET('Water Data'!$E$27,0,10*ROW('Water Data'!E125)))</f>
        <v/>
      </c>
      <c r="BW131" s="290" t="str">
        <f ca="true">+IF(OFFSET('Water Data'!$E$28,0,10*ROW('Water Data'!E125))="","",OFFSET('Water Data'!$E$28,0,10*ROW('Water Data'!E125)))</f>
        <v/>
      </c>
      <c r="BX131" s="290" t="str">
        <f ca="true">+IF(OFFSET('Water Data'!$E$29,0,10*ROW('Water Data'!E125))="","",OFFSET('Water Data'!$E$29,0,10*ROW('Water Data'!E125)))</f>
        <v/>
      </c>
      <c r="BY131" s="290" t="str">
        <f ca="true">+IF(OFFSET('Water Data'!$F$27,0,10*ROW('Water Data'!F125))="","",OFFSET('Water Data'!$F$27,0,10*ROW('Water Data'!F125)))</f>
        <v/>
      </c>
      <c r="BZ131" s="290" t="str">
        <f ca="true">+IF(OFFSET('Water Data'!$F$28,0,10*ROW('Water Data'!F125))="","",OFFSET('Water Data'!$F$28,0,10*ROW('Water Data'!F125)))</f>
        <v/>
      </c>
      <c r="CA131" s="290" t="str">
        <f ca="true">+IF(OFFSET('Water Data'!$F$29,0,10*ROW('Water Data'!F125))="","",OFFSET('Water Data'!$F$29,0,10*ROW('Water Data'!F125)))</f>
        <v/>
      </c>
      <c r="CB131" s="290" t="str">
        <f ca="true">+IF(OFFSET('Water Data'!$G$27,0,10*ROW('Water Data'!G125))="","",OFFSET('Water Data'!$G$27,0,10*ROW('Water Data'!G125)))</f>
        <v/>
      </c>
      <c r="CC131" s="290" t="str">
        <f ca="true">+IF(OFFSET('Water Data'!$G$28,0,10*ROW('Water Data'!G125))="","",OFFSET('Water Data'!$G$28,0,10*ROW('Water Data'!G125)))</f>
        <v/>
      </c>
      <c r="CD131" s="290" t="str">
        <f ca="true">+IF(OFFSET('Water Data'!$G$29,0,10*ROW('Water Data'!G125))="","",OFFSET('Water Data'!$G$29,0,10*ROW('Water Data'!G125)))</f>
        <v/>
      </c>
      <c r="CE131" s="290" t="str">
        <f ca="true">+IF(OFFSET('Water Data'!$H$27,0,10*ROW('Water Data'!H125))="","",OFFSET('Water Data'!$H$27,0,10*ROW('Water Data'!H125)))</f>
        <v/>
      </c>
      <c r="CF131" s="290" t="str">
        <f ca="true">+IF(OFFSET('Water Data'!$H$28,0,10*ROW('Water Data'!H125))="","",OFFSET('Water Data'!$H$28,0,10*ROW('Water Data'!H125)))</f>
        <v/>
      </c>
      <c r="CG131" s="290" t="str">
        <f ca="true">+IF(OFFSET('Water Data'!$H$29,0,10*ROW('Water Data'!H125))="","",OFFSET('Water Data'!$H$29,0,10*ROW('Water Data'!H125)))</f>
        <v/>
      </c>
      <c r="CH131" s="290" t="str">
        <f ca="true">+IF(OFFSET('Water Data'!$I$27,0,10*ROW('Water Data'!I125))="","",OFFSET('Water Data'!$I$27,0,10*ROW('Water Data'!I125)))</f>
        <v/>
      </c>
      <c r="CI131" s="290" t="str">
        <f ca="true">+IF(OFFSET('Water Data'!$I$28,0,10*ROW('Water Data'!I125))="","",OFFSET('Water Data'!$I$28,0,10*ROW('Water Data'!I125)))</f>
        <v/>
      </c>
      <c r="CJ131" s="290" t="str">
        <f ca="true">+IF(OFFSET('Water Data'!$I$29,0,10*ROW('Water Data'!I125))="","",OFFSET('Water Data'!$I$29,0,10*ROW('Water Data'!I125)))</f>
        <v/>
      </c>
      <c r="CK131" s="290" t="str">
        <f ca="true">+IF(OFFSET('Sanitation Data'!$D$28,0,10*ROW('Sanitation Data'!D125))="","",OFFSET('Sanitation Data'!$D$28,0,10*ROW('Sanitation Data'!D125)))</f>
        <v/>
      </c>
      <c r="CL131" s="290" t="str">
        <f ca="true">+IF(OFFSET('Sanitation Data'!$D$29,0,10*ROW('Sanitation Data'!D125))="","",OFFSET('Sanitation Data'!$D$29,0,10*ROW('Sanitation Data'!D125)))</f>
        <v/>
      </c>
      <c r="CM131" s="290" t="str">
        <f ca="true">+IF(OFFSET('Sanitation Data'!$D$30,0,10*ROW('Sanitation Data'!D125))="","",OFFSET('Sanitation Data'!$D$30,0,10*ROW('Sanitation Data'!D125)))</f>
        <v/>
      </c>
      <c r="CN131" s="290" t="str">
        <f ca="true">+IF(OFFSET('Sanitation Data'!$D$31,0,10*ROW('Sanitation Data'!D125))="","",OFFSET('Sanitation Data'!$D$31,0,10*ROW('Sanitation Data'!D125)))</f>
        <v/>
      </c>
      <c r="CO131" s="290" t="str">
        <f ca="true">+IF(OFFSET('Sanitation Data'!$D$32,0,10*ROW('Sanitation Data'!D125))="","",OFFSET('Sanitation Data'!$D$32,0,10*ROW('Sanitation Data'!D125)))</f>
        <v/>
      </c>
      <c r="CP131" s="290" t="str">
        <f ca="true">+IF(OFFSET('Sanitation Data'!$E$28,0,10*ROW('Sanitation Data'!E125))="","",OFFSET('Sanitation Data'!$E$28,0,10*ROW('Sanitation Data'!E125)))</f>
        <v/>
      </c>
      <c r="CQ131" s="290" t="str">
        <f ca="true">+IF(OFFSET('Sanitation Data'!$E$29,0,10*ROW('Sanitation Data'!E125))="","",OFFSET('Sanitation Data'!$E$29,0,10*ROW('Sanitation Data'!E125)))</f>
        <v/>
      </c>
      <c r="CR131" s="290" t="str">
        <f ca="true">+IF(OFFSET('Sanitation Data'!$E$30,0,10*ROW('Sanitation Data'!E125))="","",OFFSET('Sanitation Data'!$E$30,0,10*ROW('Sanitation Data'!E125)))</f>
        <v/>
      </c>
      <c r="CS131" s="290" t="str">
        <f ca="true">+IF(OFFSET('Sanitation Data'!$E$31,0,10*ROW('Sanitation Data'!E125))="","",OFFSET('Sanitation Data'!$E$31,0,10*ROW('Sanitation Data'!E125)))</f>
        <v/>
      </c>
      <c r="CT131" s="290" t="str">
        <f ca="true">+IF(OFFSET('Sanitation Data'!$E$32,0,10*ROW('Sanitation Data'!E125))="","",OFFSET('Sanitation Data'!$E$32,0,10*ROW('Sanitation Data'!E125)))</f>
        <v/>
      </c>
      <c r="CU131" s="290" t="str">
        <f ca="true">+IF(OFFSET('Sanitation Data'!$F$28,0,10*ROW('Sanitation Data'!F125))="","",OFFSET('Sanitation Data'!$F$28,0,10*ROW('Sanitation Data'!F125)))</f>
        <v/>
      </c>
      <c r="CV131" s="290" t="str">
        <f ca="true">+IF(OFFSET('Sanitation Data'!$F$29,0,10*ROW('Sanitation Data'!F125))="","",OFFSET('Sanitation Data'!$F$29,0,10*ROW('Sanitation Data'!F125)))</f>
        <v/>
      </c>
      <c r="CW131" s="290" t="str">
        <f ca="true">+IF(OFFSET('Sanitation Data'!$F$30,0,10*ROW('Sanitation Data'!F125))="","",OFFSET('Sanitation Data'!$F$30,0,10*ROW('Sanitation Data'!F125)))</f>
        <v/>
      </c>
      <c r="CX131" s="290" t="str">
        <f ca="true">+IF(OFFSET('Sanitation Data'!$F$31,0,10*ROW('Sanitation Data'!F125))="","",OFFSET('Sanitation Data'!$F$31,0,10*ROW('Sanitation Data'!F125)))</f>
        <v/>
      </c>
      <c r="CY131" s="290" t="str">
        <f ca="true">+IF(OFFSET('Sanitation Data'!$F$32,0,10*ROW('Sanitation Data'!F125))="","",OFFSET('Sanitation Data'!$F$32,0,10*ROW('Sanitation Data'!F125)))</f>
        <v/>
      </c>
      <c r="CZ131" s="290" t="str">
        <f ca="true">+IF(OFFSET('Sanitation Data'!$G$28,0,10*ROW('Sanitation Data'!G125))="","",OFFSET('Sanitation Data'!$G$28,0,10*ROW('Sanitation Data'!G125)))</f>
        <v/>
      </c>
      <c r="DA131" s="290" t="str">
        <f ca="true">+IF(OFFSET('Sanitation Data'!$G$29,0,10*ROW('Sanitation Data'!G125))="","",OFFSET('Sanitation Data'!$G$29,0,10*ROW('Sanitation Data'!G125)))</f>
        <v/>
      </c>
      <c r="DB131" s="290" t="str">
        <f ca="true">+IF(OFFSET('Sanitation Data'!$G$30,0,10*ROW('Sanitation Data'!G125))="","",OFFSET('Sanitation Data'!$G$30,0,10*ROW('Sanitation Data'!G125)))</f>
        <v/>
      </c>
      <c r="DC131" s="290" t="str">
        <f ca="true">+IF(OFFSET('Sanitation Data'!$G$31,0,10*ROW('Sanitation Data'!G125))="","",OFFSET('Sanitation Data'!$G$31,0,10*ROW('Sanitation Data'!G125)))</f>
        <v/>
      </c>
      <c r="DD131" s="290" t="str">
        <f ca="true">+IF(OFFSET('Sanitation Data'!$G$32,0,10*ROW('Sanitation Data'!G125))="","",OFFSET('Sanitation Data'!$G$32,0,10*ROW('Sanitation Data'!G125)))</f>
        <v/>
      </c>
      <c r="DE131" s="290" t="str">
        <f ca="true">+IF(OFFSET('Sanitation Data'!$H$28,0,10*ROW('Sanitation Data'!H125))="","",OFFSET('Sanitation Data'!$H$28,0,10*ROW('Sanitation Data'!H125)))</f>
        <v/>
      </c>
      <c r="DF131" s="290" t="str">
        <f ca="true">+IF(OFFSET('Sanitation Data'!$H$29,0,10*ROW('Sanitation Data'!H125))="","",OFFSET('Sanitation Data'!$H$29,0,10*ROW('Sanitation Data'!H125)))</f>
        <v/>
      </c>
      <c r="DG131" s="290" t="str">
        <f ca="true">+IF(OFFSET('Sanitation Data'!$H$30,0,10*ROW('Sanitation Data'!H125))="","",OFFSET('Sanitation Data'!$H$30,0,10*ROW('Sanitation Data'!H125)))</f>
        <v/>
      </c>
      <c r="DH131" s="290" t="str">
        <f ca="true">+IF(OFFSET('Sanitation Data'!$H$31,0,10*ROW('Sanitation Data'!H125))="","",OFFSET('Sanitation Data'!$H$31,0,10*ROW('Sanitation Data'!H125)))</f>
        <v/>
      </c>
      <c r="DI131" s="290" t="str">
        <f ca="true">+IF(OFFSET('Sanitation Data'!$H$32,0,10*ROW('Sanitation Data'!H125))="","",OFFSET('Sanitation Data'!$H$32,0,10*ROW('Sanitation Data'!H125)))</f>
        <v/>
      </c>
      <c r="DJ131" s="290" t="str">
        <f ca="true">+IF(OFFSET('Sanitation Data'!$I$28,0,10*ROW('Sanitation Data'!I125))="","",OFFSET('Sanitation Data'!$I$28,0,10*ROW('Sanitation Data'!I125)))</f>
        <v/>
      </c>
      <c r="DK131" s="290" t="str">
        <f ca="true">+IF(OFFSET('Sanitation Data'!$I$29,0,10*ROW('Sanitation Data'!I125))="","",OFFSET('Sanitation Data'!$I$29,0,10*ROW('Sanitation Data'!I125)))</f>
        <v/>
      </c>
      <c r="DL131" s="290" t="str">
        <f ca="true">+IF(OFFSET('Sanitation Data'!$I$30,0,10*ROW('Sanitation Data'!I125))="","",OFFSET('Sanitation Data'!$I$30,0,10*ROW('Sanitation Data'!I125)))</f>
        <v/>
      </c>
      <c r="DM131" s="290" t="str">
        <f ca="true">+IF(OFFSET('Sanitation Data'!$I$31,0,10*ROW('Sanitation Data'!I125))="","",OFFSET('Sanitation Data'!$I$31,0,10*ROW('Sanitation Data'!I125)))</f>
        <v/>
      </c>
      <c r="DN131" s="290" t="str">
        <f ca="true">+IF(OFFSET('Sanitation Data'!$I$32,0,10*ROW('Sanitation Data'!I125))="","",OFFSET('Sanitation Data'!$I$32,0,10*ROW('Sanitation Data'!I125)))</f>
        <v/>
      </c>
      <c r="DO131" s="290" t="str">
        <f ca="true">+IF(OFFSET('Hygiene Data'!$D$11,0,10*ROW('Hygiene Data'!D125))="","",OFFSET('Hygiene Data'!$D$11,0,10*ROW('Hygiene Data'!D125)))</f>
        <v/>
      </c>
      <c r="DP131" s="290" t="str">
        <f ca="true">+IF(OFFSET('Hygiene Data'!$D$12,0,10*ROW('Hygiene Data'!D125))="","",OFFSET('Hygiene Data'!$D$12,0,10*ROW('Hygiene Data'!D125)))</f>
        <v/>
      </c>
      <c r="DQ131" s="290" t="str">
        <f ca="true">+IF(OFFSET('Hygiene Data'!$D$13,0,10*ROW('Hygiene Data'!D125))="","",OFFSET('Hygiene Data'!$D$13,0,10*ROW('Hygiene Data'!D125)))</f>
        <v/>
      </c>
      <c r="DR131" s="290" t="str">
        <f ca="true">+IF(OFFSET('Hygiene Data'!$E$11,0,10*ROW('Hygiene Data'!E125))="","",OFFSET('Hygiene Data'!$E$11,0,10*ROW('Hygiene Data'!E125)))</f>
        <v/>
      </c>
      <c r="DS131" s="290" t="str">
        <f ca="true">+IF(OFFSET('Hygiene Data'!$E$12,0,10*ROW('Hygiene Data'!E125))="","",OFFSET('Hygiene Data'!$E$12,0,10*ROW('Hygiene Data'!E125)))</f>
        <v/>
      </c>
      <c r="DT131" s="290" t="str">
        <f ca="true">+IF(OFFSET('Hygiene Data'!$E$13,0,10*ROW('Hygiene Data'!E125))="","",OFFSET('Hygiene Data'!$E$13,0,10*ROW('Hygiene Data'!E125)))</f>
        <v/>
      </c>
      <c r="DU131" s="290" t="str">
        <f ca="true">+IF(OFFSET('Hygiene Data'!$F$11,0,10*ROW('Hygiene Data'!F125))="","",OFFSET('Hygiene Data'!$F$11,0,10*ROW('Hygiene Data'!F125)))</f>
        <v/>
      </c>
      <c r="DV131" s="290" t="str">
        <f ca="true">+IF(OFFSET('Hygiene Data'!$F$12,0,10*ROW('Hygiene Data'!F125))="","",OFFSET('Hygiene Data'!$F$12,0,10*ROW('Hygiene Data'!F125)))</f>
        <v/>
      </c>
      <c r="DW131" s="290" t="str">
        <f ca="true">+IF(OFFSET('Hygiene Data'!$F$13,0,10*ROW('Hygiene Data'!F125))="","",OFFSET('Hygiene Data'!$F$13,0,10*ROW('Hygiene Data'!F125)))</f>
        <v/>
      </c>
      <c r="DX131" s="290" t="str">
        <f ca="true">+IF(OFFSET('Hygiene Data'!$G$11,0,10*ROW('Hygiene Data'!G125))="","",OFFSET('Hygiene Data'!$G$11,0,10*ROW('Hygiene Data'!G125)))</f>
        <v/>
      </c>
      <c r="DY131" s="290" t="str">
        <f ca="true">+IF(OFFSET('Hygiene Data'!$G$12,0,10*ROW('Hygiene Data'!G125))="","",OFFSET('Hygiene Data'!$G$12,0,10*ROW('Hygiene Data'!G125)))</f>
        <v/>
      </c>
      <c r="DZ131" s="290" t="str">
        <f ca="true">+IF(OFFSET('Hygiene Data'!$G$13,0,10*ROW('Hygiene Data'!G125))="","",OFFSET('Hygiene Data'!$G$13,0,10*ROW('Hygiene Data'!G125)))</f>
        <v/>
      </c>
      <c r="EA131" s="290" t="str">
        <f ca="true">+IF(OFFSET('Hygiene Data'!$H$11,0,10*ROW('Hygiene Data'!H125))="","",OFFSET('Hygiene Data'!$H$11,0,10*ROW('Hygiene Data'!H125)))</f>
        <v/>
      </c>
      <c r="EB131" s="290" t="str">
        <f ca="true">+IF(OFFSET('Hygiene Data'!$H$12,0,10*ROW('Hygiene Data'!H125))="","",OFFSET('Hygiene Data'!$H$12,0,10*ROW('Hygiene Data'!H125)))</f>
        <v/>
      </c>
      <c r="EC131" s="290" t="str">
        <f ca="true">+IF(OFFSET('Hygiene Data'!$H$13,0,10*ROW('Hygiene Data'!H125))="","",OFFSET('Hygiene Data'!$H$13,0,10*ROW('Hygiene Data'!H125)))</f>
        <v/>
      </c>
      <c r="ED131" s="290" t="str">
        <f ca="true">+IF(OFFSET('Hygiene Data'!$I$11,0,10*ROW('Hygiene Data'!I125))="","",OFFSET('Hygiene Data'!$I$11,0,10*ROW('Hygiene Data'!I125)))</f>
        <v/>
      </c>
      <c r="EE131" s="290" t="str">
        <f ca="true">+IF(OFFSET('Hygiene Data'!$I$12,0,10*ROW('Hygiene Data'!I125))="","",OFFSET('Hygiene Data'!$I$12,0,10*ROW('Hygiene Data'!I125)))</f>
        <v/>
      </c>
      <c r="EF131" s="290"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6"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0"/>
      <c r="BS132" s="290" t="str">
        <f ca="true">+IF(OFFSET('Water Data'!$D$27,0,10*ROW('Water Data'!D126))="","",OFFSET('Water Data'!$D$27,0,10*ROW('Water Data'!D126)))</f>
        <v/>
      </c>
      <c r="BT132" s="290" t="str">
        <f ca="true">+IF(OFFSET('Water Data'!$D$28,0,10*ROW('Water Data'!D126))="","",OFFSET('Water Data'!$D$28,0,10*ROW('Water Data'!D126)))</f>
        <v/>
      </c>
      <c r="BU132" s="290" t="str">
        <f ca="true">+IF(OFFSET('Water Data'!$D$29,0,10*ROW('Water Data'!D126))="","",OFFSET('Water Data'!$D$29,0,10*ROW('Water Data'!D126)))</f>
        <v/>
      </c>
      <c r="BV132" s="290" t="str">
        <f ca="true">+IF(OFFSET('Water Data'!$E$27,0,10*ROW('Water Data'!E126))="","",OFFSET('Water Data'!$E$27,0,10*ROW('Water Data'!E126)))</f>
        <v/>
      </c>
      <c r="BW132" s="290" t="str">
        <f ca="true">+IF(OFFSET('Water Data'!$E$28,0,10*ROW('Water Data'!E126))="","",OFFSET('Water Data'!$E$28,0,10*ROW('Water Data'!E126)))</f>
        <v/>
      </c>
      <c r="BX132" s="290" t="str">
        <f ca="true">+IF(OFFSET('Water Data'!$E$29,0,10*ROW('Water Data'!E126))="","",OFFSET('Water Data'!$E$29,0,10*ROW('Water Data'!E126)))</f>
        <v/>
      </c>
      <c r="BY132" s="290" t="str">
        <f ca="true">+IF(OFFSET('Water Data'!$F$27,0,10*ROW('Water Data'!F126))="","",OFFSET('Water Data'!$F$27,0,10*ROW('Water Data'!F126)))</f>
        <v/>
      </c>
      <c r="BZ132" s="290" t="str">
        <f ca="true">+IF(OFFSET('Water Data'!$F$28,0,10*ROW('Water Data'!F126))="","",OFFSET('Water Data'!$F$28,0,10*ROW('Water Data'!F126)))</f>
        <v/>
      </c>
      <c r="CA132" s="290" t="str">
        <f ca="true">+IF(OFFSET('Water Data'!$F$29,0,10*ROW('Water Data'!F126))="","",OFFSET('Water Data'!$F$29,0,10*ROW('Water Data'!F126)))</f>
        <v/>
      </c>
      <c r="CB132" s="290" t="str">
        <f ca="true">+IF(OFFSET('Water Data'!$G$27,0,10*ROW('Water Data'!G126))="","",OFFSET('Water Data'!$G$27,0,10*ROW('Water Data'!G126)))</f>
        <v/>
      </c>
      <c r="CC132" s="290" t="str">
        <f ca="true">+IF(OFFSET('Water Data'!$G$28,0,10*ROW('Water Data'!G126))="","",OFFSET('Water Data'!$G$28,0,10*ROW('Water Data'!G126)))</f>
        <v/>
      </c>
      <c r="CD132" s="290" t="str">
        <f ca="true">+IF(OFFSET('Water Data'!$G$29,0,10*ROW('Water Data'!G126))="","",OFFSET('Water Data'!$G$29,0,10*ROW('Water Data'!G126)))</f>
        <v/>
      </c>
      <c r="CE132" s="290" t="str">
        <f ca="true">+IF(OFFSET('Water Data'!$H$27,0,10*ROW('Water Data'!H126))="","",OFFSET('Water Data'!$H$27,0,10*ROW('Water Data'!H126)))</f>
        <v/>
      </c>
      <c r="CF132" s="290" t="str">
        <f ca="true">+IF(OFFSET('Water Data'!$H$28,0,10*ROW('Water Data'!H126))="","",OFFSET('Water Data'!$H$28,0,10*ROW('Water Data'!H126)))</f>
        <v/>
      </c>
      <c r="CG132" s="290" t="str">
        <f ca="true">+IF(OFFSET('Water Data'!$H$29,0,10*ROW('Water Data'!H126))="","",OFFSET('Water Data'!$H$29,0,10*ROW('Water Data'!H126)))</f>
        <v/>
      </c>
      <c r="CH132" s="290" t="str">
        <f ca="true">+IF(OFFSET('Water Data'!$I$27,0,10*ROW('Water Data'!I126))="","",OFFSET('Water Data'!$I$27,0,10*ROW('Water Data'!I126)))</f>
        <v/>
      </c>
      <c r="CI132" s="290" t="str">
        <f ca="true">+IF(OFFSET('Water Data'!$I$28,0,10*ROW('Water Data'!I126))="","",OFFSET('Water Data'!$I$28,0,10*ROW('Water Data'!I126)))</f>
        <v/>
      </c>
      <c r="CJ132" s="290" t="str">
        <f ca="true">+IF(OFFSET('Water Data'!$I$29,0,10*ROW('Water Data'!I126))="","",OFFSET('Water Data'!$I$29,0,10*ROW('Water Data'!I126)))</f>
        <v/>
      </c>
      <c r="CK132" s="290" t="str">
        <f ca="true">+IF(OFFSET('Sanitation Data'!$D$28,0,10*ROW('Sanitation Data'!D126))="","",OFFSET('Sanitation Data'!$D$28,0,10*ROW('Sanitation Data'!D126)))</f>
        <v/>
      </c>
      <c r="CL132" s="290" t="str">
        <f ca="true">+IF(OFFSET('Sanitation Data'!$D$29,0,10*ROW('Sanitation Data'!D126))="","",OFFSET('Sanitation Data'!$D$29,0,10*ROW('Sanitation Data'!D126)))</f>
        <v/>
      </c>
      <c r="CM132" s="290" t="str">
        <f ca="true">+IF(OFFSET('Sanitation Data'!$D$30,0,10*ROW('Sanitation Data'!D126))="","",OFFSET('Sanitation Data'!$D$30,0,10*ROW('Sanitation Data'!D126)))</f>
        <v/>
      </c>
      <c r="CN132" s="290" t="str">
        <f ca="true">+IF(OFFSET('Sanitation Data'!$D$31,0,10*ROW('Sanitation Data'!D126))="","",OFFSET('Sanitation Data'!$D$31,0,10*ROW('Sanitation Data'!D126)))</f>
        <v/>
      </c>
      <c r="CO132" s="290" t="str">
        <f ca="true">+IF(OFFSET('Sanitation Data'!$D$32,0,10*ROW('Sanitation Data'!D126))="","",OFFSET('Sanitation Data'!$D$32,0,10*ROW('Sanitation Data'!D126)))</f>
        <v/>
      </c>
      <c r="CP132" s="290" t="str">
        <f ca="true">+IF(OFFSET('Sanitation Data'!$E$28,0,10*ROW('Sanitation Data'!E126))="","",OFFSET('Sanitation Data'!$E$28,0,10*ROW('Sanitation Data'!E126)))</f>
        <v/>
      </c>
      <c r="CQ132" s="290" t="str">
        <f ca="true">+IF(OFFSET('Sanitation Data'!$E$29,0,10*ROW('Sanitation Data'!E126))="","",OFFSET('Sanitation Data'!$E$29,0,10*ROW('Sanitation Data'!E126)))</f>
        <v/>
      </c>
      <c r="CR132" s="290" t="str">
        <f ca="true">+IF(OFFSET('Sanitation Data'!$E$30,0,10*ROW('Sanitation Data'!E126))="","",OFFSET('Sanitation Data'!$E$30,0,10*ROW('Sanitation Data'!E126)))</f>
        <v/>
      </c>
      <c r="CS132" s="290" t="str">
        <f ca="true">+IF(OFFSET('Sanitation Data'!$E$31,0,10*ROW('Sanitation Data'!E126))="","",OFFSET('Sanitation Data'!$E$31,0,10*ROW('Sanitation Data'!E126)))</f>
        <v/>
      </c>
      <c r="CT132" s="290" t="str">
        <f ca="true">+IF(OFFSET('Sanitation Data'!$E$32,0,10*ROW('Sanitation Data'!E126))="","",OFFSET('Sanitation Data'!$E$32,0,10*ROW('Sanitation Data'!E126)))</f>
        <v/>
      </c>
      <c r="CU132" s="290" t="str">
        <f ca="true">+IF(OFFSET('Sanitation Data'!$F$28,0,10*ROW('Sanitation Data'!F126))="","",OFFSET('Sanitation Data'!$F$28,0,10*ROW('Sanitation Data'!F126)))</f>
        <v/>
      </c>
      <c r="CV132" s="290" t="str">
        <f ca="true">+IF(OFFSET('Sanitation Data'!$F$29,0,10*ROW('Sanitation Data'!F126))="","",OFFSET('Sanitation Data'!$F$29,0,10*ROW('Sanitation Data'!F126)))</f>
        <v/>
      </c>
      <c r="CW132" s="290" t="str">
        <f ca="true">+IF(OFFSET('Sanitation Data'!$F$30,0,10*ROW('Sanitation Data'!F126))="","",OFFSET('Sanitation Data'!$F$30,0,10*ROW('Sanitation Data'!F126)))</f>
        <v/>
      </c>
      <c r="CX132" s="290" t="str">
        <f ca="true">+IF(OFFSET('Sanitation Data'!$F$31,0,10*ROW('Sanitation Data'!F126))="","",OFFSET('Sanitation Data'!$F$31,0,10*ROW('Sanitation Data'!F126)))</f>
        <v/>
      </c>
      <c r="CY132" s="290" t="str">
        <f ca="true">+IF(OFFSET('Sanitation Data'!$F$32,0,10*ROW('Sanitation Data'!F126))="","",OFFSET('Sanitation Data'!$F$32,0,10*ROW('Sanitation Data'!F126)))</f>
        <v/>
      </c>
      <c r="CZ132" s="290" t="str">
        <f ca="true">+IF(OFFSET('Sanitation Data'!$G$28,0,10*ROW('Sanitation Data'!G126))="","",OFFSET('Sanitation Data'!$G$28,0,10*ROW('Sanitation Data'!G126)))</f>
        <v/>
      </c>
      <c r="DA132" s="290" t="str">
        <f ca="true">+IF(OFFSET('Sanitation Data'!$G$29,0,10*ROW('Sanitation Data'!G126))="","",OFFSET('Sanitation Data'!$G$29,0,10*ROW('Sanitation Data'!G126)))</f>
        <v/>
      </c>
      <c r="DB132" s="290" t="str">
        <f ca="true">+IF(OFFSET('Sanitation Data'!$G$30,0,10*ROW('Sanitation Data'!G126))="","",OFFSET('Sanitation Data'!$G$30,0,10*ROW('Sanitation Data'!G126)))</f>
        <v/>
      </c>
      <c r="DC132" s="290" t="str">
        <f ca="true">+IF(OFFSET('Sanitation Data'!$G$31,0,10*ROW('Sanitation Data'!G126))="","",OFFSET('Sanitation Data'!$G$31,0,10*ROW('Sanitation Data'!G126)))</f>
        <v/>
      </c>
      <c r="DD132" s="290" t="str">
        <f ca="true">+IF(OFFSET('Sanitation Data'!$G$32,0,10*ROW('Sanitation Data'!G126))="","",OFFSET('Sanitation Data'!$G$32,0,10*ROW('Sanitation Data'!G126)))</f>
        <v/>
      </c>
      <c r="DE132" s="290" t="str">
        <f ca="true">+IF(OFFSET('Sanitation Data'!$H$28,0,10*ROW('Sanitation Data'!H126))="","",OFFSET('Sanitation Data'!$H$28,0,10*ROW('Sanitation Data'!H126)))</f>
        <v/>
      </c>
      <c r="DF132" s="290" t="str">
        <f ca="true">+IF(OFFSET('Sanitation Data'!$H$29,0,10*ROW('Sanitation Data'!H126))="","",OFFSET('Sanitation Data'!$H$29,0,10*ROW('Sanitation Data'!H126)))</f>
        <v/>
      </c>
      <c r="DG132" s="290" t="str">
        <f ca="true">+IF(OFFSET('Sanitation Data'!$H$30,0,10*ROW('Sanitation Data'!H126))="","",OFFSET('Sanitation Data'!$H$30,0,10*ROW('Sanitation Data'!H126)))</f>
        <v/>
      </c>
      <c r="DH132" s="290" t="str">
        <f ca="true">+IF(OFFSET('Sanitation Data'!$H$31,0,10*ROW('Sanitation Data'!H126))="","",OFFSET('Sanitation Data'!$H$31,0,10*ROW('Sanitation Data'!H126)))</f>
        <v/>
      </c>
      <c r="DI132" s="290" t="str">
        <f ca="true">+IF(OFFSET('Sanitation Data'!$H$32,0,10*ROW('Sanitation Data'!H126))="","",OFFSET('Sanitation Data'!$H$32,0,10*ROW('Sanitation Data'!H126)))</f>
        <v/>
      </c>
      <c r="DJ132" s="290" t="str">
        <f ca="true">+IF(OFFSET('Sanitation Data'!$I$28,0,10*ROW('Sanitation Data'!I126))="","",OFFSET('Sanitation Data'!$I$28,0,10*ROW('Sanitation Data'!I126)))</f>
        <v/>
      </c>
      <c r="DK132" s="290" t="str">
        <f ca="true">+IF(OFFSET('Sanitation Data'!$I$29,0,10*ROW('Sanitation Data'!I126))="","",OFFSET('Sanitation Data'!$I$29,0,10*ROW('Sanitation Data'!I126)))</f>
        <v/>
      </c>
      <c r="DL132" s="290" t="str">
        <f ca="true">+IF(OFFSET('Sanitation Data'!$I$30,0,10*ROW('Sanitation Data'!I126))="","",OFFSET('Sanitation Data'!$I$30,0,10*ROW('Sanitation Data'!I126)))</f>
        <v/>
      </c>
      <c r="DM132" s="290" t="str">
        <f ca="true">+IF(OFFSET('Sanitation Data'!$I$31,0,10*ROW('Sanitation Data'!I126))="","",OFFSET('Sanitation Data'!$I$31,0,10*ROW('Sanitation Data'!I126)))</f>
        <v/>
      </c>
      <c r="DN132" s="290" t="str">
        <f ca="true">+IF(OFFSET('Sanitation Data'!$I$32,0,10*ROW('Sanitation Data'!I126))="","",OFFSET('Sanitation Data'!$I$32,0,10*ROW('Sanitation Data'!I126)))</f>
        <v/>
      </c>
      <c r="DO132" s="290" t="str">
        <f ca="true">+IF(OFFSET('Hygiene Data'!$D$11,0,10*ROW('Hygiene Data'!D126))="","",OFFSET('Hygiene Data'!$D$11,0,10*ROW('Hygiene Data'!D126)))</f>
        <v/>
      </c>
      <c r="DP132" s="290" t="str">
        <f ca="true">+IF(OFFSET('Hygiene Data'!$D$12,0,10*ROW('Hygiene Data'!D126))="","",OFFSET('Hygiene Data'!$D$12,0,10*ROW('Hygiene Data'!D126)))</f>
        <v/>
      </c>
      <c r="DQ132" s="290" t="str">
        <f ca="true">+IF(OFFSET('Hygiene Data'!$D$13,0,10*ROW('Hygiene Data'!D126))="","",OFFSET('Hygiene Data'!$D$13,0,10*ROW('Hygiene Data'!D126)))</f>
        <v/>
      </c>
      <c r="DR132" s="290" t="str">
        <f ca="true">+IF(OFFSET('Hygiene Data'!$E$11,0,10*ROW('Hygiene Data'!E126))="","",OFFSET('Hygiene Data'!$E$11,0,10*ROW('Hygiene Data'!E126)))</f>
        <v/>
      </c>
      <c r="DS132" s="290" t="str">
        <f ca="true">+IF(OFFSET('Hygiene Data'!$E$12,0,10*ROW('Hygiene Data'!E126))="","",OFFSET('Hygiene Data'!$E$12,0,10*ROW('Hygiene Data'!E126)))</f>
        <v/>
      </c>
      <c r="DT132" s="290" t="str">
        <f ca="true">+IF(OFFSET('Hygiene Data'!$E$13,0,10*ROW('Hygiene Data'!E126))="","",OFFSET('Hygiene Data'!$E$13,0,10*ROW('Hygiene Data'!E126)))</f>
        <v/>
      </c>
      <c r="DU132" s="290" t="str">
        <f ca="true">+IF(OFFSET('Hygiene Data'!$F$11,0,10*ROW('Hygiene Data'!F126))="","",OFFSET('Hygiene Data'!$F$11,0,10*ROW('Hygiene Data'!F126)))</f>
        <v/>
      </c>
      <c r="DV132" s="290" t="str">
        <f ca="true">+IF(OFFSET('Hygiene Data'!$F$12,0,10*ROW('Hygiene Data'!F126))="","",OFFSET('Hygiene Data'!$F$12,0,10*ROW('Hygiene Data'!F126)))</f>
        <v/>
      </c>
      <c r="DW132" s="290" t="str">
        <f ca="true">+IF(OFFSET('Hygiene Data'!$F$13,0,10*ROW('Hygiene Data'!F126))="","",OFFSET('Hygiene Data'!$F$13,0,10*ROW('Hygiene Data'!F126)))</f>
        <v/>
      </c>
      <c r="DX132" s="290" t="str">
        <f ca="true">+IF(OFFSET('Hygiene Data'!$G$11,0,10*ROW('Hygiene Data'!G126))="","",OFFSET('Hygiene Data'!$G$11,0,10*ROW('Hygiene Data'!G126)))</f>
        <v/>
      </c>
      <c r="DY132" s="290" t="str">
        <f ca="true">+IF(OFFSET('Hygiene Data'!$G$12,0,10*ROW('Hygiene Data'!G126))="","",OFFSET('Hygiene Data'!$G$12,0,10*ROW('Hygiene Data'!G126)))</f>
        <v/>
      </c>
      <c r="DZ132" s="290" t="str">
        <f ca="true">+IF(OFFSET('Hygiene Data'!$G$13,0,10*ROW('Hygiene Data'!G126))="","",OFFSET('Hygiene Data'!$G$13,0,10*ROW('Hygiene Data'!G126)))</f>
        <v/>
      </c>
      <c r="EA132" s="290" t="str">
        <f ca="true">+IF(OFFSET('Hygiene Data'!$H$11,0,10*ROW('Hygiene Data'!H126))="","",OFFSET('Hygiene Data'!$H$11,0,10*ROW('Hygiene Data'!H126)))</f>
        <v/>
      </c>
      <c r="EB132" s="290" t="str">
        <f ca="true">+IF(OFFSET('Hygiene Data'!$H$12,0,10*ROW('Hygiene Data'!H126))="","",OFFSET('Hygiene Data'!$H$12,0,10*ROW('Hygiene Data'!H126)))</f>
        <v/>
      </c>
      <c r="EC132" s="290" t="str">
        <f ca="true">+IF(OFFSET('Hygiene Data'!$H$13,0,10*ROW('Hygiene Data'!H126))="","",OFFSET('Hygiene Data'!$H$13,0,10*ROW('Hygiene Data'!H126)))</f>
        <v/>
      </c>
      <c r="ED132" s="290" t="str">
        <f ca="true">+IF(OFFSET('Hygiene Data'!$I$11,0,10*ROW('Hygiene Data'!I126))="","",OFFSET('Hygiene Data'!$I$11,0,10*ROW('Hygiene Data'!I126)))</f>
        <v/>
      </c>
      <c r="EE132" s="290" t="str">
        <f ca="true">+IF(OFFSET('Hygiene Data'!$I$12,0,10*ROW('Hygiene Data'!I126))="","",OFFSET('Hygiene Data'!$I$12,0,10*ROW('Hygiene Data'!I126)))</f>
        <v/>
      </c>
      <c r="EF132" s="290"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6"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0"/>
      <c r="BS133" s="290" t="str">
        <f ca="true">+IF(OFFSET('Water Data'!$D$27,0,10*ROW('Water Data'!D127))="","",OFFSET('Water Data'!$D$27,0,10*ROW('Water Data'!D127)))</f>
        <v/>
      </c>
      <c r="BT133" s="290" t="str">
        <f ca="true">+IF(OFFSET('Water Data'!$D$28,0,10*ROW('Water Data'!D127))="","",OFFSET('Water Data'!$D$28,0,10*ROW('Water Data'!D127)))</f>
        <v/>
      </c>
      <c r="BU133" s="290" t="str">
        <f ca="true">+IF(OFFSET('Water Data'!$D$29,0,10*ROW('Water Data'!D127))="","",OFFSET('Water Data'!$D$29,0,10*ROW('Water Data'!D127)))</f>
        <v/>
      </c>
      <c r="BV133" s="290" t="str">
        <f ca="true">+IF(OFFSET('Water Data'!$E$27,0,10*ROW('Water Data'!E127))="","",OFFSET('Water Data'!$E$27,0,10*ROW('Water Data'!E127)))</f>
        <v/>
      </c>
      <c r="BW133" s="290" t="str">
        <f ca="true">+IF(OFFSET('Water Data'!$E$28,0,10*ROW('Water Data'!E127))="","",OFFSET('Water Data'!$E$28,0,10*ROW('Water Data'!E127)))</f>
        <v/>
      </c>
      <c r="BX133" s="290" t="str">
        <f ca="true">+IF(OFFSET('Water Data'!$E$29,0,10*ROW('Water Data'!E127))="","",OFFSET('Water Data'!$E$29,0,10*ROW('Water Data'!E127)))</f>
        <v/>
      </c>
      <c r="BY133" s="290" t="str">
        <f ca="true">+IF(OFFSET('Water Data'!$F$27,0,10*ROW('Water Data'!F127))="","",OFFSET('Water Data'!$F$27,0,10*ROW('Water Data'!F127)))</f>
        <v/>
      </c>
      <c r="BZ133" s="290" t="str">
        <f ca="true">+IF(OFFSET('Water Data'!$F$28,0,10*ROW('Water Data'!F127))="","",OFFSET('Water Data'!$F$28,0,10*ROW('Water Data'!F127)))</f>
        <v/>
      </c>
      <c r="CA133" s="290" t="str">
        <f ca="true">+IF(OFFSET('Water Data'!$F$29,0,10*ROW('Water Data'!F127))="","",OFFSET('Water Data'!$F$29,0,10*ROW('Water Data'!F127)))</f>
        <v/>
      </c>
      <c r="CB133" s="290" t="str">
        <f ca="true">+IF(OFFSET('Water Data'!$G$27,0,10*ROW('Water Data'!G127))="","",OFFSET('Water Data'!$G$27,0,10*ROW('Water Data'!G127)))</f>
        <v/>
      </c>
      <c r="CC133" s="290" t="str">
        <f ca="true">+IF(OFFSET('Water Data'!$G$28,0,10*ROW('Water Data'!G127))="","",OFFSET('Water Data'!$G$28,0,10*ROW('Water Data'!G127)))</f>
        <v/>
      </c>
      <c r="CD133" s="290" t="str">
        <f ca="true">+IF(OFFSET('Water Data'!$G$29,0,10*ROW('Water Data'!G127))="","",OFFSET('Water Data'!$G$29,0,10*ROW('Water Data'!G127)))</f>
        <v/>
      </c>
      <c r="CE133" s="290" t="str">
        <f ca="true">+IF(OFFSET('Water Data'!$H$27,0,10*ROW('Water Data'!H127))="","",OFFSET('Water Data'!$H$27,0,10*ROW('Water Data'!H127)))</f>
        <v/>
      </c>
      <c r="CF133" s="290" t="str">
        <f ca="true">+IF(OFFSET('Water Data'!$H$28,0,10*ROW('Water Data'!H127))="","",OFFSET('Water Data'!$H$28,0,10*ROW('Water Data'!H127)))</f>
        <v/>
      </c>
      <c r="CG133" s="290" t="str">
        <f ca="true">+IF(OFFSET('Water Data'!$H$29,0,10*ROW('Water Data'!H127))="","",OFFSET('Water Data'!$H$29,0,10*ROW('Water Data'!H127)))</f>
        <v/>
      </c>
      <c r="CH133" s="290" t="str">
        <f ca="true">+IF(OFFSET('Water Data'!$I$27,0,10*ROW('Water Data'!I127))="","",OFFSET('Water Data'!$I$27,0,10*ROW('Water Data'!I127)))</f>
        <v/>
      </c>
      <c r="CI133" s="290" t="str">
        <f ca="true">+IF(OFFSET('Water Data'!$I$28,0,10*ROW('Water Data'!I127))="","",OFFSET('Water Data'!$I$28,0,10*ROW('Water Data'!I127)))</f>
        <v/>
      </c>
      <c r="CJ133" s="290" t="str">
        <f ca="true">+IF(OFFSET('Water Data'!$I$29,0,10*ROW('Water Data'!I127))="","",OFFSET('Water Data'!$I$29,0,10*ROW('Water Data'!I127)))</f>
        <v/>
      </c>
      <c r="CK133" s="290" t="str">
        <f ca="true">+IF(OFFSET('Sanitation Data'!$D$28,0,10*ROW('Sanitation Data'!D127))="","",OFFSET('Sanitation Data'!$D$28,0,10*ROW('Sanitation Data'!D127)))</f>
        <v/>
      </c>
      <c r="CL133" s="290" t="str">
        <f ca="true">+IF(OFFSET('Sanitation Data'!$D$29,0,10*ROW('Sanitation Data'!D127))="","",OFFSET('Sanitation Data'!$D$29,0,10*ROW('Sanitation Data'!D127)))</f>
        <v/>
      </c>
      <c r="CM133" s="290" t="str">
        <f ca="true">+IF(OFFSET('Sanitation Data'!$D$30,0,10*ROW('Sanitation Data'!D127))="","",OFFSET('Sanitation Data'!$D$30,0,10*ROW('Sanitation Data'!D127)))</f>
        <v/>
      </c>
      <c r="CN133" s="290" t="str">
        <f ca="true">+IF(OFFSET('Sanitation Data'!$D$31,0,10*ROW('Sanitation Data'!D127))="","",OFFSET('Sanitation Data'!$D$31,0,10*ROW('Sanitation Data'!D127)))</f>
        <v/>
      </c>
      <c r="CO133" s="290" t="str">
        <f ca="true">+IF(OFFSET('Sanitation Data'!$D$32,0,10*ROW('Sanitation Data'!D127))="","",OFFSET('Sanitation Data'!$D$32,0,10*ROW('Sanitation Data'!D127)))</f>
        <v/>
      </c>
      <c r="CP133" s="290" t="str">
        <f ca="true">+IF(OFFSET('Sanitation Data'!$E$28,0,10*ROW('Sanitation Data'!E127))="","",OFFSET('Sanitation Data'!$E$28,0,10*ROW('Sanitation Data'!E127)))</f>
        <v/>
      </c>
      <c r="CQ133" s="290" t="str">
        <f ca="true">+IF(OFFSET('Sanitation Data'!$E$29,0,10*ROW('Sanitation Data'!E127))="","",OFFSET('Sanitation Data'!$E$29,0,10*ROW('Sanitation Data'!E127)))</f>
        <v/>
      </c>
      <c r="CR133" s="290" t="str">
        <f ca="true">+IF(OFFSET('Sanitation Data'!$E$30,0,10*ROW('Sanitation Data'!E127))="","",OFFSET('Sanitation Data'!$E$30,0,10*ROW('Sanitation Data'!E127)))</f>
        <v/>
      </c>
      <c r="CS133" s="290" t="str">
        <f ca="true">+IF(OFFSET('Sanitation Data'!$E$31,0,10*ROW('Sanitation Data'!E127))="","",OFFSET('Sanitation Data'!$E$31,0,10*ROW('Sanitation Data'!E127)))</f>
        <v/>
      </c>
      <c r="CT133" s="290" t="str">
        <f ca="true">+IF(OFFSET('Sanitation Data'!$E$32,0,10*ROW('Sanitation Data'!E127))="","",OFFSET('Sanitation Data'!$E$32,0,10*ROW('Sanitation Data'!E127)))</f>
        <v/>
      </c>
      <c r="CU133" s="290" t="str">
        <f ca="true">+IF(OFFSET('Sanitation Data'!$F$28,0,10*ROW('Sanitation Data'!F127))="","",OFFSET('Sanitation Data'!$F$28,0,10*ROW('Sanitation Data'!F127)))</f>
        <v/>
      </c>
      <c r="CV133" s="290" t="str">
        <f ca="true">+IF(OFFSET('Sanitation Data'!$F$29,0,10*ROW('Sanitation Data'!F127))="","",OFFSET('Sanitation Data'!$F$29,0,10*ROW('Sanitation Data'!F127)))</f>
        <v/>
      </c>
      <c r="CW133" s="290" t="str">
        <f ca="true">+IF(OFFSET('Sanitation Data'!$F$30,0,10*ROW('Sanitation Data'!F127))="","",OFFSET('Sanitation Data'!$F$30,0,10*ROW('Sanitation Data'!F127)))</f>
        <v/>
      </c>
      <c r="CX133" s="290" t="str">
        <f ca="true">+IF(OFFSET('Sanitation Data'!$F$31,0,10*ROW('Sanitation Data'!F127))="","",OFFSET('Sanitation Data'!$F$31,0,10*ROW('Sanitation Data'!F127)))</f>
        <v/>
      </c>
      <c r="CY133" s="290" t="str">
        <f ca="true">+IF(OFFSET('Sanitation Data'!$F$32,0,10*ROW('Sanitation Data'!F127))="","",OFFSET('Sanitation Data'!$F$32,0,10*ROW('Sanitation Data'!F127)))</f>
        <v/>
      </c>
      <c r="CZ133" s="290" t="str">
        <f ca="true">+IF(OFFSET('Sanitation Data'!$G$28,0,10*ROW('Sanitation Data'!G127))="","",OFFSET('Sanitation Data'!$G$28,0,10*ROW('Sanitation Data'!G127)))</f>
        <v/>
      </c>
      <c r="DA133" s="290" t="str">
        <f ca="true">+IF(OFFSET('Sanitation Data'!$G$29,0,10*ROW('Sanitation Data'!G127))="","",OFFSET('Sanitation Data'!$G$29,0,10*ROW('Sanitation Data'!G127)))</f>
        <v/>
      </c>
      <c r="DB133" s="290" t="str">
        <f ca="true">+IF(OFFSET('Sanitation Data'!$G$30,0,10*ROW('Sanitation Data'!G127))="","",OFFSET('Sanitation Data'!$G$30,0,10*ROW('Sanitation Data'!G127)))</f>
        <v/>
      </c>
      <c r="DC133" s="290" t="str">
        <f ca="true">+IF(OFFSET('Sanitation Data'!$G$31,0,10*ROW('Sanitation Data'!G127))="","",OFFSET('Sanitation Data'!$G$31,0,10*ROW('Sanitation Data'!G127)))</f>
        <v/>
      </c>
      <c r="DD133" s="290" t="str">
        <f ca="true">+IF(OFFSET('Sanitation Data'!$G$32,0,10*ROW('Sanitation Data'!G127))="","",OFFSET('Sanitation Data'!$G$32,0,10*ROW('Sanitation Data'!G127)))</f>
        <v/>
      </c>
      <c r="DE133" s="290" t="str">
        <f ca="true">+IF(OFFSET('Sanitation Data'!$H$28,0,10*ROW('Sanitation Data'!H127))="","",OFFSET('Sanitation Data'!$H$28,0,10*ROW('Sanitation Data'!H127)))</f>
        <v/>
      </c>
      <c r="DF133" s="290" t="str">
        <f ca="true">+IF(OFFSET('Sanitation Data'!$H$29,0,10*ROW('Sanitation Data'!H127))="","",OFFSET('Sanitation Data'!$H$29,0,10*ROW('Sanitation Data'!H127)))</f>
        <v/>
      </c>
      <c r="DG133" s="290" t="str">
        <f ca="true">+IF(OFFSET('Sanitation Data'!$H$30,0,10*ROW('Sanitation Data'!H127))="","",OFFSET('Sanitation Data'!$H$30,0,10*ROW('Sanitation Data'!H127)))</f>
        <v/>
      </c>
      <c r="DH133" s="290" t="str">
        <f ca="true">+IF(OFFSET('Sanitation Data'!$H$31,0,10*ROW('Sanitation Data'!H127))="","",OFFSET('Sanitation Data'!$H$31,0,10*ROW('Sanitation Data'!H127)))</f>
        <v/>
      </c>
      <c r="DI133" s="290" t="str">
        <f ca="true">+IF(OFFSET('Sanitation Data'!$H$32,0,10*ROW('Sanitation Data'!H127))="","",OFFSET('Sanitation Data'!$H$32,0,10*ROW('Sanitation Data'!H127)))</f>
        <v/>
      </c>
      <c r="DJ133" s="290" t="str">
        <f ca="true">+IF(OFFSET('Sanitation Data'!$I$28,0,10*ROW('Sanitation Data'!I127))="","",OFFSET('Sanitation Data'!$I$28,0,10*ROW('Sanitation Data'!I127)))</f>
        <v/>
      </c>
      <c r="DK133" s="290" t="str">
        <f ca="true">+IF(OFFSET('Sanitation Data'!$I$29,0,10*ROW('Sanitation Data'!I127))="","",OFFSET('Sanitation Data'!$I$29,0,10*ROW('Sanitation Data'!I127)))</f>
        <v/>
      </c>
      <c r="DL133" s="290" t="str">
        <f ca="true">+IF(OFFSET('Sanitation Data'!$I$30,0,10*ROW('Sanitation Data'!I127))="","",OFFSET('Sanitation Data'!$I$30,0,10*ROW('Sanitation Data'!I127)))</f>
        <v/>
      </c>
      <c r="DM133" s="290" t="str">
        <f ca="true">+IF(OFFSET('Sanitation Data'!$I$31,0,10*ROW('Sanitation Data'!I127))="","",OFFSET('Sanitation Data'!$I$31,0,10*ROW('Sanitation Data'!I127)))</f>
        <v/>
      </c>
      <c r="DN133" s="290" t="str">
        <f ca="true">+IF(OFFSET('Sanitation Data'!$I$32,0,10*ROW('Sanitation Data'!I127))="","",OFFSET('Sanitation Data'!$I$32,0,10*ROW('Sanitation Data'!I127)))</f>
        <v/>
      </c>
      <c r="DO133" s="290" t="str">
        <f ca="true">+IF(OFFSET('Hygiene Data'!$D$11,0,10*ROW('Hygiene Data'!D127))="","",OFFSET('Hygiene Data'!$D$11,0,10*ROW('Hygiene Data'!D127)))</f>
        <v/>
      </c>
      <c r="DP133" s="290" t="str">
        <f ca="true">+IF(OFFSET('Hygiene Data'!$D$12,0,10*ROW('Hygiene Data'!D127))="","",OFFSET('Hygiene Data'!$D$12,0,10*ROW('Hygiene Data'!D127)))</f>
        <v/>
      </c>
      <c r="DQ133" s="290" t="str">
        <f ca="true">+IF(OFFSET('Hygiene Data'!$D$13,0,10*ROW('Hygiene Data'!D127))="","",OFFSET('Hygiene Data'!$D$13,0,10*ROW('Hygiene Data'!D127)))</f>
        <v/>
      </c>
      <c r="DR133" s="290" t="str">
        <f ca="true">+IF(OFFSET('Hygiene Data'!$E$11,0,10*ROW('Hygiene Data'!E127))="","",OFFSET('Hygiene Data'!$E$11,0,10*ROW('Hygiene Data'!E127)))</f>
        <v/>
      </c>
      <c r="DS133" s="290" t="str">
        <f ca="true">+IF(OFFSET('Hygiene Data'!$E$12,0,10*ROW('Hygiene Data'!E127))="","",OFFSET('Hygiene Data'!$E$12,0,10*ROW('Hygiene Data'!E127)))</f>
        <v/>
      </c>
      <c r="DT133" s="290" t="str">
        <f ca="true">+IF(OFFSET('Hygiene Data'!$E$13,0,10*ROW('Hygiene Data'!E127))="","",OFFSET('Hygiene Data'!$E$13,0,10*ROW('Hygiene Data'!E127)))</f>
        <v/>
      </c>
      <c r="DU133" s="290" t="str">
        <f ca="true">+IF(OFFSET('Hygiene Data'!$F$11,0,10*ROW('Hygiene Data'!F127))="","",OFFSET('Hygiene Data'!$F$11,0,10*ROW('Hygiene Data'!F127)))</f>
        <v/>
      </c>
      <c r="DV133" s="290" t="str">
        <f ca="true">+IF(OFFSET('Hygiene Data'!$F$12,0,10*ROW('Hygiene Data'!F127))="","",OFFSET('Hygiene Data'!$F$12,0,10*ROW('Hygiene Data'!F127)))</f>
        <v/>
      </c>
      <c r="DW133" s="290" t="str">
        <f ca="true">+IF(OFFSET('Hygiene Data'!$F$13,0,10*ROW('Hygiene Data'!F127))="","",OFFSET('Hygiene Data'!$F$13,0,10*ROW('Hygiene Data'!F127)))</f>
        <v/>
      </c>
      <c r="DX133" s="290" t="str">
        <f ca="true">+IF(OFFSET('Hygiene Data'!$G$11,0,10*ROW('Hygiene Data'!G127))="","",OFFSET('Hygiene Data'!$G$11,0,10*ROW('Hygiene Data'!G127)))</f>
        <v/>
      </c>
      <c r="DY133" s="290" t="str">
        <f ca="true">+IF(OFFSET('Hygiene Data'!$G$12,0,10*ROW('Hygiene Data'!G127))="","",OFFSET('Hygiene Data'!$G$12,0,10*ROW('Hygiene Data'!G127)))</f>
        <v/>
      </c>
      <c r="DZ133" s="290" t="str">
        <f ca="true">+IF(OFFSET('Hygiene Data'!$G$13,0,10*ROW('Hygiene Data'!G127))="","",OFFSET('Hygiene Data'!$G$13,0,10*ROW('Hygiene Data'!G127)))</f>
        <v/>
      </c>
      <c r="EA133" s="290" t="str">
        <f ca="true">+IF(OFFSET('Hygiene Data'!$H$11,0,10*ROW('Hygiene Data'!H127))="","",OFFSET('Hygiene Data'!$H$11,0,10*ROW('Hygiene Data'!H127)))</f>
        <v/>
      </c>
      <c r="EB133" s="290" t="str">
        <f ca="true">+IF(OFFSET('Hygiene Data'!$H$12,0,10*ROW('Hygiene Data'!H127))="","",OFFSET('Hygiene Data'!$H$12,0,10*ROW('Hygiene Data'!H127)))</f>
        <v/>
      </c>
      <c r="EC133" s="290" t="str">
        <f ca="true">+IF(OFFSET('Hygiene Data'!$H$13,0,10*ROW('Hygiene Data'!H127))="","",OFFSET('Hygiene Data'!$H$13,0,10*ROW('Hygiene Data'!H127)))</f>
        <v/>
      </c>
      <c r="ED133" s="290" t="str">
        <f ca="true">+IF(OFFSET('Hygiene Data'!$I$11,0,10*ROW('Hygiene Data'!I127))="","",OFFSET('Hygiene Data'!$I$11,0,10*ROW('Hygiene Data'!I127)))</f>
        <v/>
      </c>
      <c r="EE133" s="290" t="str">
        <f ca="true">+IF(OFFSET('Hygiene Data'!$I$12,0,10*ROW('Hygiene Data'!I127))="","",OFFSET('Hygiene Data'!$I$12,0,10*ROW('Hygiene Data'!I127)))</f>
        <v/>
      </c>
      <c r="EF133" s="290"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6"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0"/>
      <c r="BS134" s="290" t="str">
        <f ca="true">+IF(OFFSET('Water Data'!$D$27,0,10*ROW('Water Data'!D128))="","",OFFSET('Water Data'!$D$27,0,10*ROW('Water Data'!D128)))</f>
        <v/>
      </c>
      <c r="BT134" s="290" t="str">
        <f ca="true">+IF(OFFSET('Water Data'!$D$28,0,10*ROW('Water Data'!D128))="","",OFFSET('Water Data'!$D$28,0,10*ROW('Water Data'!D128)))</f>
        <v/>
      </c>
      <c r="BU134" s="290" t="str">
        <f ca="true">+IF(OFFSET('Water Data'!$D$29,0,10*ROW('Water Data'!D128))="","",OFFSET('Water Data'!$D$29,0,10*ROW('Water Data'!D128)))</f>
        <v/>
      </c>
      <c r="BV134" s="290" t="str">
        <f ca="true">+IF(OFFSET('Water Data'!$E$27,0,10*ROW('Water Data'!E128))="","",OFFSET('Water Data'!$E$27,0,10*ROW('Water Data'!E128)))</f>
        <v/>
      </c>
      <c r="BW134" s="290" t="str">
        <f ca="true">+IF(OFFSET('Water Data'!$E$28,0,10*ROW('Water Data'!E128))="","",OFFSET('Water Data'!$E$28,0,10*ROW('Water Data'!E128)))</f>
        <v/>
      </c>
      <c r="BX134" s="290" t="str">
        <f ca="true">+IF(OFFSET('Water Data'!$E$29,0,10*ROW('Water Data'!E128))="","",OFFSET('Water Data'!$E$29,0,10*ROW('Water Data'!E128)))</f>
        <v/>
      </c>
      <c r="BY134" s="290" t="str">
        <f ca="true">+IF(OFFSET('Water Data'!$F$27,0,10*ROW('Water Data'!F128))="","",OFFSET('Water Data'!$F$27,0,10*ROW('Water Data'!F128)))</f>
        <v/>
      </c>
      <c r="BZ134" s="290" t="str">
        <f ca="true">+IF(OFFSET('Water Data'!$F$28,0,10*ROW('Water Data'!F128))="","",OFFSET('Water Data'!$F$28,0,10*ROW('Water Data'!F128)))</f>
        <v/>
      </c>
      <c r="CA134" s="290" t="str">
        <f ca="true">+IF(OFFSET('Water Data'!$F$29,0,10*ROW('Water Data'!F128))="","",OFFSET('Water Data'!$F$29,0,10*ROW('Water Data'!F128)))</f>
        <v/>
      </c>
      <c r="CB134" s="290" t="str">
        <f ca="true">+IF(OFFSET('Water Data'!$G$27,0,10*ROW('Water Data'!G128))="","",OFFSET('Water Data'!$G$27,0,10*ROW('Water Data'!G128)))</f>
        <v/>
      </c>
      <c r="CC134" s="290" t="str">
        <f ca="true">+IF(OFFSET('Water Data'!$G$28,0,10*ROW('Water Data'!G128))="","",OFFSET('Water Data'!$G$28,0,10*ROW('Water Data'!G128)))</f>
        <v/>
      </c>
      <c r="CD134" s="290" t="str">
        <f ca="true">+IF(OFFSET('Water Data'!$G$29,0,10*ROW('Water Data'!G128))="","",OFFSET('Water Data'!$G$29,0,10*ROW('Water Data'!G128)))</f>
        <v/>
      </c>
      <c r="CE134" s="290" t="str">
        <f ca="true">+IF(OFFSET('Water Data'!$H$27,0,10*ROW('Water Data'!H128))="","",OFFSET('Water Data'!$H$27,0,10*ROW('Water Data'!H128)))</f>
        <v/>
      </c>
      <c r="CF134" s="290" t="str">
        <f ca="true">+IF(OFFSET('Water Data'!$H$28,0,10*ROW('Water Data'!H128))="","",OFFSET('Water Data'!$H$28,0,10*ROW('Water Data'!H128)))</f>
        <v/>
      </c>
      <c r="CG134" s="290" t="str">
        <f ca="true">+IF(OFFSET('Water Data'!$H$29,0,10*ROW('Water Data'!H128))="","",OFFSET('Water Data'!$H$29,0,10*ROW('Water Data'!H128)))</f>
        <v/>
      </c>
      <c r="CH134" s="290" t="str">
        <f ca="true">+IF(OFFSET('Water Data'!$I$27,0,10*ROW('Water Data'!I128))="","",OFFSET('Water Data'!$I$27,0,10*ROW('Water Data'!I128)))</f>
        <v/>
      </c>
      <c r="CI134" s="290" t="str">
        <f ca="true">+IF(OFFSET('Water Data'!$I$28,0,10*ROW('Water Data'!I128))="","",OFFSET('Water Data'!$I$28,0,10*ROW('Water Data'!I128)))</f>
        <v/>
      </c>
      <c r="CJ134" s="290" t="str">
        <f ca="true">+IF(OFFSET('Water Data'!$I$29,0,10*ROW('Water Data'!I128))="","",OFFSET('Water Data'!$I$29,0,10*ROW('Water Data'!I128)))</f>
        <v/>
      </c>
      <c r="CK134" s="290" t="str">
        <f ca="true">+IF(OFFSET('Sanitation Data'!$D$28,0,10*ROW('Sanitation Data'!D128))="","",OFFSET('Sanitation Data'!$D$28,0,10*ROW('Sanitation Data'!D128)))</f>
        <v/>
      </c>
      <c r="CL134" s="290" t="str">
        <f ca="true">+IF(OFFSET('Sanitation Data'!$D$29,0,10*ROW('Sanitation Data'!D128))="","",OFFSET('Sanitation Data'!$D$29,0,10*ROW('Sanitation Data'!D128)))</f>
        <v/>
      </c>
      <c r="CM134" s="290" t="str">
        <f ca="true">+IF(OFFSET('Sanitation Data'!$D$30,0,10*ROW('Sanitation Data'!D128))="","",OFFSET('Sanitation Data'!$D$30,0,10*ROW('Sanitation Data'!D128)))</f>
        <v/>
      </c>
      <c r="CN134" s="290" t="str">
        <f ca="true">+IF(OFFSET('Sanitation Data'!$D$31,0,10*ROW('Sanitation Data'!D128))="","",OFFSET('Sanitation Data'!$D$31,0,10*ROW('Sanitation Data'!D128)))</f>
        <v/>
      </c>
      <c r="CO134" s="290" t="str">
        <f ca="true">+IF(OFFSET('Sanitation Data'!$D$32,0,10*ROW('Sanitation Data'!D128))="","",OFFSET('Sanitation Data'!$D$32,0,10*ROW('Sanitation Data'!D128)))</f>
        <v/>
      </c>
      <c r="CP134" s="290" t="str">
        <f ca="true">+IF(OFFSET('Sanitation Data'!$E$28,0,10*ROW('Sanitation Data'!E128))="","",OFFSET('Sanitation Data'!$E$28,0,10*ROW('Sanitation Data'!E128)))</f>
        <v/>
      </c>
      <c r="CQ134" s="290" t="str">
        <f ca="true">+IF(OFFSET('Sanitation Data'!$E$29,0,10*ROW('Sanitation Data'!E128))="","",OFFSET('Sanitation Data'!$E$29,0,10*ROW('Sanitation Data'!E128)))</f>
        <v/>
      </c>
      <c r="CR134" s="290" t="str">
        <f ca="true">+IF(OFFSET('Sanitation Data'!$E$30,0,10*ROW('Sanitation Data'!E128))="","",OFFSET('Sanitation Data'!$E$30,0,10*ROW('Sanitation Data'!E128)))</f>
        <v/>
      </c>
      <c r="CS134" s="290" t="str">
        <f ca="true">+IF(OFFSET('Sanitation Data'!$E$31,0,10*ROW('Sanitation Data'!E128))="","",OFFSET('Sanitation Data'!$E$31,0,10*ROW('Sanitation Data'!E128)))</f>
        <v/>
      </c>
      <c r="CT134" s="290" t="str">
        <f ca="true">+IF(OFFSET('Sanitation Data'!$E$32,0,10*ROW('Sanitation Data'!E128))="","",OFFSET('Sanitation Data'!$E$32,0,10*ROW('Sanitation Data'!E128)))</f>
        <v/>
      </c>
      <c r="CU134" s="290" t="str">
        <f ca="true">+IF(OFFSET('Sanitation Data'!$F$28,0,10*ROW('Sanitation Data'!F128))="","",OFFSET('Sanitation Data'!$F$28,0,10*ROW('Sanitation Data'!F128)))</f>
        <v/>
      </c>
      <c r="CV134" s="290" t="str">
        <f ca="true">+IF(OFFSET('Sanitation Data'!$F$29,0,10*ROW('Sanitation Data'!F128))="","",OFFSET('Sanitation Data'!$F$29,0,10*ROW('Sanitation Data'!F128)))</f>
        <v/>
      </c>
      <c r="CW134" s="290" t="str">
        <f ca="true">+IF(OFFSET('Sanitation Data'!$F$30,0,10*ROW('Sanitation Data'!F128))="","",OFFSET('Sanitation Data'!$F$30,0,10*ROW('Sanitation Data'!F128)))</f>
        <v/>
      </c>
      <c r="CX134" s="290" t="str">
        <f ca="true">+IF(OFFSET('Sanitation Data'!$F$31,0,10*ROW('Sanitation Data'!F128))="","",OFFSET('Sanitation Data'!$F$31,0,10*ROW('Sanitation Data'!F128)))</f>
        <v/>
      </c>
      <c r="CY134" s="290" t="str">
        <f ca="true">+IF(OFFSET('Sanitation Data'!$F$32,0,10*ROW('Sanitation Data'!F128))="","",OFFSET('Sanitation Data'!$F$32,0,10*ROW('Sanitation Data'!F128)))</f>
        <v/>
      </c>
      <c r="CZ134" s="290" t="str">
        <f ca="true">+IF(OFFSET('Sanitation Data'!$G$28,0,10*ROW('Sanitation Data'!G128))="","",OFFSET('Sanitation Data'!$G$28,0,10*ROW('Sanitation Data'!G128)))</f>
        <v/>
      </c>
      <c r="DA134" s="290" t="str">
        <f ca="true">+IF(OFFSET('Sanitation Data'!$G$29,0,10*ROW('Sanitation Data'!G128))="","",OFFSET('Sanitation Data'!$G$29,0,10*ROW('Sanitation Data'!G128)))</f>
        <v/>
      </c>
      <c r="DB134" s="290" t="str">
        <f ca="true">+IF(OFFSET('Sanitation Data'!$G$30,0,10*ROW('Sanitation Data'!G128))="","",OFFSET('Sanitation Data'!$G$30,0,10*ROW('Sanitation Data'!G128)))</f>
        <v/>
      </c>
      <c r="DC134" s="290" t="str">
        <f ca="true">+IF(OFFSET('Sanitation Data'!$G$31,0,10*ROW('Sanitation Data'!G128))="","",OFFSET('Sanitation Data'!$G$31,0,10*ROW('Sanitation Data'!G128)))</f>
        <v/>
      </c>
      <c r="DD134" s="290" t="str">
        <f ca="true">+IF(OFFSET('Sanitation Data'!$G$32,0,10*ROW('Sanitation Data'!G128))="","",OFFSET('Sanitation Data'!$G$32,0,10*ROW('Sanitation Data'!G128)))</f>
        <v/>
      </c>
      <c r="DE134" s="290" t="str">
        <f ca="true">+IF(OFFSET('Sanitation Data'!$H$28,0,10*ROW('Sanitation Data'!H128))="","",OFFSET('Sanitation Data'!$H$28,0,10*ROW('Sanitation Data'!H128)))</f>
        <v/>
      </c>
      <c r="DF134" s="290" t="str">
        <f ca="true">+IF(OFFSET('Sanitation Data'!$H$29,0,10*ROW('Sanitation Data'!H128))="","",OFFSET('Sanitation Data'!$H$29,0,10*ROW('Sanitation Data'!H128)))</f>
        <v/>
      </c>
      <c r="DG134" s="290" t="str">
        <f ca="true">+IF(OFFSET('Sanitation Data'!$H$30,0,10*ROW('Sanitation Data'!H128))="","",OFFSET('Sanitation Data'!$H$30,0,10*ROW('Sanitation Data'!H128)))</f>
        <v/>
      </c>
      <c r="DH134" s="290" t="str">
        <f ca="true">+IF(OFFSET('Sanitation Data'!$H$31,0,10*ROW('Sanitation Data'!H128))="","",OFFSET('Sanitation Data'!$H$31,0,10*ROW('Sanitation Data'!H128)))</f>
        <v/>
      </c>
      <c r="DI134" s="290" t="str">
        <f ca="true">+IF(OFFSET('Sanitation Data'!$H$32,0,10*ROW('Sanitation Data'!H128))="","",OFFSET('Sanitation Data'!$H$32,0,10*ROW('Sanitation Data'!H128)))</f>
        <v/>
      </c>
      <c r="DJ134" s="290" t="str">
        <f ca="true">+IF(OFFSET('Sanitation Data'!$I$28,0,10*ROW('Sanitation Data'!I128))="","",OFFSET('Sanitation Data'!$I$28,0,10*ROW('Sanitation Data'!I128)))</f>
        <v/>
      </c>
      <c r="DK134" s="290" t="str">
        <f ca="true">+IF(OFFSET('Sanitation Data'!$I$29,0,10*ROW('Sanitation Data'!I128))="","",OFFSET('Sanitation Data'!$I$29,0,10*ROW('Sanitation Data'!I128)))</f>
        <v/>
      </c>
      <c r="DL134" s="290" t="str">
        <f ca="true">+IF(OFFSET('Sanitation Data'!$I$30,0,10*ROW('Sanitation Data'!I128))="","",OFFSET('Sanitation Data'!$I$30,0,10*ROW('Sanitation Data'!I128)))</f>
        <v/>
      </c>
      <c r="DM134" s="290" t="str">
        <f ca="true">+IF(OFFSET('Sanitation Data'!$I$31,0,10*ROW('Sanitation Data'!I128))="","",OFFSET('Sanitation Data'!$I$31,0,10*ROW('Sanitation Data'!I128)))</f>
        <v/>
      </c>
      <c r="DN134" s="290" t="str">
        <f ca="true">+IF(OFFSET('Sanitation Data'!$I$32,0,10*ROW('Sanitation Data'!I128))="","",OFFSET('Sanitation Data'!$I$32,0,10*ROW('Sanitation Data'!I128)))</f>
        <v/>
      </c>
      <c r="DO134" s="290" t="str">
        <f ca="true">+IF(OFFSET('Hygiene Data'!$D$11,0,10*ROW('Hygiene Data'!D128))="","",OFFSET('Hygiene Data'!$D$11,0,10*ROW('Hygiene Data'!D128)))</f>
        <v/>
      </c>
      <c r="DP134" s="290" t="str">
        <f ca="true">+IF(OFFSET('Hygiene Data'!$D$12,0,10*ROW('Hygiene Data'!D128))="","",OFFSET('Hygiene Data'!$D$12,0,10*ROW('Hygiene Data'!D128)))</f>
        <v/>
      </c>
      <c r="DQ134" s="290" t="str">
        <f ca="true">+IF(OFFSET('Hygiene Data'!$D$13,0,10*ROW('Hygiene Data'!D128))="","",OFFSET('Hygiene Data'!$D$13,0,10*ROW('Hygiene Data'!D128)))</f>
        <v/>
      </c>
      <c r="DR134" s="290" t="str">
        <f ca="true">+IF(OFFSET('Hygiene Data'!$E$11,0,10*ROW('Hygiene Data'!E128))="","",OFFSET('Hygiene Data'!$E$11,0,10*ROW('Hygiene Data'!E128)))</f>
        <v/>
      </c>
      <c r="DS134" s="290" t="str">
        <f ca="true">+IF(OFFSET('Hygiene Data'!$E$12,0,10*ROW('Hygiene Data'!E128))="","",OFFSET('Hygiene Data'!$E$12,0,10*ROW('Hygiene Data'!E128)))</f>
        <v/>
      </c>
      <c r="DT134" s="290" t="str">
        <f ca="true">+IF(OFFSET('Hygiene Data'!$E$13,0,10*ROW('Hygiene Data'!E128))="","",OFFSET('Hygiene Data'!$E$13,0,10*ROW('Hygiene Data'!E128)))</f>
        <v/>
      </c>
      <c r="DU134" s="290" t="str">
        <f ca="true">+IF(OFFSET('Hygiene Data'!$F$11,0,10*ROW('Hygiene Data'!F128))="","",OFFSET('Hygiene Data'!$F$11,0,10*ROW('Hygiene Data'!F128)))</f>
        <v/>
      </c>
      <c r="DV134" s="290" t="str">
        <f ca="true">+IF(OFFSET('Hygiene Data'!$F$12,0,10*ROW('Hygiene Data'!F128))="","",OFFSET('Hygiene Data'!$F$12,0,10*ROW('Hygiene Data'!F128)))</f>
        <v/>
      </c>
      <c r="DW134" s="290" t="str">
        <f ca="true">+IF(OFFSET('Hygiene Data'!$F$13,0,10*ROW('Hygiene Data'!F128))="","",OFFSET('Hygiene Data'!$F$13,0,10*ROW('Hygiene Data'!F128)))</f>
        <v/>
      </c>
      <c r="DX134" s="290" t="str">
        <f ca="true">+IF(OFFSET('Hygiene Data'!$G$11,0,10*ROW('Hygiene Data'!G128))="","",OFFSET('Hygiene Data'!$G$11,0,10*ROW('Hygiene Data'!G128)))</f>
        <v/>
      </c>
      <c r="DY134" s="290" t="str">
        <f ca="true">+IF(OFFSET('Hygiene Data'!$G$12,0,10*ROW('Hygiene Data'!G128))="","",OFFSET('Hygiene Data'!$G$12,0,10*ROW('Hygiene Data'!G128)))</f>
        <v/>
      </c>
      <c r="DZ134" s="290" t="str">
        <f ca="true">+IF(OFFSET('Hygiene Data'!$G$13,0,10*ROW('Hygiene Data'!G128))="","",OFFSET('Hygiene Data'!$G$13,0,10*ROW('Hygiene Data'!G128)))</f>
        <v/>
      </c>
      <c r="EA134" s="290" t="str">
        <f ca="true">+IF(OFFSET('Hygiene Data'!$H$11,0,10*ROW('Hygiene Data'!H128))="","",OFFSET('Hygiene Data'!$H$11,0,10*ROW('Hygiene Data'!H128)))</f>
        <v/>
      </c>
      <c r="EB134" s="290" t="str">
        <f ca="true">+IF(OFFSET('Hygiene Data'!$H$12,0,10*ROW('Hygiene Data'!H128))="","",OFFSET('Hygiene Data'!$H$12,0,10*ROW('Hygiene Data'!H128)))</f>
        <v/>
      </c>
      <c r="EC134" s="290" t="str">
        <f ca="true">+IF(OFFSET('Hygiene Data'!$H$13,0,10*ROW('Hygiene Data'!H128))="","",OFFSET('Hygiene Data'!$H$13,0,10*ROW('Hygiene Data'!H128)))</f>
        <v/>
      </c>
      <c r="ED134" s="290" t="str">
        <f ca="true">+IF(OFFSET('Hygiene Data'!$I$11,0,10*ROW('Hygiene Data'!I128))="","",OFFSET('Hygiene Data'!$I$11,0,10*ROW('Hygiene Data'!I128)))</f>
        <v/>
      </c>
      <c r="EE134" s="290" t="str">
        <f ca="true">+IF(OFFSET('Hygiene Data'!$I$12,0,10*ROW('Hygiene Data'!I128))="","",OFFSET('Hygiene Data'!$I$12,0,10*ROW('Hygiene Data'!I128)))</f>
        <v/>
      </c>
      <c r="EF134" s="290"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6"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0"/>
      <c r="BS135" s="290" t="str">
        <f ca="true">+IF(OFFSET('Water Data'!$D$27,0,10*ROW('Water Data'!D129))="","",OFFSET('Water Data'!$D$27,0,10*ROW('Water Data'!D129)))</f>
        <v/>
      </c>
      <c r="BT135" s="290" t="str">
        <f ca="true">+IF(OFFSET('Water Data'!$D$28,0,10*ROW('Water Data'!D129))="","",OFFSET('Water Data'!$D$28,0,10*ROW('Water Data'!D129)))</f>
        <v/>
      </c>
      <c r="BU135" s="290" t="str">
        <f ca="true">+IF(OFFSET('Water Data'!$D$29,0,10*ROW('Water Data'!D129))="","",OFFSET('Water Data'!$D$29,0,10*ROW('Water Data'!D129)))</f>
        <v/>
      </c>
      <c r="BV135" s="290" t="str">
        <f ca="true">+IF(OFFSET('Water Data'!$E$27,0,10*ROW('Water Data'!E129))="","",OFFSET('Water Data'!$E$27,0,10*ROW('Water Data'!E129)))</f>
        <v/>
      </c>
      <c r="BW135" s="290" t="str">
        <f ca="true">+IF(OFFSET('Water Data'!$E$28,0,10*ROW('Water Data'!E129))="","",OFFSET('Water Data'!$E$28,0,10*ROW('Water Data'!E129)))</f>
        <v/>
      </c>
      <c r="BX135" s="290" t="str">
        <f ca="true">+IF(OFFSET('Water Data'!$E$29,0,10*ROW('Water Data'!E129))="","",OFFSET('Water Data'!$E$29,0,10*ROW('Water Data'!E129)))</f>
        <v/>
      </c>
      <c r="BY135" s="290" t="str">
        <f ca="true">+IF(OFFSET('Water Data'!$F$27,0,10*ROW('Water Data'!F129))="","",OFFSET('Water Data'!$F$27,0,10*ROW('Water Data'!F129)))</f>
        <v/>
      </c>
      <c r="BZ135" s="290" t="str">
        <f ca="true">+IF(OFFSET('Water Data'!$F$28,0,10*ROW('Water Data'!F129))="","",OFFSET('Water Data'!$F$28,0,10*ROW('Water Data'!F129)))</f>
        <v/>
      </c>
      <c r="CA135" s="290" t="str">
        <f ca="true">+IF(OFFSET('Water Data'!$F$29,0,10*ROW('Water Data'!F129))="","",OFFSET('Water Data'!$F$29,0,10*ROW('Water Data'!F129)))</f>
        <v/>
      </c>
      <c r="CB135" s="290" t="str">
        <f ca="true">+IF(OFFSET('Water Data'!$G$27,0,10*ROW('Water Data'!G129))="","",OFFSET('Water Data'!$G$27,0,10*ROW('Water Data'!G129)))</f>
        <v/>
      </c>
      <c r="CC135" s="290" t="str">
        <f ca="true">+IF(OFFSET('Water Data'!$G$28,0,10*ROW('Water Data'!G129))="","",OFFSET('Water Data'!$G$28,0,10*ROW('Water Data'!G129)))</f>
        <v/>
      </c>
      <c r="CD135" s="290" t="str">
        <f ca="true">+IF(OFFSET('Water Data'!$G$29,0,10*ROW('Water Data'!G129))="","",OFFSET('Water Data'!$G$29,0,10*ROW('Water Data'!G129)))</f>
        <v/>
      </c>
      <c r="CE135" s="290" t="str">
        <f ca="true">+IF(OFFSET('Water Data'!$H$27,0,10*ROW('Water Data'!H129))="","",OFFSET('Water Data'!$H$27,0,10*ROW('Water Data'!H129)))</f>
        <v/>
      </c>
      <c r="CF135" s="290" t="str">
        <f ca="true">+IF(OFFSET('Water Data'!$H$28,0,10*ROW('Water Data'!H129))="","",OFFSET('Water Data'!$H$28,0,10*ROW('Water Data'!H129)))</f>
        <v/>
      </c>
      <c r="CG135" s="290" t="str">
        <f ca="true">+IF(OFFSET('Water Data'!$H$29,0,10*ROW('Water Data'!H129))="","",OFFSET('Water Data'!$H$29,0,10*ROW('Water Data'!H129)))</f>
        <v/>
      </c>
      <c r="CH135" s="290" t="str">
        <f ca="true">+IF(OFFSET('Water Data'!$I$27,0,10*ROW('Water Data'!I129))="","",OFFSET('Water Data'!$I$27,0,10*ROW('Water Data'!I129)))</f>
        <v/>
      </c>
      <c r="CI135" s="290" t="str">
        <f ca="true">+IF(OFFSET('Water Data'!$I$28,0,10*ROW('Water Data'!I129))="","",OFFSET('Water Data'!$I$28,0,10*ROW('Water Data'!I129)))</f>
        <v/>
      </c>
      <c r="CJ135" s="290" t="str">
        <f ca="true">+IF(OFFSET('Water Data'!$I$29,0,10*ROW('Water Data'!I129))="","",OFFSET('Water Data'!$I$29,0,10*ROW('Water Data'!I129)))</f>
        <v/>
      </c>
      <c r="CK135" s="290" t="str">
        <f ca="true">+IF(OFFSET('Sanitation Data'!$D$28,0,10*ROW('Sanitation Data'!D129))="","",OFFSET('Sanitation Data'!$D$28,0,10*ROW('Sanitation Data'!D129)))</f>
        <v/>
      </c>
      <c r="CL135" s="290" t="str">
        <f ca="true">+IF(OFFSET('Sanitation Data'!$D$29,0,10*ROW('Sanitation Data'!D129))="","",OFFSET('Sanitation Data'!$D$29,0,10*ROW('Sanitation Data'!D129)))</f>
        <v/>
      </c>
      <c r="CM135" s="290" t="str">
        <f ca="true">+IF(OFFSET('Sanitation Data'!$D$30,0,10*ROW('Sanitation Data'!D129))="","",OFFSET('Sanitation Data'!$D$30,0,10*ROW('Sanitation Data'!D129)))</f>
        <v/>
      </c>
      <c r="CN135" s="290" t="str">
        <f ca="true">+IF(OFFSET('Sanitation Data'!$D$31,0,10*ROW('Sanitation Data'!D129))="","",OFFSET('Sanitation Data'!$D$31,0,10*ROW('Sanitation Data'!D129)))</f>
        <v/>
      </c>
      <c r="CO135" s="290" t="str">
        <f ca="true">+IF(OFFSET('Sanitation Data'!$D$32,0,10*ROW('Sanitation Data'!D129))="","",OFFSET('Sanitation Data'!$D$32,0,10*ROW('Sanitation Data'!D129)))</f>
        <v/>
      </c>
      <c r="CP135" s="290" t="str">
        <f ca="true">+IF(OFFSET('Sanitation Data'!$E$28,0,10*ROW('Sanitation Data'!E129))="","",OFFSET('Sanitation Data'!$E$28,0,10*ROW('Sanitation Data'!E129)))</f>
        <v/>
      </c>
      <c r="CQ135" s="290" t="str">
        <f ca="true">+IF(OFFSET('Sanitation Data'!$E$29,0,10*ROW('Sanitation Data'!E129))="","",OFFSET('Sanitation Data'!$E$29,0,10*ROW('Sanitation Data'!E129)))</f>
        <v/>
      </c>
      <c r="CR135" s="290" t="str">
        <f ca="true">+IF(OFFSET('Sanitation Data'!$E$30,0,10*ROW('Sanitation Data'!E129))="","",OFFSET('Sanitation Data'!$E$30,0,10*ROW('Sanitation Data'!E129)))</f>
        <v/>
      </c>
      <c r="CS135" s="290" t="str">
        <f ca="true">+IF(OFFSET('Sanitation Data'!$E$31,0,10*ROW('Sanitation Data'!E129))="","",OFFSET('Sanitation Data'!$E$31,0,10*ROW('Sanitation Data'!E129)))</f>
        <v/>
      </c>
      <c r="CT135" s="290" t="str">
        <f ca="true">+IF(OFFSET('Sanitation Data'!$E$32,0,10*ROW('Sanitation Data'!E129))="","",OFFSET('Sanitation Data'!$E$32,0,10*ROW('Sanitation Data'!E129)))</f>
        <v/>
      </c>
      <c r="CU135" s="290" t="str">
        <f ca="true">+IF(OFFSET('Sanitation Data'!$F$28,0,10*ROW('Sanitation Data'!F129))="","",OFFSET('Sanitation Data'!$F$28,0,10*ROW('Sanitation Data'!F129)))</f>
        <v/>
      </c>
      <c r="CV135" s="290" t="str">
        <f ca="true">+IF(OFFSET('Sanitation Data'!$F$29,0,10*ROW('Sanitation Data'!F129))="","",OFFSET('Sanitation Data'!$F$29,0,10*ROW('Sanitation Data'!F129)))</f>
        <v/>
      </c>
      <c r="CW135" s="290" t="str">
        <f ca="true">+IF(OFFSET('Sanitation Data'!$F$30,0,10*ROW('Sanitation Data'!F129))="","",OFFSET('Sanitation Data'!$F$30,0,10*ROW('Sanitation Data'!F129)))</f>
        <v/>
      </c>
      <c r="CX135" s="290" t="str">
        <f ca="true">+IF(OFFSET('Sanitation Data'!$F$31,0,10*ROW('Sanitation Data'!F129))="","",OFFSET('Sanitation Data'!$F$31,0,10*ROW('Sanitation Data'!F129)))</f>
        <v/>
      </c>
      <c r="CY135" s="290" t="str">
        <f ca="true">+IF(OFFSET('Sanitation Data'!$F$32,0,10*ROW('Sanitation Data'!F129))="","",OFFSET('Sanitation Data'!$F$32,0,10*ROW('Sanitation Data'!F129)))</f>
        <v/>
      </c>
      <c r="CZ135" s="290" t="str">
        <f ca="true">+IF(OFFSET('Sanitation Data'!$G$28,0,10*ROW('Sanitation Data'!G129))="","",OFFSET('Sanitation Data'!$G$28,0,10*ROW('Sanitation Data'!G129)))</f>
        <v/>
      </c>
      <c r="DA135" s="290" t="str">
        <f ca="true">+IF(OFFSET('Sanitation Data'!$G$29,0,10*ROW('Sanitation Data'!G129))="","",OFFSET('Sanitation Data'!$G$29,0,10*ROW('Sanitation Data'!G129)))</f>
        <v/>
      </c>
      <c r="DB135" s="290" t="str">
        <f ca="true">+IF(OFFSET('Sanitation Data'!$G$30,0,10*ROW('Sanitation Data'!G129))="","",OFFSET('Sanitation Data'!$G$30,0,10*ROW('Sanitation Data'!G129)))</f>
        <v/>
      </c>
      <c r="DC135" s="290" t="str">
        <f ca="true">+IF(OFFSET('Sanitation Data'!$G$31,0,10*ROW('Sanitation Data'!G129))="","",OFFSET('Sanitation Data'!$G$31,0,10*ROW('Sanitation Data'!G129)))</f>
        <v/>
      </c>
      <c r="DD135" s="290" t="str">
        <f ca="true">+IF(OFFSET('Sanitation Data'!$G$32,0,10*ROW('Sanitation Data'!G129))="","",OFFSET('Sanitation Data'!$G$32,0,10*ROW('Sanitation Data'!G129)))</f>
        <v/>
      </c>
      <c r="DE135" s="290" t="str">
        <f ca="true">+IF(OFFSET('Sanitation Data'!$H$28,0,10*ROW('Sanitation Data'!H129))="","",OFFSET('Sanitation Data'!$H$28,0,10*ROW('Sanitation Data'!H129)))</f>
        <v/>
      </c>
      <c r="DF135" s="290" t="str">
        <f ca="true">+IF(OFFSET('Sanitation Data'!$H$29,0,10*ROW('Sanitation Data'!H129))="","",OFFSET('Sanitation Data'!$H$29,0,10*ROW('Sanitation Data'!H129)))</f>
        <v/>
      </c>
      <c r="DG135" s="290" t="str">
        <f ca="true">+IF(OFFSET('Sanitation Data'!$H$30,0,10*ROW('Sanitation Data'!H129))="","",OFFSET('Sanitation Data'!$H$30,0,10*ROW('Sanitation Data'!H129)))</f>
        <v/>
      </c>
      <c r="DH135" s="290" t="str">
        <f ca="true">+IF(OFFSET('Sanitation Data'!$H$31,0,10*ROW('Sanitation Data'!H129))="","",OFFSET('Sanitation Data'!$H$31,0,10*ROW('Sanitation Data'!H129)))</f>
        <v/>
      </c>
      <c r="DI135" s="290" t="str">
        <f ca="true">+IF(OFFSET('Sanitation Data'!$H$32,0,10*ROW('Sanitation Data'!H129))="","",OFFSET('Sanitation Data'!$H$32,0,10*ROW('Sanitation Data'!H129)))</f>
        <v/>
      </c>
      <c r="DJ135" s="290" t="str">
        <f ca="true">+IF(OFFSET('Sanitation Data'!$I$28,0,10*ROW('Sanitation Data'!I129))="","",OFFSET('Sanitation Data'!$I$28,0,10*ROW('Sanitation Data'!I129)))</f>
        <v/>
      </c>
      <c r="DK135" s="290" t="str">
        <f ca="true">+IF(OFFSET('Sanitation Data'!$I$29,0,10*ROW('Sanitation Data'!I129))="","",OFFSET('Sanitation Data'!$I$29,0,10*ROW('Sanitation Data'!I129)))</f>
        <v/>
      </c>
      <c r="DL135" s="290" t="str">
        <f ca="true">+IF(OFFSET('Sanitation Data'!$I$30,0,10*ROW('Sanitation Data'!I129))="","",OFFSET('Sanitation Data'!$I$30,0,10*ROW('Sanitation Data'!I129)))</f>
        <v/>
      </c>
      <c r="DM135" s="290" t="str">
        <f ca="true">+IF(OFFSET('Sanitation Data'!$I$31,0,10*ROW('Sanitation Data'!I129))="","",OFFSET('Sanitation Data'!$I$31,0,10*ROW('Sanitation Data'!I129)))</f>
        <v/>
      </c>
      <c r="DN135" s="290" t="str">
        <f ca="true">+IF(OFFSET('Sanitation Data'!$I$32,0,10*ROW('Sanitation Data'!I129))="","",OFFSET('Sanitation Data'!$I$32,0,10*ROW('Sanitation Data'!I129)))</f>
        <v/>
      </c>
      <c r="DO135" s="290" t="str">
        <f ca="true">+IF(OFFSET('Hygiene Data'!$D$11,0,10*ROW('Hygiene Data'!D129))="","",OFFSET('Hygiene Data'!$D$11,0,10*ROW('Hygiene Data'!D129)))</f>
        <v/>
      </c>
      <c r="DP135" s="290" t="str">
        <f ca="true">+IF(OFFSET('Hygiene Data'!$D$12,0,10*ROW('Hygiene Data'!D129))="","",OFFSET('Hygiene Data'!$D$12,0,10*ROW('Hygiene Data'!D129)))</f>
        <v/>
      </c>
      <c r="DQ135" s="290" t="str">
        <f ca="true">+IF(OFFSET('Hygiene Data'!$D$13,0,10*ROW('Hygiene Data'!D129))="","",OFFSET('Hygiene Data'!$D$13,0,10*ROW('Hygiene Data'!D129)))</f>
        <v/>
      </c>
      <c r="DR135" s="290" t="str">
        <f ca="true">+IF(OFFSET('Hygiene Data'!$E$11,0,10*ROW('Hygiene Data'!E129))="","",OFFSET('Hygiene Data'!$E$11,0,10*ROW('Hygiene Data'!E129)))</f>
        <v/>
      </c>
      <c r="DS135" s="290" t="str">
        <f ca="true">+IF(OFFSET('Hygiene Data'!$E$12,0,10*ROW('Hygiene Data'!E129))="","",OFFSET('Hygiene Data'!$E$12,0,10*ROW('Hygiene Data'!E129)))</f>
        <v/>
      </c>
      <c r="DT135" s="290" t="str">
        <f ca="true">+IF(OFFSET('Hygiene Data'!$E$13,0,10*ROW('Hygiene Data'!E129))="","",OFFSET('Hygiene Data'!$E$13,0,10*ROW('Hygiene Data'!E129)))</f>
        <v/>
      </c>
      <c r="DU135" s="290" t="str">
        <f ca="true">+IF(OFFSET('Hygiene Data'!$F$11,0,10*ROW('Hygiene Data'!F129))="","",OFFSET('Hygiene Data'!$F$11,0,10*ROW('Hygiene Data'!F129)))</f>
        <v/>
      </c>
      <c r="DV135" s="290" t="str">
        <f ca="true">+IF(OFFSET('Hygiene Data'!$F$12,0,10*ROW('Hygiene Data'!F129))="","",OFFSET('Hygiene Data'!$F$12,0,10*ROW('Hygiene Data'!F129)))</f>
        <v/>
      </c>
      <c r="DW135" s="290" t="str">
        <f ca="true">+IF(OFFSET('Hygiene Data'!$F$13,0,10*ROW('Hygiene Data'!F129))="","",OFFSET('Hygiene Data'!$F$13,0,10*ROW('Hygiene Data'!F129)))</f>
        <v/>
      </c>
      <c r="DX135" s="290" t="str">
        <f ca="true">+IF(OFFSET('Hygiene Data'!$G$11,0,10*ROW('Hygiene Data'!G129))="","",OFFSET('Hygiene Data'!$G$11,0,10*ROW('Hygiene Data'!G129)))</f>
        <v/>
      </c>
      <c r="DY135" s="290" t="str">
        <f ca="true">+IF(OFFSET('Hygiene Data'!$G$12,0,10*ROW('Hygiene Data'!G129))="","",OFFSET('Hygiene Data'!$G$12,0,10*ROW('Hygiene Data'!G129)))</f>
        <v/>
      </c>
      <c r="DZ135" s="290" t="str">
        <f ca="true">+IF(OFFSET('Hygiene Data'!$G$13,0,10*ROW('Hygiene Data'!G129))="","",OFFSET('Hygiene Data'!$G$13,0,10*ROW('Hygiene Data'!G129)))</f>
        <v/>
      </c>
      <c r="EA135" s="290" t="str">
        <f ca="true">+IF(OFFSET('Hygiene Data'!$H$11,0,10*ROW('Hygiene Data'!H129))="","",OFFSET('Hygiene Data'!$H$11,0,10*ROW('Hygiene Data'!H129)))</f>
        <v/>
      </c>
      <c r="EB135" s="290" t="str">
        <f ca="true">+IF(OFFSET('Hygiene Data'!$H$12,0,10*ROW('Hygiene Data'!H129))="","",OFFSET('Hygiene Data'!$H$12,0,10*ROW('Hygiene Data'!H129)))</f>
        <v/>
      </c>
      <c r="EC135" s="290" t="str">
        <f ca="true">+IF(OFFSET('Hygiene Data'!$H$13,0,10*ROW('Hygiene Data'!H129))="","",OFFSET('Hygiene Data'!$H$13,0,10*ROW('Hygiene Data'!H129)))</f>
        <v/>
      </c>
      <c r="ED135" s="290" t="str">
        <f ca="true">+IF(OFFSET('Hygiene Data'!$I$11,0,10*ROW('Hygiene Data'!I129))="","",OFFSET('Hygiene Data'!$I$11,0,10*ROW('Hygiene Data'!I129)))</f>
        <v/>
      </c>
      <c r="EE135" s="290" t="str">
        <f ca="true">+IF(OFFSET('Hygiene Data'!$I$12,0,10*ROW('Hygiene Data'!I129))="","",OFFSET('Hygiene Data'!$I$12,0,10*ROW('Hygiene Data'!I129)))</f>
        <v/>
      </c>
      <c r="EF135" s="290"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6"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0"/>
      <c r="BS136" s="290" t="str">
        <f ca="true">+IF(OFFSET('Water Data'!$D$27,0,10*ROW('Water Data'!D130))="","",OFFSET('Water Data'!$D$27,0,10*ROW('Water Data'!D130)))</f>
        <v/>
      </c>
      <c r="BT136" s="290" t="str">
        <f ca="true">+IF(OFFSET('Water Data'!$D$28,0,10*ROW('Water Data'!D130))="","",OFFSET('Water Data'!$D$28,0,10*ROW('Water Data'!D130)))</f>
        <v/>
      </c>
      <c r="BU136" s="290" t="str">
        <f ca="true">+IF(OFFSET('Water Data'!$D$29,0,10*ROW('Water Data'!D130))="","",OFFSET('Water Data'!$D$29,0,10*ROW('Water Data'!D130)))</f>
        <v/>
      </c>
      <c r="BV136" s="290" t="str">
        <f ca="true">+IF(OFFSET('Water Data'!$E$27,0,10*ROW('Water Data'!E130))="","",OFFSET('Water Data'!$E$27,0,10*ROW('Water Data'!E130)))</f>
        <v/>
      </c>
      <c r="BW136" s="290" t="str">
        <f ca="true">+IF(OFFSET('Water Data'!$E$28,0,10*ROW('Water Data'!E130))="","",OFFSET('Water Data'!$E$28,0,10*ROW('Water Data'!E130)))</f>
        <v/>
      </c>
      <c r="BX136" s="290" t="str">
        <f ca="true">+IF(OFFSET('Water Data'!$E$29,0,10*ROW('Water Data'!E130))="","",OFFSET('Water Data'!$E$29,0,10*ROW('Water Data'!E130)))</f>
        <v/>
      </c>
      <c r="BY136" s="290" t="str">
        <f ca="true">+IF(OFFSET('Water Data'!$F$27,0,10*ROW('Water Data'!F130))="","",OFFSET('Water Data'!$F$27,0,10*ROW('Water Data'!F130)))</f>
        <v/>
      </c>
      <c r="BZ136" s="290" t="str">
        <f ca="true">+IF(OFFSET('Water Data'!$F$28,0,10*ROW('Water Data'!F130))="","",OFFSET('Water Data'!$F$28,0,10*ROW('Water Data'!F130)))</f>
        <v/>
      </c>
      <c r="CA136" s="290" t="str">
        <f ca="true">+IF(OFFSET('Water Data'!$F$29,0,10*ROW('Water Data'!F130))="","",OFFSET('Water Data'!$F$29,0,10*ROW('Water Data'!F130)))</f>
        <v/>
      </c>
      <c r="CB136" s="290" t="str">
        <f ca="true">+IF(OFFSET('Water Data'!$G$27,0,10*ROW('Water Data'!G130))="","",OFFSET('Water Data'!$G$27,0,10*ROW('Water Data'!G130)))</f>
        <v/>
      </c>
      <c r="CC136" s="290" t="str">
        <f ca="true">+IF(OFFSET('Water Data'!$G$28,0,10*ROW('Water Data'!G130))="","",OFFSET('Water Data'!$G$28,0,10*ROW('Water Data'!G130)))</f>
        <v/>
      </c>
      <c r="CD136" s="290" t="str">
        <f ca="true">+IF(OFFSET('Water Data'!$G$29,0,10*ROW('Water Data'!G130))="","",OFFSET('Water Data'!$G$29,0,10*ROW('Water Data'!G130)))</f>
        <v/>
      </c>
      <c r="CE136" s="290" t="str">
        <f ca="true">+IF(OFFSET('Water Data'!$H$27,0,10*ROW('Water Data'!H130))="","",OFFSET('Water Data'!$H$27,0,10*ROW('Water Data'!H130)))</f>
        <v/>
      </c>
      <c r="CF136" s="290" t="str">
        <f ca="true">+IF(OFFSET('Water Data'!$H$28,0,10*ROW('Water Data'!H130))="","",OFFSET('Water Data'!$H$28,0,10*ROW('Water Data'!H130)))</f>
        <v/>
      </c>
      <c r="CG136" s="290" t="str">
        <f ca="true">+IF(OFFSET('Water Data'!$H$29,0,10*ROW('Water Data'!H130))="","",OFFSET('Water Data'!$H$29,0,10*ROW('Water Data'!H130)))</f>
        <v/>
      </c>
      <c r="CH136" s="290" t="str">
        <f ca="true">+IF(OFFSET('Water Data'!$I$27,0,10*ROW('Water Data'!I130))="","",OFFSET('Water Data'!$I$27,0,10*ROW('Water Data'!I130)))</f>
        <v/>
      </c>
      <c r="CI136" s="290" t="str">
        <f ca="true">+IF(OFFSET('Water Data'!$I$28,0,10*ROW('Water Data'!I130))="","",OFFSET('Water Data'!$I$28,0,10*ROW('Water Data'!I130)))</f>
        <v/>
      </c>
      <c r="CJ136" s="290" t="str">
        <f ca="true">+IF(OFFSET('Water Data'!$I$29,0,10*ROW('Water Data'!I130))="","",OFFSET('Water Data'!$I$29,0,10*ROW('Water Data'!I130)))</f>
        <v/>
      </c>
      <c r="CK136" s="290" t="str">
        <f ca="true">+IF(OFFSET('Sanitation Data'!$D$28,0,10*ROW('Sanitation Data'!D130))="","",OFFSET('Sanitation Data'!$D$28,0,10*ROW('Sanitation Data'!D130)))</f>
        <v/>
      </c>
      <c r="CL136" s="290" t="str">
        <f ca="true">+IF(OFFSET('Sanitation Data'!$D$29,0,10*ROW('Sanitation Data'!D130))="","",OFFSET('Sanitation Data'!$D$29,0,10*ROW('Sanitation Data'!D130)))</f>
        <v/>
      </c>
      <c r="CM136" s="290" t="str">
        <f ca="true">+IF(OFFSET('Sanitation Data'!$D$30,0,10*ROW('Sanitation Data'!D130))="","",OFFSET('Sanitation Data'!$D$30,0,10*ROW('Sanitation Data'!D130)))</f>
        <v/>
      </c>
      <c r="CN136" s="290" t="str">
        <f ca="true">+IF(OFFSET('Sanitation Data'!$D$31,0,10*ROW('Sanitation Data'!D130))="","",OFFSET('Sanitation Data'!$D$31,0,10*ROW('Sanitation Data'!D130)))</f>
        <v/>
      </c>
      <c r="CO136" s="290" t="str">
        <f ca="true">+IF(OFFSET('Sanitation Data'!$D$32,0,10*ROW('Sanitation Data'!D130))="","",OFFSET('Sanitation Data'!$D$32,0,10*ROW('Sanitation Data'!D130)))</f>
        <v/>
      </c>
      <c r="CP136" s="290" t="str">
        <f ca="true">+IF(OFFSET('Sanitation Data'!$E$28,0,10*ROW('Sanitation Data'!E130))="","",OFFSET('Sanitation Data'!$E$28,0,10*ROW('Sanitation Data'!E130)))</f>
        <v/>
      </c>
      <c r="CQ136" s="290" t="str">
        <f ca="true">+IF(OFFSET('Sanitation Data'!$E$29,0,10*ROW('Sanitation Data'!E130))="","",OFFSET('Sanitation Data'!$E$29,0,10*ROW('Sanitation Data'!E130)))</f>
        <v/>
      </c>
      <c r="CR136" s="290" t="str">
        <f ca="true">+IF(OFFSET('Sanitation Data'!$E$30,0,10*ROW('Sanitation Data'!E130))="","",OFFSET('Sanitation Data'!$E$30,0,10*ROW('Sanitation Data'!E130)))</f>
        <v/>
      </c>
      <c r="CS136" s="290" t="str">
        <f ca="true">+IF(OFFSET('Sanitation Data'!$E$31,0,10*ROW('Sanitation Data'!E130))="","",OFFSET('Sanitation Data'!$E$31,0,10*ROW('Sanitation Data'!E130)))</f>
        <v/>
      </c>
      <c r="CT136" s="290" t="str">
        <f ca="true">+IF(OFFSET('Sanitation Data'!$E$32,0,10*ROW('Sanitation Data'!E130))="","",OFFSET('Sanitation Data'!$E$32,0,10*ROW('Sanitation Data'!E130)))</f>
        <v/>
      </c>
      <c r="CU136" s="290" t="str">
        <f ca="true">+IF(OFFSET('Sanitation Data'!$F$28,0,10*ROW('Sanitation Data'!F130))="","",OFFSET('Sanitation Data'!$F$28,0,10*ROW('Sanitation Data'!F130)))</f>
        <v/>
      </c>
      <c r="CV136" s="290" t="str">
        <f ca="true">+IF(OFFSET('Sanitation Data'!$F$29,0,10*ROW('Sanitation Data'!F130))="","",OFFSET('Sanitation Data'!$F$29,0,10*ROW('Sanitation Data'!F130)))</f>
        <v/>
      </c>
      <c r="CW136" s="290" t="str">
        <f ca="true">+IF(OFFSET('Sanitation Data'!$F$30,0,10*ROW('Sanitation Data'!F130))="","",OFFSET('Sanitation Data'!$F$30,0,10*ROW('Sanitation Data'!F130)))</f>
        <v/>
      </c>
      <c r="CX136" s="290" t="str">
        <f ca="true">+IF(OFFSET('Sanitation Data'!$F$31,0,10*ROW('Sanitation Data'!F130))="","",OFFSET('Sanitation Data'!$F$31,0,10*ROW('Sanitation Data'!F130)))</f>
        <v/>
      </c>
      <c r="CY136" s="290" t="str">
        <f ca="true">+IF(OFFSET('Sanitation Data'!$F$32,0,10*ROW('Sanitation Data'!F130))="","",OFFSET('Sanitation Data'!$F$32,0,10*ROW('Sanitation Data'!F130)))</f>
        <v/>
      </c>
      <c r="CZ136" s="290" t="str">
        <f ca="true">+IF(OFFSET('Sanitation Data'!$G$28,0,10*ROW('Sanitation Data'!G130))="","",OFFSET('Sanitation Data'!$G$28,0,10*ROW('Sanitation Data'!G130)))</f>
        <v/>
      </c>
      <c r="DA136" s="290" t="str">
        <f ca="true">+IF(OFFSET('Sanitation Data'!$G$29,0,10*ROW('Sanitation Data'!G130))="","",OFFSET('Sanitation Data'!$G$29,0,10*ROW('Sanitation Data'!G130)))</f>
        <v/>
      </c>
      <c r="DB136" s="290" t="str">
        <f ca="true">+IF(OFFSET('Sanitation Data'!$G$30,0,10*ROW('Sanitation Data'!G130))="","",OFFSET('Sanitation Data'!$G$30,0,10*ROW('Sanitation Data'!G130)))</f>
        <v/>
      </c>
      <c r="DC136" s="290" t="str">
        <f ca="true">+IF(OFFSET('Sanitation Data'!$G$31,0,10*ROW('Sanitation Data'!G130))="","",OFFSET('Sanitation Data'!$G$31,0,10*ROW('Sanitation Data'!G130)))</f>
        <v/>
      </c>
      <c r="DD136" s="290" t="str">
        <f ca="true">+IF(OFFSET('Sanitation Data'!$G$32,0,10*ROW('Sanitation Data'!G130))="","",OFFSET('Sanitation Data'!$G$32,0,10*ROW('Sanitation Data'!G130)))</f>
        <v/>
      </c>
      <c r="DE136" s="290" t="str">
        <f ca="true">+IF(OFFSET('Sanitation Data'!$H$28,0,10*ROW('Sanitation Data'!H130))="","",OFFSET('Sanitation Data'!$H$28,0,10*ROW('Sanitation Data'!H130)))</f>
        <v/>
      </c>
      <c r="DF136" s="290" t="str">
        <f ca="true">+IF(OFFSET('Sanitation Data'!$H$29,0,10*ROW('Sanitation Data'!H130))="","",OFFSET('Sanitation Data'!$H$29,0,10*ROW('Sanitation Data'!H130)))</f>
        <v/>
      </c>
      <c r="DG136" s="290" t="str">
        <f ca="true">+IF(OFFSET('Sanitation Data'!$H$30,0,10*ROW('Sanitation Data'!H130))="","",OFFSET('Sanitation Data'!$H$30,0,10*ROW('Sanitation Data'!H130)))</f>
        <v/>
      </c>
      <c r="DH136" s="290" t="str">
        <f ca="true">+IF(OFFSET('Sanitation Data'!$H$31,0,10*ROW('Sanitation Data'!H130))="","",OFFSET('Sanitation Data'!$H$31,0,10*ROW('Sanitation Data'!H130)))</f>
        <v/>
      </c>
      <c r="DI136" s="290" t="str">
        <f ca="true">+IF(OFFSET('Sanitation Data'!$H$32,0,10*ROW('Sanitation Data'!H130))="","",OFFSET('Sanitation Data'!$H$32,0,10*ROW('Sanitation Data'!H130)))</f>
        <v/>
      </c>
      <c r="DJ136" s="290" t="str">
        <f ca="true">+IF(OFFSET('Sanitation Data'!$I$28,0,10*ROW('Sanitation Data'!I130))="","",OFFSET('Sanitation Data'!$I$28,0,10*ROW('Sanitation Data'!I130)))</f>
        <v/>
      </c>
      <c r="DK136" s="290" t="str">
        <f ca="true">+IF(OFFSET('Sanitation Data'!$I$29,0,10*ROW('Sanitation Data'!I130))="","",OFFSET('Sanitation Data'!$I$29,0,10*ROW('Sanitation Data'!I130)))</f>
        <v/>
      </c>
      <c r="DL136" s="290" t="str">
        <f ca="true">+IF(OFFSET('Sanitation Data'!$I$30,0,10*ROW('Sanitation Data'!I130))="","",OFFSET('Sanitation Data'!$I$30,0,10*ROW('Sanitation Data'!I130)))</f>
        <v/>
      </c>
      <c r="DM136" s="290" t="str">
        <f ca="true">+IF(OFFSET('Sanitation Data'!$I$31,0,10*ROW('Sanitation Data'!I130))="","",OFFSET('Sanitation Data'!$I$31,0,10*ROW('Sanitation Data'!I130)))</f>
        <v/>
      </c>
      <c r="DN136" s="290" t="str">
        <f ca="true">+IF(OFFSET('Sanitation Data'!$I$32,0,10*ROW('Sanitation Data'!I130))="","",OFFSET('Sanitation Data'!$I$32,0,10*ROW('Sanitation Data'!I130)))</f>
        <v/>
      </c>
      <c r="DO136" s="290" t="str">
        <f ca="true">+IF(OFFSET('Hygiene Data'!$D$11,0,10*ROW('Hygiene Data'!D130))="","",OFFSET('Hygiene Data'!$D$11,0,10*ROW('Hygiene Data'!D130)))</f>
        <v/>
      </c>
      <c r="DP136" s="290" t="str">
        <f ca="true">+IF(OFFSET('Hygiene Data'!$D$12,0,10*ROW('Hygiene Data'!D130))="","",OFFSET('Hygiene Data'!$D$12,0,10*ROW('Hygiene Data'!D130)))</f>
        <v/>
      </c>
      <c r="DQ136" s="290" t="str">
        <f ca="true">+IF(OFFSET('Hygiene Data'!$D$13,0,10*ROW('Hygiene Data'!D130))="","",OFFSET('Hygiene Data'!$D$13,0,10*ROW('Hygiene Data'!D130)))</f>
        <v/>
      </c>
      <c r="DR136" s="290" t="str">
        <f ca="true">+IF(OFFSET('Hygiene Data'!$E$11,0,10*ROW('Hygiene Data'!E130))="","",OFFSET('Hygiene Data'!$E$11,0,10*ROW('Hygiene Data'!E130)))</f>
        <v/>
      </c>
      <c r="DS136" s="290" t="str">
        <f ca="true">+IF(OFFSET('Hygiene Data'!$E$12,0,10*ROW('Hygiene Data'!E130))="","",OFFSET('Hygiene Data'!$E$12,0,10*ROW('Hygiene Data'!E130)))</f>
        <v/>
      </c>
      <c r="DT136" s="290" t="str">
        <f ca="true">+IF(OFFSET('Hygiene Data'!$E$13,0,10*ROW('Hygiene Data'!E130))="","",OFFSET('Hygiene Data'!$E$13,0,10*ROW('Hygiene Data'!E130)))</f>
        <v/>
      </c>
      <c r="DU136" s="290" t="str">
        <f ca="true">+IF(OFFSET('Hygiene Data'!$F$11,0,10*ROW('Hygiene Data'!F130))="","",OFFSET('Hygiene Data'!$F$11,0,10*ROW('Hygiene Data'!F130)))</f>
        <v/>
      </c>
      <c r="DV136" s="290" t="str">
        <f ca="true">+IF(OFFSET('Hygiene Data'!$F$12,0,10*ROW('Hygiene Data'!F130))="","",OFFSET('Hygiene Data'!$F$12,0,10*ROW('Hygiene Data'!F130)))</f>
        <v/>
      </c>
      <c r="DW136" s="290" t="str">
        <f ca="true">+IF(OFFSET('Hygiene Data'!$F$13,0,10*ROW('Hygiene Data'!F130))="","",OFFSET('Hygiene Data'!$F$13,0,10*ROW('Hygiene Data'!F130)))</f>
        <v/>
      </c>
      <c r="DX136" s="290" t="str">
        <f ca="true">+IF(OFFSET('Hygiene Data'!$G$11,0,10*ROW('Hygiene Data'!G130))="","",OFFSET('Hygiene Data'!$G$11,0,10*ROW('Hygiene Data'!G130)))</f>
        <v/>
      </c>
      <c r="DY136" s="290" t="str">
        <f ca="true">+IF(OFFSET('Hygiene Data'!$G$12,0,10*ROW('Hygiene Data'!G130))="","",OFFSET('Hygiene Data'!$G$12,0,10*ROW('Hygiene Data'!G130)))</f>
        <v/>
      </c>
      <c r="DZ136" s="290" t="str">
        <f ca="true">+IF(OFFSET('Hygiene Data'!$G$13,0,10*ROW('Hygiene Data'!G130))="","",OFFSET('Hygiene Data'!$G$13,0,10*ROW('Hygiene Data'!G130)))</f>
        <v/>
      </c>
      <c r="EA136" s="290" t="str">
        <f ca="true">+IF(OFFSET('Hygiene Data'!$H$11,0,10*ROW('Hygiene Data'!H130))="","",OFFSET('Hygiene Data'!$H$11,0,10*ROW('Hygiene Data'!H130)))</f>
        <v/>
      </c>
      <c r="EB136" s="290" t="str">
        <f ca="true">+IF(OFFSET('Hygiene Data'!$H$12,0,10*ROW('Hygiene Data'!H130))="","",OFFSET('Hygiene Data'!$H$12,0,10*ROW('Hygiene Data'!H130)))</f>
        <v/>
      </c>
      <c r="EC136" s="290" t="str">
        <f ca="true">+IF(OFFSET('Hygiene Data'!$H$13,0,10*ROW('Hygiene Data'!H130))="","",OFFSET('Hygiene Data'!$H$13,0,10*ROW('Hygiene Data'!H130)))</f>
        <v/>
      </c>
      <c r="ED136" s="290" t="str">
        <f ca="true">+IF(OFFSET('Hygiene Data'!$I$11,0,10*ROW('Hygiene Data'!I130))="","",OFFSET('Hygiene Data'!$I$11,0,10*ROW('Hygiene Data'!I130)))</f>
        <v/>
      </c>
      <c r="EE136" s="290" t="str">
        <f ca="true">+IF(OFFSET('Hygiene Data'!$I$12,0,10*ROW('Hygiene Data'!I130))="","",OFFSET('Hygiene Data'!$I$12,0,10*ROW('Hygiene Data'!I130)))</f>
        <v/>
      </c>
      <c r="EF136" s="290"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6"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0"/>
      <c r="BS137" s="290" t="str">
        <f ca="true">+IF(OFFSET('Water Data'!$D$27,0,10*ROW('Water Data'!D131))="","",OFFSET('Water Data'!$D$27,0,10*ROW('Water Data'!D131)))</f>
        <v/>
      </c>
      <c r="BT137" s="290" t="str">
        <f ca="true">+IF(OFFSET('Water Data'!$D$28,0,10*ROW('Water Data'!D131))="","",OFFSET('Water Data'!$D$28,0,10*ROW('Water Data'!D131)))</f>
        <v/>
      </c>
      <c r="BU137" s="290" t="str">
        <f ca="true">+IF(OFFSET('Water Data'!$D$29,0,10*ROW('Water Data'!D131))="","",OFFSET('Water Data'!$D$29,0,10*ROW('Water Data'!D131)))</f>
        <v/>
      </c>
      <c r="BV137" s="290" t="str">
        <f ca="true">+IF(OFFSET('Water Data'!$E$27,0,10*ROW('Water Data'!E131))="","",OFFSET('Water Data'!$E$27,0,10*ROW('Water Data'!E131)))</f>
        <v/>
      </c>
      <c r="BW137" s="290" t="str">
        <f ca="true">+IF(OFFSET('Water Data'!$E$28,0,10*ROW('Water Data'!E131))="","",OFFSET('Water Data'!$E$28,0,10*ROW('Water Data'!E131)))</f>
        <v/>
      </c>
      <c r="BX137" s="290" t="str">
        <f ca="true">+IF(OFFSET('Water Data'!$E$29,0,10*ROW('Water Data'!E131))="","",OFFSET('Water Data'!$E$29,0,10*ROW('Water Data'!E131)))</f>
        <v/>
      </c>
      <c r="BY137" s="290" t="str">
        <f ca="true">+IF(OFFSET('Water Data'!$F$27,0,10*ROW('Water Data'!F131))="","",OFFSET('Water Data'!$F$27,0,10*ROW('Water Data'!F131)))</f>
        <v/>
      </c>
      <c r="BZ137" s="290" t="str">
        <f ca="true">+IF(OFFSET('Water Data'!$F$28,0,10*ROW('Water Data'!F131))="","",OFFSET('Water Data'!$F$28,0,10*ROW('Water Data'!F131)))</f>
        <v/>
      </c>
      <c r="CA137" s="290" t="str">
        <f ca="true">+IF(OFFSET('Water Data'!$F$29,0,10*ROW('Water Data'!F131))="","",OFFSET('Water Data'!$F$29,0,10*ROW('Water Data'!F131)))</f>
        <v/>
      </c>
      <c r="CB137" s="290" t="str">
        <f ca="true">+IF(OFFSET('Water Data'!$G$27,0,10*ROW('Water Data'!G131))="","",OFFSET('Water Data'!$G$27,0,10*ROW('Water Data'!G131)))</f>
        <v/>
      </c>
      <c r="CC137" s="290" t="str">
        <f ca="true">+IF(OFFSET('Water Data'!$G$28,0,10*ROW('Water Data'!G131))="","",OFFSET('Water Data'!$G$28,0,10*ROW('Water Data'!G131)))</f>
        <v/>
      </c>
      <c r="CD137" s="290" t="str">
        <f ca="true">+IF(OFFSET('Water Data'!$G$29,0,10*ROW('Water Data'!G131))="","",OFFSET('Water Data'!$G$29,0,10*ROW('Water Data'!G131)))</f>
        <v/>
      </c>
      <c r="CE137" s="290" t="str">
        <f ca="true">+IF(OFFSET('Water Data'!$H$27,0,10*ROW('Water Data'!H131))="","",OFFSET('Water Data'!$H$27,0,10*ROW('Water Data'!H131)))</f>
        <v/>
      </c>
      <c r="CF137" s="290" t="str">
        <f ca="true">+IF(OFFSET('Water Data'!$H$28,0,10*ROW('Water Data'!H131))="","",OFFSET('Water Data'!$H$28,0,10*ROW('Water Data'!H131)))</f>
        <v/>
      </c>
      <c r="CG137" s="290" t="str">
        <f ca="true">+IF(OFFSET('Water Data'!$H$29,0,10*ROW('Water Data'!H131))="","",OFFSET('Water Data'!$H$29,0,10*ROW('Water Data'!H131)))</f>
        <v/>
      </c>
      <c r="CH137" s="290" t="str">
        <f ca="true">+IF(OFFSET('Water Data'!$I$27,0,10*ROW('Water Data'!I131))="","",OFFSET('Water Data'!$I$27,0,10*ROW('Water Data'!I131)))</f>
        <v/>
      </c>
      <c r="CI137" s="290" t="str">
        <f ca="true">+IF(OFFSET('Water Data'!$I$28,0,10*ROW('Water Data'!I131))="","",OFFSET('Water Data'!$I$28,0,10*ROW('Water Data'!I131)))</f>
        <v/>
      </c>
      <c r="CJ137" s="290" t="str">
        <f ca="true">+IF(OFFSET('Water Data'!$I$29,0,10*ROW('Water Data'!I131))="","",OFFSET('Water Data'!$I$29,0,10*ROW('Water Data'!I131)))</f>
        <v/>
      </c>
      <c r="CK137" s="290" t="str">
        <f ca="true">+IF(OFFSET('Sanitation Data'!$D$28,0,10*ROW('Sanitation Data'!D131))="","",OFFSET('Sanitation Data'!$D$28,0,10*ROW('Sanitation Data'!D131)))</f>
        <v/>
      </c>
      <c r="CL137" s="290" t="str">
        <f ca="true">+IF(OFFSET('Sanitation Data'!$D$29,0,10*ROW('Sanitation Data'!D131))="","",OFFSET('Sanitation Data'!$D$29,0,10*ROW('Sanitation Data'!D131)))</f>
        <v/>
      </c>
      <c r="CM137" s="290" t="str">
        <f ca="true">+IF(OFFSET('Sanitation Data'!$D$30,0,10*ROW('Sanitation Data'!D131))="","",OFFSET('Sanitation Data'!$D$30,0,10*ROW('Sanitation Data'!D131)))</f>
        <v/>
      </c>
      <c r="CN137" s="290" t="str">
        <f ca="true">+IF(OFFSET('Sanitation Data'!$D$31,0,10*ROW('Sanitation Data'!D131))="","",OFFSET('Sanitation Data'!$D$31,0,10*ROW('Sanitation Data'!D131)))</f>
        <v/>
      </c>
      <c r="CO137" s="290" t="str">
        <f ca="true">+IF(OFFSET('Sanitation Data'!$D$32,0,10*ROW('Sanitation Data'!D131))="","",OFFSET('Sanitation Data'!$D$32,0,10*ROW('Sanitation Data'!D131)))</f>
        <v/>
      </c>
      <c r="CP137" s="290" t="str">
        <f ca="true">+IF(OFFSET('Sanitation Data'!$E$28,0,10*ROW('Sanitation Data'!E131))="","",OFFSET('Sanitation Data'!$E$28,0,10*ROW('Sanitation Data'!E131)))</f>
        <v/>
      </c>
      <c r="CQ137" s="290" t="str">
        <f ca="true">+IF(OFFSET('Sanitation Data'!$E$29,0,10*ROW('Sanitation Data'!E131))="","",OFFSET('Sanitation Data'!$E$29,0,10*ROW('Sanitation Data'!E131)))</f>
        <v/>
      </c>
      <c r="CR137" s="290" t="str">
        <f ca="true">+IF(OFFSET('Sanitation Data'!$E$30,0,10*ROW('Sanitation Data'!E131))="","",OFFSET('Sanitation Data'!$E$30,0,10*ROW('Sanitation Data'!E131)))</f>
        <v/>
      </c>
      <c r="CS137" s="290" t="str">
        <f ca="true">+IF(OFFSET('Sanitation Data'!$E$31,0,10*ROW('Sanitation Data'!E131))="","",OFFSET('Sanitation Data'!$E$31,0,10*ROW('Sanitation Data'!E131)))</f>
        <v/>
      </c>
      <c r="CT137" s="290" t="str">
        <f ca="true">+IF(OFFSET('Sanitation Data'!$E$32,0,10*ROW('Sanitation Data'!E131))="","",OFFSET('Sanitation Data'!$E$32,0,10*ROW('Sanitation Data'!E131)))</f>
        <v/>
      </c>
      <c r="CU137" s="290" t="str">
        <f ca="true">+IF(OFFSET('Sanitation Data'!$F$28,0,10*ROW('Sanitation Data'!F131))="","",OFFSET('Sanitation Data'!$F$28,0,10*ROW('Sanitation Data'!F131)))</f>
        <v/>
      </c>
      <c r="CV137" s="290" t="str">
        <f ca="true">+IF(OFFSET('Sanitation Data'!$F$29,0,10*ROW('Sanitation Data'!F131))="","",OFFSET('Sanitation Data'!$F$29,0,10*ROW('Sanitation Data'!F131)))</f>
        <v/>
      </c>
      <c r="CW137" s="290" t="str">
        <f ca="true">+IF(OFFSET('Sanitation Data'!$F$30,0,10*ROW('Sanitation Data'!F131))="","",OFFSET('Sanitation Data'!$F$30,0,10*ROW('Sanitation Data'!F131)))</f>
        <v/>
      </c>
      <c r="CX137" s="290" t="str">
        <f ca="true">+IF(OFFSET('Sanitation Data'!$F$31,0,10*ROW('Sanitation Data'!F131))="","",OFFSET('Sanitation Data'!$F$31,0,10*ROW('Sanitation Data'!F131)))</f>
        <v/>
      </c>
      <c r="CY137" s="290" t="str">
        <f ca="true">+IF(OFFSET('Sanitation Data'!$F$32,0,10*ROW('Sanitation Data'!F131))="","",OFFSET('Sanitation Data'!$F$32,0,10*ROW('Sanitation Data'!F131)))</f>
        <v/>
      </c>
      <c r="CZ137" s="290" t="str">
        <f ca="true">+IF(OFFSET('Sanitation Data'!$G$28,0,10*ROW('Sanitation Data'!G131))="","",OFFSET('Sanitation Data'!$G$28,0,10*ROW('Sanitation Data'!G131)))</f>
        <v/>
      </c>
      <c r="DA137" s="290" t="str">
        <f ca="true">+IF(OFFSET('Sanitation Data'!$G$29,0,10*ROW('Sanitation Data'!G131))="","",OFFSET('Sanitation Data'!$G$29,0,10*ROW('Sanitation Data'!G131)))</f>
        <v/>
      </c>
      <c r="DB137" s="290" t="str">
        <f ca="true">+IF(OFFSET('Sanitation Data'!$G$30,0,10*ROW('Sanitation Data'!G131))="","",OFFSET('Sanitation Data'!$G$30,0,10*ROW('Sanitation Data'!G131)))</f>
        <v/>
      </c>
      <c r="DC137" s="290" t="str">
        <f ca="true">+IF(OFFSET('Sanitation Data'!$G$31,0,10*ROW('Sanitation Data'!G131))="","",OFFSET('Sanitation Data'!$G$31,0,10*ROW('Sanitation Data'!G131)))</f>
        <v/>
      </c>
      <c r="DD137" s="290" t="str">
        <f ca="true">+IF(OFFSET('Sanitation Data'!$G$32,0,10*ROW('Sanitation Data'!G131))="","",OFFSET('Sanitation Data'!$G$32,0,10*ROW('Sanitation Data'!G131)))</f>
        <v/>
      </c>
      <c r="DE137" s="290" t="str">
        <f ca="true">+IF(OFFSET('Sanitation Data'!$H$28,0,10*ROW('Sanitation Data'!H131))="","",OFFSET('Sanitation Data'!$H$28,0,10*ROW('Sanitation Data'!H131)))</f>
        <v/>
      </c>
      <c r="DF137" s="290" t="str">
        <f ca="true">+IF(OFFSET('Sanitation Data'!$H$29,0,10*ROW('Sanitation Data'!H131))="","",OFFSET('Sanitation Data'!$H$29,0,10*ROW('Sanitation Data'!H131)))</f>
        <v/>
      </c>
      <c r="DG137" s="290" t="str">
        <f ca="true">+IF(OFFSET('Sanitation Data'!$H$30,0,10*ROW('Sanitation Data'!H131))="","",OFFSET('Sanitation Data'!$H$30,0,10*ROW('Sanitation Data'!H131)))</f>
        <v/>
      </c>
      <c r="DH137" s="290" t="str">
        <f ca="true">+IF(OFFSET('Sanitation Data'!$H$31,0,10*ROW('Sanitation Data'!H131))="","",OFFSET('Sanitation Data'!$H$31,0,10*ROW('Sanitation Data'!H131)))</f>
        <v/>
      </c>
      <c r="DI137" s="290" t="str">
        <f ca="true">+IF(OFFSET('Sanitation Data'!$H$32,0,10*ROW('Sanitation Data'!H131))="","",OFFSET('Sanitation Data'!$H$32,0,10*ROW('Sanitation Data'!H131)))</f>
        <v/>
      </c>
      <c r="DJ137" s="290" t="str">
        <f ca="true">+IF(OFFSET('Sanitation Data'!$I$28,0,10*ROW('Sanitation Data'!I131))="","",OFFSET('Sanitation Data'!$I$28,0,10*ROW('Sanitation Data'!I131)))</f>
        <v/>
      </c>
      <c r="DK137" s="290" t="str">
        <f ca="true">+IF(OFFSET('Sanitation Data'!$I$29,0,10*ROW('Sanitation Data'!I131))="","",OFFSET('Sanitation Data'!$I$29,0,10*ROW('Sanitation Data'!I131)))</f>
        <v/>
      </c>
      <c r="DL137" s="290" t="str">
        <f ca="true">+IF(OFFSET('Sanitation Data'!$I$30,0,10*ROW('Sanitation Data'!I131))="","",OFFSET('Sanitation Data'!$I$30,0,10*ROW('Sanitation Data'!I131)))</f>
        <v/>
      </c>
      <c r="DM137" s="290" t="str">
        <f ca="true">+IF(OFFSET('Sanitation Data'!$I$31,0,10*ROW('Sanitation Data'!I131))="","",OFFSET('Sanitation Data'!$I$31,0,10*ROW('Sanitation Data'!I131)))</f>
        <v/>
      </c>
      <c r="DN137" s="290" t="str">
        <f ca="true">+IF(OFFSET('Sanitation Data'!$I$32,0,10*ROW('Sanitation Data'!I131))="","",OFFSET('Sanitation Data'!$I$32,0,10*ROW('Sanitation Data'!I131)))</f>
        <v/>
      </c>
      <c r="DO137" s="290" t="str">
        <f ca="true">+IF(OFFSET('Hygiene Data'!$D$11,0,10*ROW('Hygiene Data'!D131))="","",OFFSET('Hygiene Data'!$D$11,0,10*ROW('Hygiene Data'!D131)))</f>
        <v/>
      </c>
      <c r="DP137" s="290" t="str">
        <f ca="true">+IF(OFFSET('Hygiene Data'!$D$12,0,10*ROW('Hygiene Data'!D131))="","",OFFSET('Hygiene Data'!$D$12,0,10*ROW('Hygiene Data'!D131)))</f>
        <v/>
      </c>
      <c r="DQ137" s="290" t="str">
        <f ca="true">+IF(OFFSET('Hygiene Data'!$D$13,0,10*ROW('Hygiene Data'!D131))="","",OFFSET('Hygiene Data'!$D$13,0,10*ROW('Hygiene Data'!D131)))</f>
        <v/>
      </c>
      <c r="DR137" s="290" t="str">
        <f ca="true">+IF(OFFSET('Hygiene Data'!$E$11,0,10*ROW('Hygiene Data'!E131))="","",OFFSET('Hygiene Data'!$E$11,0,10*ROW('Hygiene Data'!E131)))</f>
        <v/>
      </c>
      <c r="DS137" s="290" t="str">
        <f ca="true">+IF(OFFSET('Hygiene Data'!$E$12,0,10*ROW('Hygiene Data'!E131))="","",OFFSET('Hygiene Data'!$E$12,0,10*ROW('Hygiene Data'!E131)))</f>
        <v/>
      </c>
      <c r="DT137" s="290" t="str">
        <f ca="true">+IF(OFFSET('Hygiene Data'!$E$13,0,10*ROW('Hygiene Data'!E131))="","",OFFSET('Hygiene Data'!$E$13,0,10*ROW('Hygiene Data'!E131)))</f>
        <v/>
      </c>
      <c r="DU137" s="290" t="str">
        <f ca="true">+IF(OFFSET('Hygiene Data'!$F$11,0,10*ROW('Hygiene Data'!F131))="","",OFFSET('Hygiene Data'!$F$11,0,10*ROW('Hygiene Data'!F131)))</f>
        <v/>
      </c>
      <c r="DV137" s="290" t="str">
        <f ca="true">+IF(OFFSET('Hygiene Data'!$F$12,0,10*ROW('Hygiene Data'!F131))="","",OFFSET('Hygiene Data'!$F$12,0,10*ROW('Hygiene Data'!F131)))</f>
        <v/>
      </c>
      <c r="DW137" s="290" t="str">
        <f ca="true">+IF(OFFSET('Hygiene Data'!$F$13,0,10*ROW('Hygiene Data'!F131))="","",OFFSET('Hygiene Data'!$F$13,0,10*ROW('Hygiene Data'!F131)))</f>
        <v/>
      </c>
      <c r="DX137" s="290" t="str">
        <f ca="true">+IF(OFFSET('Hygiene Data'!$G$11,0,10*ROW('Hygiene Data'!G131))="","",OFFSET('Hygiene Data'!$G$11,0,10*ROW('Hygiene Data'!G131)))</f>
        <v/>
      </c>
      <c r="DY137" s="290" t="str">
        <f ca="true">+IF(OFFSET('Hygiene Data'!$G$12,0,10*ROW('Hygiene Data'!G131))="","",OFFSET('Hygiene Data'!$G$12,0,10*ROW('Hygiene Data'!G131)))</f>
        <v/>
      </c>
      <c r="DZ137" s="290" t="str">
        <f ca="true">+IF(OFFSET('Hygiene Data'!$G$13,0,10*ROW('Hygiene Data'!G131))="","",OFFSET('Hygiene Data'!$G$13,0,10*ROW('Hygiene Data'!G131)))</f>
        <v/>
      </c>
      <c r="EA137" s="290" t="str">
        <f ca="true">+IF(OFFSET('Hygiene Data'!$H$11,0,10*ROW('Hygiene Data'!H131))="","",OFFSET('Hygiene Data'!$H$11,0,10*ROW('Hygiene Data'!H131)))</f>
        <v/>
      </c>
      <c r="EB137" s="290" t="str">
        <f ca="true">+IF(OFFSET('Hygiene Data'!$H$12,0,10*ROW('Hygiene Data'!H131))="","",OFFSET('Hygiene Data'!$H$12,0,10*ROW('Hygiene Data'!H131)))</f>
        <v/>
      </c>
      <c r="EC137" s="290" t="str">
        <f ca="true">+IF(OFFSET('Hygiene Data'!$H$13,0,10*ROW('Hygiene Data'!H131))="","",OFFSET('Hygiene Data'!$H$13,0,10*ROW('Hygiene Data'!H131)))</f>
        <v/>
      </c>
      <c r="ED137" s="290" t="str">
        <f ca="true">+IF(OFFSET('Hygiene Data'!$I$11,0,10*ROW('Hygiene Data'!I131))="","",OFFSET('Hygiene Data'!$I$11,0,10*ROW('Hygiene Data'!I131)))</f>
        <v/>
      </c>
      <c r="EE137" s="290" t="str">
        <f ca="true">+IF(OFFSET('Hygiene Data'!$I$12,0,10*ROW('Hygiene Data'!I131))="","",OFFSET('Hygiene Data'!$I$12,0,10*ROW('Hygiene Data'!I131)))</f>
        <v/>
      </c>
      <c r="EF137" s="290"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6"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0"/>
      <c r="BS138" s="290" t="str">
        <f ca="true">+IF(OFFSET('Water Data'!$D$27,0,10*ROW('Water Data'!D132))="","",OFFSET('Water Data'!$D$27,0,10*ROW('Water Data'!D132)))</f>
        <v/>
      </c>
      <c r="BT138" s="290" t="str">
        <f ca="true">+IF(OFFSET('Water Data'!$D$28,0,10*ROW('Water Data'!D132))="","",OFFSET('Water Data'!$D$28,0,10*ROW('Water Data'!D132)))</f>
        <v/>
      </c>
      <c r="BU138" s="290" t="str">
        <f ca="true">+IF(OFFSET('Water Data'!$D$29,0,10*ROW('Water Data'!D132))="","",OFFSET('Water Data'!$D$29,0,10*ROW('Water Data'!D132)))</f>
        <v/>
      </c>
      <c r="BV138" s="290" t="str">
        <f ca="true">+IF(OFFSET('Water Data'!$E$27,0,10*ROW('Water Data'!E132))="","",OFFSET('Water Data'!$E$27,0,10*ROW('Water Data'!E132)))</f>
        <v/>
      </c>
      <c r="BW138" s="290" t="str">
        <f ca="true">+IF(OFFSET('Water Data'!$E$28,0,10*ROW('Water Data'!E132))="","",OFFSET('Water Data'!$E$28,0,10*ROW('Water Data'!E132)))</f>
        <v/>
      </c>
      <c r="BX138" s="290" t="str">
        <f ca="true">+IF(OFFSET('Water Data'!$E$29,0,10*ROW('Water Data'!E132))="","",OFFSET('Water Data'!$E$29,0,10*ROW('Water Data'!E132)))</f>
        <v/>
      </c>
      <c r="BY138" s="290" t="str">
        <f ca="true">+IF(OFFSET('Water Data'!$F$27,0,10*ROW('Water Data'!F132))="","",OFFSET('Water Data'!$F$27,0,10*ROW('Water Data'!F132)))</f>
        <v/>
      </c>
      <c r="BZ138" s="290" t="str">
        <f ca="true">+IF(OFFSET('Water Data'!$F$28,0,10*ROW('Water Data'!F132))="","",OFFSET('Water Data'!$F$28,0,10*ROW('Water Data'!F132)))</f>
        <v/>
      </c>
      <c r="CA138" s="290" t="str">
        <f ca="true">+IF(OFFSET('Water Data'!$F$29,0,10*ROW('Water Data'!F132))="","",OFFSET('Water Data'!$F$29,0,10*ROW('Water Data'!F132)))</f>
        <v/>
      </c>
      <c r="CB138" s="290" t="str">
        <f ca="true">+IF(OFFSET('Water Data'!$G$27,0,10*ROW('Water Data'!G132))="","",OFFSET('Water Data'!$G$27,0,10*ROW('Water Data'!G132)))</f>
        <v/>
      </c>
      <c r="CC138" s="290" t="str">
        <f ca="true">+IF(OFFSET('Water Data'!$G$28,0,10*ROW('Water Data'!G132))="","",OFFSET('Water Data'!$G$28,0,10*ROW('Water Data'!G132)))</f>
        <v/>
      </c>
      <c r="CD138" s="290" t="str">
        <f ca="true">+IF(OFFSET('Water Data'!$G$29,0,10*ROW('Water Data'!G132))="","",OFFSET('Water Data'!$G$29,0,10*ROW('Water Data'!G132)))</f>
        <v/>
      </c>
      <c r="CE138" s="290" t="str">
        <f ca="true">+IF(OFFSET('Water Data'!$H$27,0,10*ROW('Water Data'!H132))="","",OFFSET('Water Data'!$H$27,0,10*ROW('Water Data'!H132)))</f>
        <v/>
      </c>
      <c r="CF138" s="290" t="str">
        <f ca="true">+IF(OFFSET('Water Data'!$H$28,0,10*ROW('Water Data'!H132))="","",OFFSET('Water Data'!$H$28,0,10*ROW('Water Data'!H132)))</f>
        <v/>
      </c>
      <c r="CG138" s="290" t="str">
        <f ca="true">+IF(OFFSET('Water Data'!$H$29,0,10*ROW('Water Data'!H132))="","",OFFSET('Water Data'!$H$29,0,10*ROW('Water Data'!H132)))</f>
        <v/>
      </c>
      <c r="CH138" s="290" t="str">
        <f ca="true">+IF(OFFSET('Water Data'!$I$27,0,10*ROW('Water Data'!I132))="","",OFFSET('Water Data'!$I$27,0,10*ROW('Water Data'!I132)))</f>
        <v/>
      </c>
      <c r="CI138" s="290" t="str">
        <f ca="true">+IF(OFFSET('Water Data'!$I$28,0,10*ROW('Water Data'!I132))="","",OFFSET('Water Data'!$I$28,0,10*ROW('Water Data'!I132)))</f>
        <v/>
      </c>
      <c r="CJ138" s="290" t="str">
        <f ca="true">+IF(OFFSET('Water Data'!$I$29,0,10*ROW('Water Data'!I132))="","",OFFSET('Water Data'!$I$29,0,10*ROW('Water Data'!I132)))</f>
        <v/>
      </c>
      <c r="CK138" s="290" t="str">
        <f ca="true">+IF(OFFSET('Sanitation Data'!$D$28,0,10*ROW('Sanitation Data'!D132))="","",OFFSET('Sanitation Data'!$D$28,0,10*ROW('Sanitation Data'!D132)))</f>
        <v/>
      </c>
      <c r="CL138" s="290" t="str">
        <f ca="true">+IF(OFFSET('Sanitation Data'!$D$29,0,10*ROW('Sanitation Data'!D132))="","",OFFSET('Sanitation Data'!$D$29,0,10*ROW('Sanitation Data'!D132)))</f>
        <v/>
      </c>
      <c r="CM138" s="290" t="str">
        <f ca="true">+IF(OFFSET('Sanitation Data'!$D$30,0,10*ROW('Sanitation Data'!D132))="","",OFFSET('Sanitation Data'!$D$30,0,10*ROW('Sanitation Data'!D132)))</f>
        <v/>
      </c>
      <c r="CN138" s="290" t="str">
        <f ca="true">+IF(OFFSET('Sanitation Data'!$D$31,0,10*ROW('Sanitation Data'!D132))="","",OFFSET('Sanitation Data'!$D$31,0,10*ROW('Sanitation Data'!D132)))</f>
        <v/>
      </c>
      <c r="CO138" s="290" t="str">
        <f ca="true">+IF(OFFSET('Sanitation Data'!$D$32,0,10*ROW('Sanitation Data'!D132))="","",OFFSET('Sanitation Data'!$D$32,0,10*ROW('Sanitation Data'!D132)))</f>
        <v/>
      </c>
      <c r="CP138" s="290" t="str">
        <f ca="true">+IF(OFFSET('Sanitation Data'!$E$28,0,10*ROW('Sanitation Data'!E132))="","",OFFSET('Sanitation Data'!$E$28,0,10*ROW('Sanitation Data'!E132)))</f>
        <v/>
      </c>
      <c r="CQ138" s="290" t="str">
        <f ca="true">+IF(OFFSET('Sanitation Data'!$E$29,0,10*ROW('Sanitation Data'!E132))="","",OFFSET('Sanitation Data'!$E$29,0,10*ROW('Sanitation Data'!E132)))</f>
        <v/>
      </c>
      <c r="CR138" s="290" t="str">
        <f ca="true">+IF(OFFSET('Sanitation Data'!$E$30,0,10*ROW('Sanitation Data'!E132))="","",OFFSET('Sanitation Data'!$E$30,0,10*ROW('Sanitation Data'!E132)))</f>
        <v/>
      </c>
      <c r="CS138" s="290" t="str">
        <f ca="true">+IF(OFFSET('Sanitation Data'!$E$31,0,10*ROW('Sanitation Data'!E132))="","",OFFSET('Sanitation Data'!$E$31,0,10*ROW('Sanitation Data'!E132)))</f>
        <v/>
      </c>
      <c r="CT138" s="290" t="str">
        <f ca="true">+IF(OFFSET('Sanitation Data'!$E$32,0,10*ROW('Sanitation Data'!E132))="","",OFFSET('Sanitation Data'!$E$32,0,10*ROW('Sanitation Data'!E132)))</f>
        <v/>
      </c>
      <c r="CU138" s="290" t="str">
        <f ca="true">+IF(OFFSET('Sanitation Data'!$F$28,0,10*ROW('Sanitation Data'!F132))="","",OFFSET('Sanitation Data'!$F$28,0,10*ROW('Sanitation Data'!F132)))</f>
        <v/>
      </c>
      <c r="CV138" s="290" t="str">
        <f ca="true">+IF(OFFSET('Sanitation Data'!$F$29,0,10*ROW('Sanitation Data'!F132))="","",OFFSET('Sanitation Data'!$F$29,0,10*ROW('Sanitation Data'!F132)))</f>
        <v/>
      </c>
      <c r="CW138" s="290" t="str">
        <f ca="true">+IF(OFFSET('Sanitation Data'!$F$30,0,10*ROW('Sanitation Data'!F132))="","",OFFSET('Sanitation Data'!$F$30,0,10*ROW('Sanitation Data'!F132)))</f>
        <v/>
      </c>
      <c r="CX138" s="290" t="str">
        <f ca="true">+IF(OFFSET('Sanitation Data'!$F$31,0,10*ROW('Sanitation Data'!F132))="","",OFFSET('Sanitation Data'!$F$31,0,10*ROW('Sanitation Data'!F132)))</f>
        <v/>
      </c>
      <c r="CY138" s="290" t="str">
        <f ca="true">+IF(OFFSET('Sanitation Data'!$F$32,0,10*ROW('Sanitation Data'!F132))="","",OFFSET('Sanitation Data'!$F$32,0,10*ROW('Sanitation Data'!F132)))</f>
        <v/>
      </c>
      <c r="CZ138" s="290" t="str">
        <f ca="true">+IF(OFFSET('Sanitation Data'!$G$28,0,10*ROW('Sanitation Data'!G132))="","",OFFSET('Sanitation Data'!$G$28,0,10*ROW('Sanitation Data'!G132)))</f>
        <v/>
      </c>
      <c r="DA138" s="290" t="str">
        <f ca="true">+IF(OFFSET('Sanitation Data'!$G$29,0,10*ROW('Sanitation Data'!G132))="","",OFFSET('Sanitation Data'!$G$29,0,10*ROW('Sanitation Data'!G132)))</f>
        <v/>
      </c>
      <c r="DB138" s="290" t="str">
        <f ca="true">+IF(OFFSET('Sanitation Data'!$G$30,0,10*ROW('Sanitation Data'!G132))="","",OFFSET('Sanitation Data'!$G$30,0,10*ROW('Sanitation Data'!G132)))</f>
        <v/>
      </c>
      <c r="DC138" s="290" t="str">
        <f ca="true">+IF(OFFSET('Sanitation Data'!$G$31,0,10*ROW('Sanitation Data'!G132))="","",OFFSET('Sanitation Data'!$G$31,0,10*ROW('Sanitation Data'!G132)))</f>
        <v/>
      </c>
      <c r="DD138" s="290" t="str">
        <f ca="true">+IF(OFFSET('Sanitation Data'!$G$32,0,10*ROW('Sanitation Data'!G132))="","",OFFSET('Sanitation Data'!$G$32,0,10*ROW('Sanitation Data'!G132)))</f>
        <v/>
      </c>
      <c r="DE138" s="290" t="str">
        <f ca="true">+IF(OFFSET('Sanitation Data'!$H$28,0,10*ROW('Sanitation Data'!H132))="","",OFFSET('Sanitation Data'!$H$28,0,10*ROW('Sanitation Data'!H132)))</f>
        <v/>
      </c>
      <c r="DF138" s="290" t="str">
        <f ca="true">+IF(OFFSET('Sanitation Data'!$H$29,0,10*ROW('Sanitation Data'!H132))="","",OFFSET('Sanitation Data'!$H$29,0,10*ROW('Sanitation Data'!H132)))</f>
        <v/>
      </c>
      <c r="DG138" s="290" t="str">
        <f ca="true">+IF(OFFSET('Sanitation Data'!$H$30,0,10*ROW('Sanitation Data'!H132))="","",OFFSET('Sanitation Data'!$H$30,0,10*ROW('Sanitation Data'!H132)))</f>
        <v/>
      </c>
      <c r="DH138" s="290" t="str">
        <f ca="true">+IF(OFFSET('Sanitation Data'!$H$31,0,10*ROW('Sanitation Data'!H132))="","",OFFSET('Sanitation Data'!$H$31,0,10*ROW('Sanitation Data'!H132)))</f>
        <v/>
      </c>
      <c r="DI138" s="290" t="str">
        <f ca="true">+IF(OFFSET('Sanitation Data'!$H$32,0,10*ROW('Sanitation Data'!H132))="","",OFFSET('Sanitation Data'!$H$32,0,10*ROW('Sanitation Data'!H132)))</f>
        <v/>
      </c>
      <c r="DJ138" s="290" t="str">
        <f ca="true">+IF(OFFSET('Sanitation Data'!$I$28,0,10*ROW('Sanitation Data'!I132))="","",OFFSET('Sanitation Data'!$I$28,0,10*ROW('Sanitation Data'!I132)))</f>
        <v/>
      </c>
      <c r="DK138" s="290" t="str">
        <f ca="true">+IF(OFFSET('Sanitation Data'!$I$29,0,10*ROW('Sanitation Data'!I132))="","",OFFSET('Sanitation Data'!$I$29,0,10*ROW('Sanitation Data'!I132)))</f>
        <v/>
      </c>
      <c r="DL138" s="290" t="str">
        <f ca="true">+IF(OFFSET('Sanitation Data'!$I$30,0,10*ROW('Sanitation Data'!I132))="","",OFFSET('Sanitation Data'!$I$30,0,10*ROW('Sanitation Data'!I132)))</f>
        <v/>
      </c>
      <c r="DM138" s="290" t="str">
        <f ca="true">+IF(OFFSET('Sanitation Data'!$I$31,0,10*ROW('Sanitation Data'!I132))="","",OFFSET('Sanitation Data'!$I$31,0,10*ROW('Sanitation Data'!I132)))</f>
        <v/>
      </c>
      <c r="DN138" s="290" t="str">
        <f ca="true">+IF(OFFSET('Sanitation Data'!$I$32,0,10*ROW('Sanitation Data'!I132))="","",OFFSET('Sanitation Data'!$I$32,0,10*ROW('Sanitation Data'!I132)))</f>
        <v/>
      </c>
      <c r="DO138" s="290" t="str">
        <f ca="true">+IF(OFFSET('Hygiene Data'!$D$11,0,10*ROW('Hygiene Data'!D132))="","",OFFSET('Hygiene Data'!$D$11,0,10*ROW('Hygiene Data'!D132)))</f>
        <v/>
      </c>
      <c r="DP138" s="290" t="str">
        <f ca="true">+IF(OFFSET('Hygiene Data'!$D$12,0,10*ROW('Hygiene Data'!D132))="","",OFFSET('Hygiene Data'!$D$12,0,10*ROW('Hygiene Data'!D132)))</f>
        <v/>
      </c>
      <c r="DQ138" s="290" t="str">
        <f ca="true">+IF(OFFSET('Hygiene Data'!$D$13,0,10*ROW('Hygiene Data'!D132))="","",OFFSET('Hygiene Data'!$D$13,0,10*ROW('Hygiene Data'!D132)))</f>
        <v/>
      </c>
      <c r="DR138" s="290" t="str">
        <f ca="true">+IF(OFFSET('Hygiene Data'!$E$11,0,10*ROW('Hygiene Data'!E132))="","",OFFSET('Hygiene Data'!$E$11,0,10*ROW('Hygiene Data'!E132)))</f>
        <v/>
      </c>
      <c r="DS138" s="290" t="str">
        <f ca="true">+IF(OFFSET('Hygiene Data'!$E$12,0,10*ROW('Hygiene Data'!E132))="","",OFFSET('Hygiene Data'!$E$12,0,10*ROW('Hygiene Data'!E132)))</f>
        <v/>
      </c>
      <c r="DT138" s="290" t="str">
        <f ca="true">+IF(OFFSET('Hygiene Data'!$E$13,0,10*ROW('Hygiene Data'!E132))="","",OFFSET('Hygiene Data'!$E$13,0,10*ROW('Hygiene Data'!E132)))</f>
        <v/>
      </c>
      <c r="DU138" s="290" t="str">
        <f ca="true">+IF(OFFSET('Hygiene Data'!$F$11,0,10*ROW('Hygiene Data'!F132))="","",OFFSET('Hygiene Data'!$F$11,0,10*ROW('Hygiene Data'!F132)))</f>
        <v/>
      </c>
      <c r="DV138" s="290" t="str">
        <f ca="true">+IF(OFFSET('Hygiene Data'!$F$12,0,10*ROW('Hygiene Data'!F132))="","",OFFSET('Hygiene Data'!$F$12,0,10*ROW('Hygiene Data'!F132)))</f>
        <v/>
      </c>
      <c r="DW138" s="290" t="str">
        <f ca="true">+IF(OFFSET('Hygiene Data'!$F$13,0,10*ROW('Hygiene Data'!F132))="","",OFFSET('Hygiene Data'!$F$13,0,10*ROW('Hygiene Data'!F132)))</f>
        <v/>
      </c>
      <c r="DX138" s="290" t="str">
        <f ca="true">+IF(OFFSET('Hygiene Data'!$G$11,0,10*ROW('Hygiene Data'!G132))="","",OFFSET('Hygiene Data'!$G$11,0,10*ROW('Hygiene Data'!G132)))</f>
        <v/>
      </c>
      <c r="DY138" s="290" t="str">
        <f ca="true">+IF(OFFSET('Hygiene Data'!$G$12,0,10*ROW('Hygiene Data'!G132))="","",OFFSET('Hygiene Data'!$G$12,0,10*ROW('Hygiene Data'!G132)))</f>
        <v/>
      </c>
      <c r="DZ138" s="290" t="str">
        <f ca="true">+IF(OFFSET('Hygiene Data'!$G$13,0,10*ROW('Hygiene Data'!G132))="","",OFFSET('Hygiene Data'!$G$13,0,10*ROW('Hygiene Data'!G132)))</f>
        <v/>
      </c>
      <c r="EA138" s="290" t="str">
        <f ca="true">+IF(OFFSET('Hygiene Data'!$H$11,0,10*ROW('Hygiene Data'!H132))="","",OFFSET('Hygiene Data'!$H$11,0,10*ROW('Hygiene Data'!H132)))</f>
        <v/>
      </c>
      <c r="EB138" s="290" t="str">
        <f ca="true">+IF(OFFSET('Hygiene Data'!$H$12,0,10*ROW('Hygiene Data'!H132))="","",OFFSET('Hygiene Data'!$H$12,0,10*ROW('Hygiene Data'!H132)))</f>
        <v/>
      </c>
      <c r="EC138" s="290" t="str">
        <f ca="true">+IF(OFFSET('Hygiene Data'!$H$13,0,10*ROW('Hygiene Data'!H132))="","",OFFSET('Hygiene Data'!$H$13,0,10*ROW('Hygiene Data'!H132)))</f>
        <v/>
      </c>
      <c r="ED138" s="290" t="str">
        <f ca="true">+IF(OFFSET('Hygiene Data'!$I$11,0,10*ROW('Hygiene Data'!I132))="","",OFFSET('Hygiene Data'!$I$11,0,10*ROW('Hygiene Data'!I132)))</f>
        <v/>
      </c>
      <c r="EE138" s="290" t="str">
        <f ca="true">+IF(OFFSET('Hygiene Data'!$I$12,0,10*ROW('Hygiene Data'!I132))="","",OFFSET('Hygiene Data'!$I$12,0,10*ROW('Hygiene Data'!I132)))</f>
        <v/>
      </c>
      <c r="EF138" s="290"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6"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0"/>
      <c r="BS139" s="290" t="str">
        <f ca="true">+IF(OFFSET('Water Data'!$D$27,0,10*ROW('Water Data'!D133))="","",OFFSET('Water Data'!$D$27,0,10*ROW('Water Data'!D133)))</f>
        <v/>
      </c>
      <c r="BT139" s="290" t="str">
        <f ca="true">+IF(OFFSET('Water Data'!$D$28,0,10*ROW('Water Data'!D133))="","",OFFSET('Water Data'!$D$28,0,10*ROW('Water Data'!D133)))</f>
        <v/>
      </c>
      <c r="BU139" s="290" t="str">
        <f ca="true">+IF(OFFSET('Water Data'!$D$29,0,10*ROW('Water Data'!D133))="","",OFFSET('Water Data'!$D$29,0,10*ROW('Water Data'!D133)))</f>
        <v/>
      </c>
      <c r="BV139" s="290" t="str">
        <f ca="true">+IF(OFFSET('Water Data'!$E$27,0,10*ROW('Water Data'!E133))="","",OFFSET('Water Data'!$E$27,0,10*ROW('Water Data'!E133)))</f>
        <v/>
      </c>
      <c r="BW139" s="290" t="str">
        <f ca="true">+IF(OFFSET('Water Data'!$E$28,0,10*ROW('Water Data'!E133))="","",OFFSET('Water Data'!$E$28,0,10*ROW('Water Data'!E133)))</f>
        <v/>
      </c>
      <c r="BX139" s="290" t="str">
        <f ca="true">+IF(OFFSET('Water Data'!$E$29,0,10*ROW('Water Data'!E133))="","",OFFSET('Water Data'!$E$29,0,10*ROW('Water Data'!E133)))</f>
        <v/>
      </c>
      <c r="BY139" s="290" t="str">
        <f ca="true">+IF(OFFSET('Water Data'!$F$27,0,10*ROW('Water Data'!F133))="","",OFFSET('Water Data'!$F$27,0,10*ROW('Water Data'!F133)))</f>
        <v/>
      </c>
      <c r="BZ139" s="290" t="str">
        <f ca="true">+IF(OFFSET('Water Data'!$F$28,0,10*ROW('Water Data'!F133))="","",OFFSET('Water Data'!$F$28,0,10*ROW('Water Data'!F133)))</f>
        <v/>
      </c>
      <c r="CA139" s="290" t="str">
        <f ca="true">+IF(OFFSET('Water Data'!$F$29,0,10*ROW('Water Data'!F133))="","",OFFSET('Water Data'!$F$29,0,10*ROW('Water Data'!F133)))</f>
        <v/>
      </c>
      <c r="CB139" s="290" t="str">
        <f ca="true">+IF(OFFSET('Water Data'!$G$27,0,10*ROW('Water Data'!G133))="","",OFFSET('Water Data'!$G$27,0,10*ROW('Water Data'!G133)))</f>
        <v/>
      </c>
      <c r="CC139" s="290" t="str">
        <f ca="true">+IF(OFFSET('Water Data'!$G$28,0,10*ROW('Water Data'!G133))="","",OFFSET('Water Data'!$G$28,0,10*ROW('Water Data'!G133)))</f>
        <v/>
      </c>
      <c r="CD139" s="290" t="str">
        <f ca="true">+IF(OFFSET('Water Data'!$G$29,0,10*ROW('Water Data'!G133))="","",OFFSET('Water Data'!$G$29,0,10*ROW('Water Data'!G133)))</f>
        <v/>
      </c>
      <c r="CE139" s="290" t="str">
        <f ca="true">+IF(OFFSET('Water Data'!$H$27,0,10*ROW('Water Data'!H133))="","",OFFSET('Water Data'!$H$27,0,10*ROW('Water Data'!H133)))</f>
        <v/>
      </c>
      <c r="CF139" s="290" t="str">
        <f ca="true">+IF(OFFSET('Water Data'!$H$28,0,10*ROW('Water Data'!H133))="","",OFFSET('Water Data'!$H$28,0,10*ROW('Water Data'!H133)))</f>
        <v/>
      </c>
      <c r="CG139" s="290" t="str">
        <f ca="true">+IF(OFFSET('Water Data'!$H$29,0,10*ROW('Water Data'!H133))="","",OFFSET('Water Data'!$H$29,0,10*ROW('Water Data'!H133)))</f>
        <v/>
      </c>
      <c r="CH139" s="290" t="str">
        <f ca="true">+IF(OFFSET('Water Data'!$I$27,0,10*ROW('Water Data'!I133))="","",OFFSET('Water Data'!$I$27,0,10*ROW('Water Data'!I133)))</f>
        <v/>
      </c>
      <c r="CI139" s="290" t="str">
        <f ca="true">+IF(OFFSET('Water Data'!$I$28,0,10*ROW('Water Data'!I133))="","",OFFSET('Water Data'!$I$28,0,10*ROW('Water Data'!I133)))</f>
        <v/>
      </c>
      <c r="CJ139" s="290" t="str">
        <f ca="true">+IF(OFFSET('Water Data'!$I$29,0,10*ROW('Water Data'!I133))="","",OFFSET('Water Data'!$I$29,0,10*ROW('Water Data'!I133)))</f>
        <v/>
      </c>
      <c r="CK139" s="290" t="str">
        <f ca="true">+IF(OFFSET('Sanitation Data'!$D$28,0,10*ROW('Sanitation Data'!D133))="","",OFFSET('Sanitation Data'!$D$28,0,10*ROW('Sanitation Data'!D133)))</f>
        <v/>
      </c>
      <c r="CL139" s="290" t="str">
        <f ca="true">+IF(OFFSET('Sanitation Data'!$D$29,0,10*ROW('Sanitation Data'!D133))="","",OFFSET('Sanitation Data'!$D$29,0,10*ROW('Sanitation Data'!D133)))</f>
        <v/>
      </c>
      <c r="CM139" s="290" t="str">
        <f ca="true">+IF(OFFSET('Sanitation Data'!$D$30,0,10*ROW('Sanitation Data'!D133))="","",OFFSET('Sanitation Data'!$D$30,0,10*ROW('Sanitation Data'!D133)))</f>
        <v/>
      </c>
      <c r="CN139" s="290" t="str">
        <f ca="true">+IF(OFFSET('Sanitation Data'!$D$31,0,10*ROW('Sanitation Data'!D133))="","",OFFSET('Sanitation Data'!$D$31,0,10*ROW('Sanitation Data'!D133)))</f>
        <v/>
      </c>
      <c r="CO139" s="290" t="str">
        <f ca="true">+IF(OFFSET('Sanitation Data'!$D$32,0,10*ROW('Sanitation Data'!D133))="","",OFFSET('Sanitation Data'!$D$32,0,10*ROW('Sanitation Data'!D133)))</f>
        <v/>
      </c>
      <c r="CP139" s="290" t="str">
        <f ca="true">+IF(OFFSET('Sanitation Data'!$E$28,0,10*ROW('Sanitation Data'!E133))="","",OFFSET('Sanitation Data'!$E$28,0,10*ROW('Sanitation Data'!E133)))</f>
        <v/>
      </c>
      <c r="CQ139" s="290" t="str">
        <f ca="true">+IF(OFFSET('Sanitation Data'!$E$29,0,10*ROW('Sanitation Data'!E133))="","",OFFSET('Sanitation Data'!$E$29,0,10*ROW('Sanitation Data'!E133)))</f>
        <v/>
      </c>
      <c r="CR139" s="290" t="str">
        <f ca="true">+IF(OFFSET('Sanitation Data'!$E$30,0,10*ROW('Sanitation Data'!E133))="","",OFFSET('Sanitation Data'!$E$30,0,10*ROW('Sanitation Data'!E133)))</f>
        <v/>
      </c>
      <c r="CS139" s="290" t="str">
        <f ca="true">+IF(OFFSET('Sanitation Data'!$E$31,0,10*ROW('Sanitation Data'!E133))="","",OFFSET('Sanitation Data'!$E$31,0,10*ROW('Sanitation Data'!E133)))</f>
        <v/>
      </c>
      <c r="CT139" s="290" t="str">
        <f ca="true">+IF(OFFSET('Sanitation Data'!$E$32,0,10*ROW('Sanitation Data'!E133))="","",OFFSET('Sanitation Data'!$E$32,0,10*ROW('Sanitation Data'!E133)))</f>
        <v/>
      </c>
      <c r="CU139" s="290" t="str">
        <f ca="true">+IF(OFFSET('Sanitation Data'!$F$28,0,10*ROW('Sanitation Data'!F133))="","",OFFSET('Sanitation Data'!$F$28,0,10*ROW('Sanitation Data'!F133)))</f>
        <v/>
      </c>
      <c r="CV139" s="290" t="str">
        <f ca="true">+IF(OFFSET('Sanitation Data'!$F$29,0,10*ROW('Sanitation Data'!F133))="","",OFFSET('Sanitation Data'!$F$29,0,10*ROW('Sanitation Data'!F133)))</f>
        <v/>
      </c>
      <c r="CW139" s="290" t="str">
        <f ca="true">+IF(OFFSET('Sanitation Data'!$F$30,0,10*ROW('Sanitation Data'!F133))="","",OFFSET('Sanitation Data'!$F$30,0,10*ROW('Sanitation Data'!F133)))</f>
        <v/>
      </c>
      <c r="CX139" s="290" t="str">
        <f ca="true">+IF(OFFSET('Sanitation Data'!$F$31,0,10*ROW('Sanitation Data'!F133))="","",OFFSET('Sanitation Data'!$F$31,0,10*ROW('Sanitation Data'!F133)))</f>
        <v/>
      </c>
      <c r="CY139" s="290" t="str">
        <f ca="true">+IF(OFFSET('Sanitation Data'!$F$32,0,10*ROW('Sanitation Data'!F133))="","",OFFSET('Sanitation Data'!$F$32,0,10*ROW('Sanitation Data'!F133)))</f>
        <v/>
      </c>
      <c r="CZ139" s="290" t="str">
        <f ca="true">+IF(OFFSET('Sanitation Data'!$G$28,0,10*ROW('Sanitation Data'!G133))="","",OFFSET('Sanitation Data'!$G$28,0,10*ROW('Sanitation Data'!G133)))</f>
        <v/>
      </c>
      <c r="DA139" s="290" t="str">
        <f ca="true">+IF(OFFSET('Sanitation Data'!$G$29,0,10*ROW('Sanitation Data'!G133))="","",OFFSET('Sanitation Data'!$G$29,0,10*ROW('Sanitation Data'!G133)))</f>
        <v/>
      </c>
      <c r="DB139" s="290" t="str">
        <f ca="true">+IF(OFFSET('Sanitation Data'!$G$30,0,10*ROW('Sanitation Data'!G133))="","",OFFSET('Sanitation Data'!$G$30,0,10*ROW('Sanitation Data'!G133)))</f>
        <v/>
      </c>
      <c r="DC139" s="290" t="str">
        <f ca="true">+IF(OFFSET('Sanitation Data'!$G$31,0,10*ROW('Sanitation Data'!G133))="","",OFFSET('Sanitation Data'!$G$31,0,10*ROW('Sanitation Data'!G133)))</f>
        <v/>
      </c>
      <c r="DD139" s="290" t="str">
        <f ca="true">+IF(OFFSET('Sanitation Data'!$G$32,0,10*ROW('Sanitation Data'!G133))="","",OFFSET('Sanitation Data'!$G$32,0,10*ROW('Sanitation Data'!G133)))</f>
        <v/>
      </c>
      <c r="DE139" s="290" t="str">
        <f ca="true">+IF(OFFSET('Sanitation Data'!$H$28,0,10*ROW('Sanitation Data'!H133))="","",OFFSET('Sanitation Data'!$H$28,0,10*ROW('Sanitation Data'!H133)))</f>
        <v/>
      </c>
      <c r="DF139" s="290" t="str">
        <f ca="true">+IF(OFFSET('Sanitation Data'!$H$29,0,10*ROW('Sanitation Data'!H133))="","",OFFSET('Sanitation Data'!$H$29,0,10*ROW('Sanitation Data'!H133)))</f>
        <v/>
      </c>
      <c r="DG139" s="290" t="str">
        <f ca="true">+IF(OFFSET('Sanitation Data'!$H$30,0,10*ROW('Sanitation Data'!H133))="","",OFFSET('Sanitation Data'!$H$30,0,10*ROW('Sanitation Data'!H133)))</f>
        <v/>
      </c>
      <c r="DH139" s="290" t="str">
        <f ca="true">+IF(OFFSET('Sanitation Data'!$H$31,0,10*ROW('Sanitation Data'!H133))="","",OFFSET('Sanitation Data'!$H$31,0,10*ROW('Sanitation Data'!H133)))</f>
        <v/>
      </c>
      <c r="DI139" s="290" t="str">
        <f ca="true">+IF(OFFSET('Sanitation Data'!$H$32,0,10*ROW('Sanitation Data'!H133))="","",OFFSET('Sanitation Data'!$H$32,0,10*ROW('Sanitation Data'!H133)))</f>
        <v/>
      </c>
      <c r="DJ139" s="290" t="str">
        <f ca="true">+IF(OFFSET('Sanitation Data'!$I$28,0,10*ROW('Sanitation Data'!I133))="","",OFFSET('Sanitation Data'!$I$28,0,10*ROW('Sanitation Data'!I133)))</f>
        <v/>
      </c>
      <c r="DK139" s="290" t="str">
        <f ca="true">+IF(OFFSET('Sanitation Data'!$I$29,0,10*ROW('Sanitation Data'!I133))="","",OFFSET('Sanitation Data'!$I$29,0,10*ROW('Sanitation Data'!I133)))</f>
        <v/>
      </c>
      <c r="DL139" s="290" t="str">
        <f ca="true">+IF(OFFSET('Sanitation Data'!$I$30,0,10*ROW('Sanitation Data'!I133))="","",OFFSET('Sanitation Data'!$I$30,0,10*ROW('Sanitation Data'!I133)))</f>
        <v/>
      </c>
      <c r="DM139" s="290" t="str">
        <f ca="true">+IF(OFFSET('Sanitation Data'!$I$31,0,10*ROW('Sanitation Data'!I133))="","",OFFSET('Sanitation Data'!$I$31,0,10*ROW('Sanitation Data'!I133)))</f>
        <v/>
      </c>
      <c r="DN139" s="290" t="str">
        <f ca="true">+IF(OFFSET('Sanitation Data'!$I$32,0,10*ROW('Sanitation Data'!I133))="","",OFFSET('Sanitation Data'!$I$32,0,10*ROW('Sanitation Data'!I133)))</f>
        <v/>
      </c>
      <c r="DO139" s="290" t="str">
        <f ca="true">+IF(OFFSET('Hygiene Data'!$D$11,0,10*ROW('Hygiene Data'!D133))="","",OFFSET('Hygiene Data'!$D$11,0,10*ROW('Hygiene Data'!D133)))</f>
        <v/>
      </c>
      <c r="DP139" s="290" t="str">
        <f ca="true">+IF(OFFSET('Hygiene Data'!$D$12,0,10*ROW('Hygiene Data'!D133))="","",OFFSET('Hygiene Data'!$D$12,0,10*ROW('Hygiene Data'!D133)))</f>
        <v/>
      </c>
      <c r="DQ139" s="290" t="str">
        <f ca="true">+IF(OFFSET('Hygiene Data'!$D$13,0,10*ROW('Hygiene Data'!D133))="","",OFFSET('Hygiene Data'!$D$13,0,10*ROW('Hygiene Data'!D133)))</f>
        <v/>
      </c>
      <c r="DR139" s="290" t="str">
        <f ca="true">+IF(OFFSET('Hygiene Data'!$E$11,0,10*ROW('Hygiene Data'!E133))="","",OFFSET('Hygiene Data'!$E$11,0,10*ROW('Hygiene Data'!E133)))</f>
        <v/>
      </c>
      <c r="DS139" s="290" t="str">
        <f ca="true">+IF(OFFSET('Hygiene Data'!$E$12,0,10*ROW('Hygiene Data'!E133))="","",OFFSET('Hygiene Data'!$E$12,0,10*ROW('Hygiene Data'!E133)))</f>
        <v/>
      </c>
      <c r="DT139" s="290" t="str">
        <f ca="true">+IF(OFFSET('Hygiene Data'!$E$13,0,10*ROW('Hygiene Data'!E133))="","",OFFSET('Hygiene Data'!$E$13,0,10*ROW('Hygiene Data'!E133)))</f>
        <v/>
      </c>
      <c r="DU139" s="290" t="str">
        <f ca="true">+IF(OFFSET('Hygiene Data'!$F$11,0,10*ROW('Hygiene Data'!F133))="","",OFFSET('Hygiene Data'!$F$11,0,10*ROW('Hygiene Data'!F133)))</f>
        <v/>
      </c>
      <c r="DV139" s="290" t="str">
        <f ca="true">+IF(OFFSET('Hygiene Data'!$F$12,0,10*ROW('Hygiene Data'!F133))="","",OFFSET('Hygiene Data'!$F$12,0,10*ROW('Hygiene Data'!F133)))</f>
        <v/>
      </c>
      <c r="DW139" s="290" t="str">
        <f ca="true">+IF(OFFSET('Hygiene Data'!$F$13,0,10*ROW('Hygiene Data'!F133))="","",OFFSET('Hygiene Data'!$F$13,0,10*ROW('Hygiene Data'!F133)))</f>
        <v/>
      </c>
      <c r="DX139" s="290" t="str">
        <f ca="true">+IF(OFFSET('Hygiene Data'!$G$11,0,10*ROW('Hygiene Data'!G133))="","",OFFSET('Hygiene Data'!$G$11,0,10*ROW('Hygiene Data'!G133)))</f>
        <v/>
      </c>
      <c r="DY139" s="290" t="str">
        <f ca="true">+IF(OFFSET('Hygiene Data'!$G$12,0,10*ROW('Hygiene Data'!G133))="","",OFFSET('Hygiene Data'!$G$12,0,10*ROW('Hygiene Data'!G133)))</f>
        <v/>
      </c>
      <c r="DZ139" s="290" t="str">
        <f ca="true">+IF(OFFSET('Hygiene Data'!$G$13,0,10*ROW('Hygiene Data'!G133))="","",OFFSET('Hygiene Data'!$G$13,0,10*ROW('Hygiene Data'!G133)))</f>
        <v/>
      </c>
      <c r="EA139" s="290" t="str">
        <f ca="true">+IF(OFFSET('Hygiene Data'!$H$11,0,10*ROW('Hygiene Data'!H133))="","",OFFSET('Hygiene Data'!$H$11,0,10*ROW('Hygiene Data'!H133)))</f>
        <v/>
      </c>
      <c r="EB139" s="290" t="str">
        <f ca="true">+IF(OFFSET('Hygiene Data'!$H$12,0,10*ROW('Hygiene Data'!H133))="","",OFFSET('Hygiene Data'!$H$12,0,10*ROW('Hygiene Data'!H133)))</f>
        <v/>
      </c>
      <c r="EC139" s="290" t="str">
        <f ca="true">+IF(OFFSET('Hygiene Data'!$H$13,0,10*ROW('Hygiene Data'!H133))="","",OFFSET('Hygiene Data'!$H$13,0,10*ROW('Hygiene Data'!H133)))</f>
        <v/>
      </c>
      <c r="ED139" s="290" t="str">
        <f ca="true">+IF(OFFSET('Hygiene Data'!$I$11,0,10*ROW('Hygiene Data'!I133))="","",OFFSET('Hygiene Data'!$I$11,0,10*ROW('Hygiene Data'!I133)))</f>
        <v/>
      </c>
      <c r="EE139" s="290" t="str">
        <f ca="true">+IF(OFFSET('Hygiene Data'!$I$12,0,10*ROW('Hygiene Data'!I133))="","",OFFSET('Hygiene Data'!$I$12,0,10*ROW('Hygiene Data'!I133)))</f>
        <v/>
      </c>
      <c r="EF139" s="290"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6"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0"/>
      <c r="BS140" s="290" t="str">
        <f ca="true">+IF(OFFSET('Water Data'!$D$27,0,10*ROW('Water Data'!D134))="","",OFFSET('Water Data'!$D$27,0,10*ROW('Water Data'!D134)))</f>
        <v/>
      </c>
      <c r="BT140" s="290" t="str">
        <f ca="true">+IF(OFFSET('Water Data'!$D$28,0,10*ROW('Water Data'!D134))="","",OFFSET('Water Data'!$D$28,0,10*ROW('Water Data'!D134)))</f>
        <v/>
      </c>
      <c r="BU140" s="290" t="str">
        <f ca="true">+IF(OFFSET('Water Data'!$D$29,0,10*ROW('Water Data'!D134))="","",OFFSET('Water Data'!$D$29,0,10*ROW('Water Data'!D134)))</f>
        <v/>
      </c>
      <c r="BV140" s="290" t="str">
        <f ca="true">+IF(OFFSET('Water Data'!$E$27,0,10*ROW('Water Data'!E134))="","",OFFSET('Water Data'!$E$27,0,10*ROW('Water Data'!E134)))</f>
        <v/>
      </c>
      <c r="BW140" s="290" t="str">
        <f ca="true">+IF(OFFSET('Water Data'!$E$28,0,10*ROW('Water Data'!E134))="","",OFFSET('Water Data'!$E$28,0,10*ROW('Water Data'!E134)))</f>
        <v/>
      </c>
      <c r="BX140" s="290" t="str">
        <f ca="true">+IF(OFFSET('Water Data'!$E$29,0,10*ROW('Water Data'!E134))="","",OFFSET('Water Data'!$E$29,0,10*ROW('Water Data'!E134)))</f>
        <v/>
      </c>
      <c r="BY140" s="290" t="str">
        <f ca="true">+IF(OFFSET('Water Data'!$F$27,0,10*ROW('Water Data'!F134))="","",OFFSET('Water Data'!$F$27,0,10*ROW('Water Data'!F134)))</f>
        <v/>
      </c>
      <c r="BZ140" s="290" t="str">
        <f ca="true">+IF(OFFSET('Water Data'!$F$28,0,10*ROW('Water Data'!F134))="","",OFFSET('Water Data'!$F$28,0,10*ROW('Water Data'!F134)))</f>
        <v/>
      </c>
      <c r="CA140" s="290" t="str">
        <f ca="true">+IF(OFFSET('Water Data'!$F$29,0,10*ROW('Water Data'!F134))="","",OFFSET('Water Data'!$F$29,0,10*ROW('Water Data'!F134)))</f>
        <v/>
      </c>
      <c r="CB140" s="290" t="str">
        <f ca="true">+IF(OFFSET('Water Data'!$G$27,0,10*ROW('Water Data'!G134))="","",OFFSET('Water Data'!$G$27,0,10*ROW('Water Data'!G134)))</f>
        <v/>
      </c>
      <c r="CC140" s="290" t="str">
        <f ca="true">+IF(OFFSET('Water Data'!$G$28,0,10*ROW('Water Data'!G134))="","",OFFSET('Water Data'!$G$28,0,10*ROW('Water Data'!G134)))</f>
        <v/>
      </c>
      <c r="CD140" s="290" t="str">
        <f ca="true">+IF(OFFSET('Water Data'!$G$29,0,10*ROW('Water Data'!G134))="","",OFFSET('Water Data'!$G$29,0,10*ROW('Water Data'!G134)))</f>
        <v/>
      </c>
      <c r="CE140" s="290" t="str">
        <f ca="true">+IF(OFFSET('Water Data'!$H$27,0,10*ROW('Water Data'!H134))="","",OFFSET('Water Data'!$H$27,0,10*ROW('Water Data'!H134)))</f>
        <v/>
      </c>
      <c r="CF140" s="290" t="str">
        <f ca="true">+IF(OFFSET('Water Data'!$H$28,0,10*ROW('Water Data'!H134))="","",OFFSET('Water Data'!$H$28,0,10*ROW('Water Data'!H134)))</f>
        <v/>
      </c>
      <c r="CG140" s="290" t="str">
        <f ca="true">+IF(OFFSET('Water Data'!$H$29,0,10*ROW('Water Data'!H134))="","",OFFSET('Water Data'!$H$29,0,10*ROW('Water Data'!H134)))</f>
        <v/>
      </c>
      <c r="CH140" s="290" t="str">
        <f ca="true">+IF(OFFSET('Water Data'!$I$27,0,10*ROW('Water Data'!I134))="","",OFFSET('Water Data'!$I$27,0,10*ROW('Water Data'!I134)))</f>
        <v/>
      </c>
      <c r="CI140" s="290" t="str">
        <f ca="true">+IF(OFFSET('Water Data'!$I$28,0,10*ROW('Water Data'!I134))="","",OFFSET('Water Data'!$I$28,0,10*ROW('Water Data'!I134)))</f>
        <v/>
      </c>
      <c r="CJ140" s="290" t="str">
        <f ca="true">+IF(OFFSET('Water Data'!$I$29,0,10*ROW('Water Data'!I134))="","",OFFSET('Water Data'!$I$29,0,10*ROW('Water Data'!I134)))</f>
        <v/>
      </c>
      <c r="CK140" s="290" t="str">
        <f ca="true">+IF(OFFSET('Sanitation Data'!$D$28,0,10*ROW('Sanitation Data'!D134))="","",OFFSET('Sanitation Data'!$D$28,0,10*ROW('Sanitation Data'!D134)))</f>
        <v/>
      </c>
      <c r="CL140" s="290" t="str">
        <f ca="true">+IF(OFFSET('Sanitation Data'!$D$29,0,10*ROW('Sanitation Data'!D134))="","",OFFSET('Sanitation Data'!$D$29,0,10*ROW('Sanitation Data'!D134)))</f>
        <v/>
      </c>
      <c r="CM140" s="290" t="str">
        <f ca="true">+IF(OFFSET('Sanitation Data'!$D$30,0,10*ROW('Sanitation Data'!D134))="","",OFFSET('Sanitation Data'!$D$30,0,10*ROW('Sanitation Data'!D134)))</f>
        <v/>
      </c>
      <c r="CN140" s="290" t="str">
        <f ca="true">+IF(OFFSET('Sanitation Data'!$D$31,0,10*ROW('Sanitation Data'!D134))="","",OFFSET('Sanitation Data'!$D$31,0,10*ROW('Sanitation Data'!D134)))</f>
        <v/>
      </c>
      <c r="CO140" s="290" t="str">
        <f ca="true">+IF(OFFSET('Sanitation Data'!$D$32,0,10*ROW('Sanitation Data'!D134))="","",OFFSET('Sanitation Data'!$D$32,0,10*ROW('Sanitation Data'!D134)))</f>
        <v/>
      </c>
      <c r="CP140" s="290" t="str">
        <f ca="true">+IF(OFFSET('Sanitation Data'!$E$28,0,10*ROW('Sanitation Data'!E134))="","",OFFSET('Sanitation Data'!$E$28,0,10*ROW('Sanitation Data'!E134)))</f>
        <v/>
      </c>
      <c r="CQ140" s="290" t="str">
        <f ca="true">+IF(OFFSET('Sanitation Data'!$E$29,0,10*ROW('Sanitation Data'!E134))="","",OFFSET('Sanitation Data'!$E$29,0,10*ROW('Sanitation Data'!E134)))</f>
        <v/>
      </c>
      <c r="CR140" s="290" t="str">
        <f ca="true">+IF(OFFSET('Sanitation Data'!$E$30,0,10*ROW('Sanitation Data'!E134))="","",OFFSET('Sanitation Data'!$E$30,0,10*ROW('Sanitation Data'!E134)))</f>
        <v/>
      </c>
      <c r="CS140" s="290" t="str">
        <f ca="true">+IF(OFFSET('Sanitation Data'!$E$31,0,10*ROW('Sanitation Data'!E134))="","",OFFSET('Sanitation Data'!$E$31,0,10*ROW('Sanitation Data'!E134)))</f>
        <v/>
      </c>
      <c r="CT140" s="290" t="str">
        <f ca="true">+IF(OFFSET('Sanitation Data'!$E$32,0,10*ROW('Sanitation Data'!E134))="","",OFFSET('Sanitation Data'!$E$32,0,10*ROW('Sanitation Data'!E134)))</f>
        <v/>
      </c>
      <c r="CU140" s="290" t="str">
        <f ca="true">+IF(OFFSET('Sanitation Data'!$F$28,0,10*ROW('Sanitation Data'!F134))="","",OFFSET('Sanitation Data'!$F$28,0,10*ROW('Sanitation Data'!F134)))</f>
        <v/>
      </c>
      <c r="CV140" s="290" t="str">
        <f ca="true">+IF(OFFSET('Sanitation Data'!$F$29,0,10*ROW('Sanitation Data'!F134))="","",OFFSET('Sanitation Data'!$F$29,0,10*ROW('Sanitation Data'!F134)))</f>
        <v/>
      </c>
      <c r="CW140" s="290" t="str">
        <f ca="true">+IF(OFFSET('Sanitation Data'!$F$30,0,10*ROW('Sanitation Data'!F134))="","",OFFSET('Sanitation Data'!$F$30,0,10*ROW('Sanitation Data'!F134)))</f>
        <v/>
      </c>
      <c r="CX140" s="290" t="str">
        <f ca="true">+IF(OFFSET('Sanitation Data'!$F$31,0,10*ROW('Sanitation Data'!F134))="","",OFFSET('Sanitation Data'!$F$31,0,10*ROW('Sanitation Data'!F134)))</f>
        <v/>
      </c>
      <c r="CY140" s="290" t="str">
        <f ca="true">+IF(OFFSET('Sanitation Data'!$F$32,0,10*ROW('Sanitation Data'!F134))="","",OFFSET('Sanitation Data'!$F$32,0,10*ROW('Sanitation Data'!F134)))</f>
        <v/>
      </c>
      <c r="CZ140" s="290" t="str">
        <f ca="true">+IF(OFFSET('Sanitation Data'!$G$28,0,10*ROW('Sanitation Data'!G134))="","",OFFSET('Sanitation Data'!$G$28,0,10*ROW('Sanitation Data'!G134)))</f>
        <v/>
      </c>
      <c r="DA140" s="290" t="str">
        <f ca="true">+IF(OFFSET('Sanitation Data'!$G$29,0,10*ROW('Sanitation Data'!G134))="","",OFFSET('Sanitation Data'!$G$29,0,10*ROW('Sanitation Data'!G134)))</f>
        <v/>
      </c>
      <c r="DB140" s="290" t="str">
        <f ca="true">+IF(OFFSET('Sanitation Data'!$G$30,0,10*ROW('Sanitation Data'!G134))="","",OFFSET('Sanitation Data'!$G$30,0,10*ROW('Sanitation Data'!G134)))</f>
        <v/>
      </c>
      <c r="DC140" s="290" t="str">
        <f ca="true">+IF(OFFSET('Sanitation Data'!$G$31,0,10*ROW('Sanitation Data'!G134))="","",OFFSET('Sanitation Data'!$G$31,0,10*ROW('Sanitation Data'!G134)))</f>
        <v/>
      </c>
      <c r="DD140" s="290" t="str">
        <f ca="true">+IF(OFFSET('Sanitation Data'!$G$32,0,10*ROW('Sanitation Data'!G134))="","",OFFSET('Sanitation Data'!$G$32,0,10*ROW('Sanitation Data'!G134)))</f>
        <v/>
      </c>
      <c r="DE140" s="290" t="str">
        <f ca="true">+IF(OFFSET('Sanitation Data'!$H$28,0,10*ROW('Sanitation Data'!H134))="","",OFFSET('Sanitation Data'!$H$28,0,10*ROW('Sanitation Data'!H134)))</f>
        <v/>
      </c>
      <c r="DF140" s="290" t="str">
        <f ca="true">+IF(OFFSET('Sanitation Data'!$H$29,0,10*ROW('Sanitation Data'!H134))="","",OFFSET('Sanitation Data'!$H$29,0,10*ROW('Sanitation Data'!H134)))</f>
        <v/>
      </c>
      <c r="DG140" s="290" t="str">
        <f ca="true">+IF(OFFSET('Sanitation Data'!$H$30,0,10*ROW('Sanitation Data'!H134))="","",OFFSET('Sanitation Data'!$H$30,0,10*ROW('Sanitation Data'!H134)))</f>
        <v/>
      </c>
      <c r="DH140" s="290" t="str">
        <f ca="true">+IF(OFFSET('Sanitation Data'!$H$31,0,10*ROW('Sanitation Data'!H134))="","",OFFSET('Sanitation Data'!$H$31,0,10*ROW('Sanitation Data'!H134)))</f>
        <v/>
      </c>
      <c r="DI140" s="290" t="str">
        <f ca="true">+IF(OFFSET('Sanitation Data'!$H$32,0,10*ROW('Sanitation Data'!H134))="","",OFFSET('Sanitation Data'!$H$32,0,10*ROW('Sanitation Data'!H134)))</f>
        <v/>
      </c>
      <c r="DJ140" s="290" t="str">
        <f ca="true">+IF(OFFSET('Sanitation Data'!$I$28,0,10*ROW('Sanitation Data'!I134))="","",OFFSET('Sanitation Data'!$I$28,0,10*ROW('Sanitation Data'!I134)))</f>
        <v/>
      </c>
      <c r="DK140" s="290" t="str">
        <f ca="true">+IF(OFFSET('Sanitation Data'!$I$29,0,10*ROW('Sanitation Data'!I134))="","",OFFSET('Sanitation Data'!$I$29,0,10*ROW('Sanitation Data'!I134)))</f>
        <v/>
      </c>
      <c r="DL140" s="290" t="str">
        <f ca="true">+IF(OFFSET('Sanitation Data'!$I$30,0,10*ROW('Sanitation Data'!I134))="","",OFFSET('Sanitation Data'!$I$30,0,10*ROW('Sanitation Data'!I134)))</f>
        <v/>
      </c>
      <c r="DM140" s="290" t="str">
        <f ca="true">+IF(OFFSET('Sanitation Data'!$I$31,0,10*ROW('Sanitation Data'!I134))="","",OFFSET('Sanitation Data'!$I$31,0,10*ROW('Sanitation Data'!I134)))</f>
        <v/>
      </c>
      <c r="DN140" s="290" t="str">
        <f ca="true">+IF(OFFSET('Sanitation Data'!$I$32,0,10*ROW('Sanitation Data'!I134))="","",OFFSET('Sanitation Data'!$I$32,0,10*ROW('Sanitation Data'!I134)))</f>
        <v/>
      </c>
      <c r="DO140" s="290" t="str">
        <f ca="true">+IF(OFFSET('Hygiene Data'!$D$11,0,10*ROW('Hygiene Data'!D134))="","",OFFSET('Hygiene Data'!$D$11,0,10*ROW('Hygiene Data'!D134)))</f>
        <v/>
      </c>
      <c r="DP140" s="290" t="str">
        <f ca="true">+IF(OFFSET('Hygiene Data'!$D$12,0,10*ROW('Hygiene Data'!D134))="","",OFFSET('Hygiene Data'!$D$12,0,10*ROW('Hygiene Data'!D134)))</f>
        <v/>
      </c>
      <c r="DQ140" s="290" t="str">
        <f ca="true">+IF(OFFSET('Hygiene Data'!$D$13,0,10*ROW('Hygiene Data'!D134))="","",OFFSET('Hygiene Data'!$D$13,0,10*ROW('Hygiene Data'!D134)))</f>
        <v/>
      </c>
      <c r="DR140" s="290" t="str">
        <f ca="true">+IF(OFFSET('Hygiene Data'!$E$11,0,10*ROW('Hygiene Data'!E134))="","",OFFSET('Hygiene Data'!$E$11,0,10*ROW('Hygiene Data'!E134)))</f>
        <v/>
      </c>
      <c r="DS140" s="290" t="str">
        <f ca="true">+IF(OFFSET('Hygiene Data'!$E$12,0,10*ROW('Hygiene Data'!E134))="","",OFFSET('Hygiene Data'!$E$12,0,10*ROW('Hygiene Data'!E134)))</f>
        <v/>
      </c>
      <c r="DT140" s="290" t="str">
        <f ca="true">+IF(OFFSET('Hygiene Data'!$E$13,0,10*ROW('Hygiene Data'!E134))="","",OFFSET('Hygiene Data'!$E$13,0,10*ROW('Hygiene Data'!E134)))</f>
        <v/>
      </c>
      <c r="DU140" s="290" t="str">
        <f ca="true">+IF(OFFSET('Hygiene Data'!$F$11,0,10*ROW('Hygiene Data'!F134))="","",OFFSET('Hygiene Data'!$F$11,0,10*ROW('Hygiene Data'!F134)))</f>
        <v/>
      </c>
      <c r="DV140" s="290" t="str">
        <f ca="true">+IF(OFFSET('Hygiene Data'!$F$12,0,10*ROW('Hygiene Data'!F134))="","",OFFSET('Hygiene Data'!$F$12,0,10*ROW('Hygiene Data'!F134)))</f>
        <v/>
      </c>
      <c r="DW140" s="290" t="str">
        <f ca="true">+IF(OFFSET('Hygiene Data'!$F$13,0,10*ROW('Hygiene Data'!F134))="","",OFFSET('Hygiene Data'!$F$13,0,10*ROW('Hygiene Data'!F134)))</f>
        <v/>
      </c>
      <c r="DX140" s="290" t="str">
        <f ca="true">+IF(OFFSET('Hygiene Data'!$G$11,0,10*ROW('Hygiene Data'!G134))="","",OFFSET('Hygiene Data'!$G$11,0,10*ROW('Hygiene Data'!G134)))</f>
        <v/>
      </c>
      <c r="DY140" s="290" t="str">
        <f ca="true">+IF(OFFSET('Hygiene Data'!$G$12,0,10*ROW('Hygiene Data'!G134))="","",OFFSET('Hygiene Data'!$G$12,0,10*ROW('Hygiene Data'!G134)))</f>
        <v/>
      </c>
      <c r="DZ140" s="290" t="str">
        <f ca="true">+IF(OFFSET('Hygiene Data'!$G$13,0,10*ROW('Hygiene Data'!G134))="","",OFFSET('Hygiene Data'!$G$13,0,10*ROW('Hygiene Data'!G134)))</f>
        <v/>
      </c>
      <c r="EA140" s="290" t="str">
        <f ca="true">+IF(OFFSET('Hygiene Data'!$H$11,0,10*ROW('Hygiene Data'!H134))="","",OFFSET('Hygiene Data'!$H$11,0,10*ROW('Hygiene Data'!H134)))</f>
        <v/>
      </c>
      <c r="EB140" s="290" t="str">
        <f ca="true">+IF(OFFSET('Hygiene Data'!$H$12,0,10*ROW('Hygiene Data'!H134))="","",OFFSET('Hygiene Data'!$H$12,0,10*ROW('Hygiene Data'!H134)))</f>
        <v/>
      </c>
      <c r="EC140" s="290" t="str">
        <f ca="true">+IF(OFFSET('Hygiene Data'!$H$13,0,10*ROW('Hygiene Data'!H134))="","",OFFSET('Hygiene Data'!$H$13,0,10*ROW('Hygiene Data'!H134)))</f>
        <v/>
      </c>
      <c r="ED140" s="290" t="str">
        <f ca="true">+IF(OFFSET('Hygiene Data'!$I$11,0,10*ROW('Hygiene Data'!I134))="","",OFFSET('Hygiene Data'!$I$11,0,10*ROW('Hygiene Data'!I134)))</f>
        <v/>
      </c>
      <c r="EE140" s="290" t="str">
        <f ca="true">+IF(OFFSET('Hygiene Data'!$I$12,0,10*ROW('Hygiene Data'!I134))="","",OFFSET('Hygiene Data'!$I$12,0,10*ROW('Hygiene Data'!I134)))</f>
        <v/>
      </c>
      <c r="EF140" s="290"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6"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0"/>
      <c r="BS141" s="290" t="str">
        <f ca="true">+IF(OFFSET('Water Data'!$D$27,0,10*ROW('Water Data'!D135))="","",OFFSET('Water Data'!$D$27,0,10*ROW('Water Data'!D135)))</f>
        <v/>
      </c>
      <c r="BT141" s="290" t="str">
        <f ca="true">+IF(OFFSET('Water Data'!$D$28,0,10*ROW('Water Data'!D135))="","",OFFSET('Water Data'!$D$28,0,10*ROW('Water Data'!D135)))</f>
        <v/>
      </c>
      <c r="BU141" s="290" t="str">
        <f ca="true">+IF(OFFSET('Water Data'!$D$29,0,10*ROW('Water Data'!D135))="","",OFFSET('Water Data'!$D$29,0,10*ROW('Water Data'!D135)))</f>
        <v/>
      </c>
      <c r="BV141" s="290" t="str">
        <f ca="true">+IF(OFFSET('Water Data'!$E$27,0,10*ROW('Water Data'!E135))="","",OFFSET('Water Data'!$E$27,0,10*ROW('Water Data'!E135)))</f>
        <v/>
      </c>
      <c r="BW141" s="290" t="str">
        <f ca="true">+IF(OFFSET('Water Data'!$E$28,0,10*ROW('Water Data'!E135))="","",OFFSET('Water Data'!$E$28,0,10*ROW('Water Data'!E135)))</f>
        <v/>
      </c>
      <c r="BX141" s="290" t="str">
        <f ca="true">+IF(OFFSET('Water Data'!$E$29,0,10*ROW('Water Data'!E135))="","",OFFSET('Water Data'!$E$29,0,10*ROW('Water Data'!E135)))</f>
        <v/>
      </c>
      <c r="BY141" s="290" t="str">
        <f ca="true">+IF(OFFSET('Water Data'!$F$27,0,10*ROW('Water Data'!F135))="","",OFFSET('Water Data'!$F$27,0,10*ROW('Water Data'!F135)))</f>
        <v/>
      </c>
      <c r="BZ141" s="290" t="str">
        <f ca="true">+IF(OFFSET('Water Data'!$F$28,0,10*ROW('Water Data'!F135))="","",OFFSET('Water Data'!$F$28,0,10*ROW('Water Data'!F135)))</f>
        <v/>
      </c>
      <c r="CA141" s="290" t="str">
        <f ca="true">+IF(OFFSET('Water Data'!$F$29,0,10*ROW('Water Data'!F135))="","",OFFSET('Water Data'!$F$29,0,10*ROW('Water Data'!F135)))</f>
        <v/>
      </c>
      <c r="CB141" s="290" t="str">
        <f ca="true">+IF(OFFSET('Water Data'!$G$27,0,10*ROW('Water Data'!G135))="","",OFFSET('Water Data'!$G$27,0,10*ROW('Water Data'!G135)))</f>
        <v/>
      </c>
      <c r="CC141" s="290" t="str">
        <f ca="true">+IF(OFFSET('Water Data'!$G$28,0,10*ROW('Water Data'!G135))="","",OFFSET('Water Data'!$G$28,0,10*ROW('Water Data'!G135)))</f>
        <v/>
      </c>
      <c r="CD141" s="290" t="str">
        <f ca="true">+IF(OFFSET('Water Data'!$G$29,0,10*ROW('Water Data'!G135))="","",OFFSET('Water Data'!$G$29,0,10*ROW('Water Data'!G135)))</f>
        <v/>
      </c>
      <c r="CE141" s="290" t="str">
        <f ca="true">+IF(OFFSET('Water Data'!$H$27,0,10*ROW('Water Data'!H135))="","",OFFSET('Water Data'!$H$27,0,10*ROW('Water Data'!H135)))</f>
        <v/>
      </c>
      <c r="CF141" s="290" t="str">
        <f ca="true">+IF(OFFSET('Water Data'!$H$28,0,10*ROW('Water Data'!H135))="","",OFFSET('Water Data'!$H$28,0,10*ROW('Water Data'!H135)))</f>
        <v/>
      </c>
      <c r="CG141" s="290" t="str">
        <f ca="true">+IF(OFFSET('Water Data'!$H$29,0,10*ROW('Water Data'!H135))="","",OFFSET('Water Data'!$H$29,0,10*ROW('Water Data'!H135)))</f>
        <v/>
      </c>
      <c r="CH141" s="290" t="str">
        <f ca="true">+IF(OFFSET('Water Data'!$I$27,0,10*ROW('Water Data'!I135))="","",OFFSET('Water Data'!$I$27,0,10*ROW('Water Data'!I135)))</f>
        <v/>
      </c>
      <c r="CI141" s="290" t="str">
        <f ca="true">+IF(OFFSET('Water Data'!$I$28,0,10*ROW('Water Data'!I135))="","",OFFSET('Water Data'!$I$28,0,10*ROW('Water Data'!I135)))</f>
        <v/>
      </c>
      <c r="CJ141" s="290" t="str">
        <f ca="true">+IF(OFFSET('Water Data'!$I$29,0,10*ROW('Water Data'!I135))="","",OFFSET('Water Data'!$I$29,0,10*ROW('Water Data'!I135)))</f>
        <v/>
      </c>
      <c r="CK141" s="290" t="str">
        <f ca="true">+IF(OFFSET('Sanitation Data'!$D$28,0,10*ROW('Sanitation Data'!D135))="","",OFFSET('Sanitation Data'!$D$28,0,10*ROW('Sanitation Data'!D135)))</f>
        <v/>
      </c>
      <c r="CL141" s="290" t="str">
        <f ca="true">+IF(OFFSET('Sanitation Data'!$D$29,0,10*ROW('Sanitation Data'!D135))="","",OFFSET('Sanitation Data'!$D$29,0,10*ROW('Sanitation Data'!D135)))</f>
        <v/>
      </c>
      <c r="CM141" s="290" t="str">
        <f ca="true">+IF(OFFSET('Sanitation Data'!$D$30,0,10*ROW('Sanitation Data'!D135))="","",OFFSET('Sanitation Data'!$D$30,0,10*ROW('Sanitation Data'!D135)))</f>
        <v/>
      </c>
      <c r="CN141" s="290" t="str">
        <f ca="true">+IF(OFFSET('Sanitation Data'!$D$31,0,10*ROW('Sanitation Data'!D135))="","",OFFSET('Sanitation Data'!$D$31,0,10*ROW('Sanitation Data'!D135)))</f>
        <v/>
      </c>
      <c r="CO141" s="290" t="str">
        <f ca="true">+IF(OFFSET('Sanitation Data'!$D$32,0,10*ROW('Sanitation Data'!D135))="","",OFFSET('Sanitation Data'!$D$32,0,10*ROW('Sanitation Data'!D135)))</f>
        <v/>
      </c>
      <c r="CP141" s="290" t="str">
        <f ca="true">+IF(OFFSET('Sanitation Data'!$E$28,0,10*ROW('Sanitation Data'!E135))="","",OFFSET('Sanitation Data'!$E$28,0,10*ROW('Sanitation Data'!E135)))</f>
        <v/>
      </c>
      <c r="CQ141" s="290" t="str">
        <f ca="true">+IF(OFFSET('Sanitation Data'!$E$29,0,10*ROW('Sanitation Data'!E135))="","",OFFSET('Sanitation Data'!$E$29,0,10*ROW('Sanitation Data'!E135)))</f>
        <v/>
      </c>
      <c r="CR141" s="290" t="str">
        <f ca="true">+IF(OFFSET('Sanitation Data'!$E$30,0,10*ROW('Sanitation Data'!E135))="","",OFFSET('Sanitation Data'!$E$30,0,10*ROW('Sanitation Data'!E135)))</f>
        <v/>
      </c>
      <c r="CS141" s="290" t="str">
        <f ca="true">+IF(OFFSET('Sanitation Data'!$E$31,0,10*ROW('Sanitation Data'!E135))="","",OFFSET('Sanitation Data'!$E$31,0,10*ROW('Sanitation Data'!E135)))</f>
        <v/>
      </c>
      <c r="CT141" s="290" t="str">
        <f ca="true">+IF(OFFSET('Sanitation Data'!$E$32,0,10*ROW('Sanitation Data'!E135))="","",OFFSET('Sanitation Data'!$E$32,0,10*ROW('Sanitation Data'!E135)))</f>
        <v/>
      </c>
      <c r="CU141" s="290" t="str">
        <f ca="true">+IF(OFFSET('Sanitation Data'!$F$28,0,10*ROW('Sanitation Data'!F135))="","",OFFSET('Sanitation Data'!$F$28,0,10*ROW('Sanitation Data'!F135)))</f>
        <v/>
      </c>
      <c r="CV141" s="290" t="str">
        <f ca="true">+IF(OFFSET('Sanitation Data'!$F$29,0,10*ROW('Sanitation Data'!F135))="","",OFFSET('Sanitation Data'!$F$29,0,10*ROW('Sanitation Data'!F135)))</f>
        <v/>
      </c>
      <c r="CW141" s="290" t="str">
        <f ca="true">+IF(OFFSET('Sanitation Data'!$F$30,0,10*ROW('Sanitation Data'!F135))="","",OFFSET('Sanitation Data'!$F$30,0,10*ROW('Sanitation Data'!F135)))</f>
        <v/>
      </c>
      <c r="CX141" s="290" t="str">
        <f ca="true">+IF(OFFSET('Sanitation Data'!$F$31,0,10*ROW('Sanitation Data'!F135))="","",OFFSET('Sanitation Data'!$F$31,0,10*ROW('Sanitation Data'!F135)))</f>
        <v/>
      </c>
      <c r="CY141" s="290" t="str">
        <f ca="true">+IF(OFFSET('Sanitation Data'!$F$32,0,10*ROW('Sanitation Data'!F135))="","",OFFSET('Sanitation Data'!$F$32,0,10*ROW('Sanitation Data'!F135)))</f>
        <v/>
      </c>
      <c r="CZ141" s="290" t="str">
        <f ca="true">+IF(OFFSET('Sanitation Data'!$G$28,0,10*ROW('Sanitation Data'!G135))="","",OFFSET('Sanitation Data'!$G$28,0,10*ROW('Sanitation Data'!G135)))</f>
        <v/>
      </c>
      <c r="DA141" s="290" t="str">
        <f ca="true">+IF(OFFSET('Sanitation Data'!$G$29,0,10*ROW('Sanitation Data'!G135))="","",OFFSET('Sanitation Data'!$G$29,0,10*ROW('Sanitation Data'!G135)))</f>
        <v/>
      </c>
      <c r="DB141" s="290" t="str">
        <f ca="true">+IF(OFFSET('Sanitation Data'!$G$30,0,10*ROW('Sanitation Data'!G135))="","",OFFSET('Sanitation Data'!$G$30,0,10*ROW('Sanitation Data'!G135)))</f>
        <v/>
      </c>
      <c r="DC141" s="290" t="str">
        <f ca="true">+IF(OFFSET('Sanitation Data'!$G$31,0,10*ROW('Sanitation Data'!G135))="","",OFFSET('Sanitation Data'!$G$31,0,10*ROW('Sanitation Data'!G135)))</f>
        <v/>
      </c>
      <c r="DD141" s="290" t="str">
        <f ca="true">+IF(OFFSET('Sanitation Data'!$G$32,0,10*ROW('Sanitation Data'!G135))="","",OFFSET('Sanitation Data'!$G$32,0,10*ROW('Sanitation Data'!G135)))</f>
        <v/>
      </c>
      <c r="DE141" s="290" t="str">
        <f ca="true">+IF(OFFSET('Sanitation Data'!$H$28,0,10*ROW('Sanitation Data'!H135))="","",OFFSET('Sanitation Data'!$H$28,0,10*ROW('Sanitation Data'!H135)))</f>
        <v/>
      </c>
      <c r="DF141" s="290" t="str">
        <f ca="true">+IF(OFFSET('Sanitation Data'!$H$29,0,10*ROW('Sanitation Data'!H135))="","",OFFSET('Sanitation Data'!$H$29,0,10*ROW('Sanitation Data'!H135)))</f>
        <v/>
      </c>
      <c r="DG141" s="290" t="str">
        <f ca="true">+IF(OFFSET('Sanitation Data'!$H$30,0,10*ROW('Sanitation Data'!H135))="","",OFFSET('Sanitation Data'!$H$30,0,10*ROW('Sanitation Data'!H135)))</f>
        <v/>
      </c>
      <c r="DH141" s="290" t="str">
        <f ca="true">+IF(OFFSET('Sanitation Data'!$H$31,0,10*ROW('Sanitation Data'!H135))="","",OFFSET('Sanitation Data'!$H$31,0,10*ROW('Sanitation Data'!H135)))</f>
        <v/>
      </c>
      <c r="DI141" s="290" t="str">
        <f ca="true">+IF(OFFSET('Sanitation Data'!$H$32,0,10*ROW('Sanitation Data'!H135))="","",OFFSET('Sanitation Data'!$H$32,0,10*ROW('Sanitation Data'!H135)))</f>
        <v/>
      </c>
      <c r="DJ141" s="290" t="str">
        <f ca="true">+IF(OFFSET('Sanitation Data'!$I$28,0,10*ROW('Sanitation Data'!I135))="","",OFFSET('Sanitation Data'!$I$28,0,10*ROW('Sanitation Data'!I135)))</f>
        <v/>
      </c>
      <c r="DK141" s="290" t="str">
        <f ca="true">+IF(OFFSET('Sanitation Data'!$I$29,0,10*ROW('Sanitation Data'!I135))="","",OFFSET('Sanitation Data'!$I$29,0,10*ROW('Sanitation Data'!I135)))</f>
        <v/>
      </c>
      <c r="DL141" s="290" t="str">
        <f ca="true">+IF(OFFSET('Sanitation Data'!$I$30,0,10*ROW('Sanitation Data'!I135))="","",OFFSET('Sanitation Data'!$I$30,0,10*ROW('Sanitation Data'!I135)))</f>
        <v/>
      </c>
      <c r="DM141" s="290" t="str">
        <f ca="true">+IF(OFFSET('Sanitation Data'!$I$31,0,10*ROW('Sanitation Data'!I135))="","",OFFSET('Sanitation Data'!$I$31,0,10*ROW('Sanitation Data'!I135)))</f>
        <v/>
      </c>
      <c r="DN141" s="290" t="str">
        <f ca="true">+IF(OFFSET('Sanitation Data'!$I$32,0,10*ROW('Sanitation Data'!I135))="","",OFFSET('Sanitation Data'!$I$32,0,10*ROW('Sanitation Data'!I135)))</f>
        <v/>
      </c>
      <c r="DO141" s="290" t="str">
        <f ca="true">+IF(OFFSET('Hygiene Data'!$D$11,0,10*ROW('Hygiene Data'!D135))="","",OFFSET('Hygiene Data'!$D$11,0,10*ROW('Hygiene Data'!D135)))</f>
        <v/>
      </c>
      <c r="DP141" s="290" t="str">
        <f ca="true">+IF(OFFSET('Hygiene Data'!$D$12,0,10*ROW('Hygiene Data'!D135))="","",OFFSET('Hygiene Data'!$D$12,0,10*ROW('Hygiene Data'!D135)))</f>
        <v/>
      </c>
      <c r="DQ141" s="290" t="str">
        <f ca="true">+IF(OFFSET('Hygiene Data'!$D$13,0,10*ROW('Hygiene Data'!D135))="","",OFFSET('Hygiene Data'!$D$13,0,10*ROW('Hygiene Data'!D135)))</f>
        <v/>
      </c>
      <c r="DR141" s="290" t="str">
        <f ca="true">+IF(OFFSET('Hygiene Data'!$E$11,0,10*ROW('Hygiene Data'!E135))="","",OFFSET('Hygiene Data'!$E$11,0,10*ROW('Hygiene Data'!E135)))</f>
        <v/>
      </c>
      <c r="DS141" s="290" t="str">
        <f ca="true">+IF(OFFSET('Hygiene Data'!$E$12,0,10*ROW('Hygiene Data'!E135))="","",OFFSET('Hygiene Data'!$E$12,0,10*ROW('Hygiene Data'!E135)))</f>
        <v/>
      </c>
      <c r="DT141" s="290" t="str">
        <f ca="true">+IF(OFFSET('Hygiene Data'!$E$13,0,10*ROW('Hygiene Data'!E135))="","",OFFSET('Hygiene Data'!$E$13,0,10*ROW('Hygiene Data'!E135)))</f>
        <v/>
      </c>
      <c r="DU141" s="290" t="str">
        <f ca="true">+IF(OFFSET('Hygiene Data'!$F$11,0,10*ROW('Hygiene Data'!F135))="","",OFFSET('Hygiene Data'!$F$11,0,10*ROW('Hygiene Data'!F135)))</f>
        <v/>
      </c>
      <c r="DV141" s="290" t="str">
        <f ca="true">+IF(OFFSET('Hygiene Data'!$F$12,0,10*ROW('Hygiene Data'!F135))="","",OFFSET('Hygiene Data'!$F$12,0,10*ROW('Hygiene Data'!F135)))</f>
        <v/>
      </c>
      <c r="DW141" s="290" t="str">
        <f ca="true">+IF(OFFSET('Hygiene Data'!$F$13,0,10*ROW('Hygiene Data'!F135))="","",OFFSET('Hygiene Data'!$F$13,0,10*ROW('Hygiene Data'!F135)))</f>
        <v/>
      </c>
      <c r="DX141" s="290" t="str">
        <f ca="true">+IF(OFFSET('Hygiene Data'!$G$11,0,10*ROW('Hygiene Data'!G135))="","",OFFSET('Hygiene Data'!$G$11,0,10*ROW('Hygiene Data'!G135)))</f>
        <v/>
      </c>
      <c r="DY141" s="290" t="str">
        <f ca="true">+IF(OFFSET('Hygiene Data'!$G$12,0,10*ROW('Hygiene Data'!G135))="","",OFFSET('Hygiene Data'!$G$12,0,10*ROW('Hygiene Data'!G135)))</f>
        <v/>
      </c>
      <c r="DZ141" s="290" t="str">
        <f ca="true">+IF(OFFSET('Hygiene Data'!$G$13,0,10*ROW('Hygiene Data'!G135))="","",OFFSET('Hygiene Data'!$G$13,0,10*ROW('Hygiene Data'!G135)))</f>
        <v/>
      </c>
      <c r="EA141" s="290" t="str">
        <f ca="true">+IF(OFFSET('Hygiene Data'!$H$11,0,10*ROW('Hygiene Data'!H135))="","",OFFSET('Hygiene Data'!$H$11,0,10*ROW('Hygiene Data'!H135)))</f>
        <v/>
      </c>
      <c r="EB141" s="290" t="str">
        <f ca="true">+IF(OFFSET('Hygiene Data'!$H$12,0,10*ROW('Hygiene Data'!H135))="","",OFFSET('Hygiene Data'!$H$12,0,10*ROW('Hygiene Data'!H135)))</f>
        <v/>
      </c>
      <c r="EC141" s="290" t="str">
        <f ca="true">+IF(OFFSET('Hygiene Data'!$H$13,0,10*ROW('Hygiene Data'!H135))="","",OFFSET('Hygiene Data'!$H$13,0,10*ROW('Hygiene Data'!H135)))</f>
        <v/>
      </c>
      <c r="ED141" s="290" t="str">
        <f ca="true">+IF(OFFSET('Hygiene Data'!$I$11,0,10*ROW('Hygiene Data'!I135))="","",OFFSET('Hygiene Data'!$I$11,0,10*ROW('Hygiene Data'!I135)))</f>
        <v/>
      </c>
      <c r="EE141" s="290" t="str">
        <f ca="true">+IF(OFFSET('Hygiene Data'!$I$12,0,10*ROW('Hygiene Data'!I135))="","",OFFSET('Hygiene Data'!$I$12,0,10*ROW('Hygiene Data'!I135)))</f>
        <v/>
      </c>
      <c r="EF141" s="290"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6"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0"/>
      <c r="BS142" s="290" t="str">
        <f ca="true">+IF(OFFSET('Water Data'!$D$27,0,10*ROW('Water Data'!D136))="","",OFFSET('Water Data'!$D$27,0,10*ROW('Water Data'!D136)))</f>
        <v/>
      </c>
      <c r="BT142" s="290" t="str">
        <f ca="true">+IF(OFFSET('Water Data'!$D$28,0,10*ROW('Water Data'!D136))="","",OFFSET('Water Data'!$D$28,0,10*ROW('Water Data'!D136)))</f>
        <v/>
      </c>
      <c r="BU142" s="290" t="str">
        <f ca="true">+IF(OFFSET('Water Data'!$D$29,0,10*ROW('Water Data'!D136))="","",OFFSET('Water Data'!$D$29,0,10*ROW('Water Data'!D136)))</f>
        <v/>
      </c>
      <c r="BV142" s="290" t="str">
        <f ca="true">+IF(OFFSET('Water Data'!$E$27,0,10*ROW('Water Data'!E136))="","",OFFSET('Water Data'!$E$27,0,10*ROW('Water Data'!E136)))</f>
        <v/>
      </c>
      <c r="BW142" s="290" t="str">
        <f ca="true">+IF(OFFSET('Water Data'!$E$28,0,10*ROW('Water Data'!E136))="","",OFFSET('Water Data'!$E$28,0,10*ROW('Water Data'!E136)))</f>
        <v/>
      </c>
      <c r="BX142" s="290" t="str">
        <f ca="true">+IF(OFFSET('Water Data'!$E$29,0,10*ROW('Water Data'!E136))="","",OFFSET('Water Data'!$E$29,0,10*ROW('Water Data'!E136)))</f>
        <v/>
      </c>
      <c r="BY142" s="290" t="str">
        <f ca="true">+IF(OFFSET('Water Data'!$F$27,0,10*ROW('Water Data'!F136))="","",OFFSET('Water Data'!$F$27,0,10*ROW('Water Data'!F136)))</f>
        <v/>
      </c>
      <c r="BZ142" s="290" t="str">
        <f ca="true">+IF(OFFSET('Water Data'!$F$28,0,10*ROW('Water Data'!F136))="","",OFFSET('Water Data'!$F$28,0,10*ROW('Water Data'!F136)))</f>
        <v/>
      </c>
      <c r="CA142" s="290" t="str">
        <f ca="true">+IF(OFFSET('Water Data'!$F$29,0,10*ROW('Water Data'!F136))="","",OFFSET('Water Data'!$F$29,0,10*ROW('Water Data'!F136)))</f>
        <v/>
      </c>
      <c r="CB142" s="290" t="str">
        <f ca="true">+IF(OFFSET('Water Data'!$G$27,0,10*ROW('Water Data'!G136))="","",OFFSET('Water Data'!$G$27,0,10*ROW('Water Data'!G136)))</f>
        <v/>
      </c>
      <c r="CC142" s="290" t="str">
        <f ca="true">+IF(OFFSET('Water Data'!$G$28,0,10*ROW('Water Data'!G136))="","",OFFSET('Water Data'!$G$28,0,10*ROW('Water Data'!G136)))</f>
        <v/>
      </c>
      <c r="CD142" s="290" t="str">
        <f ca="true">+IF(OFFSET('Water Data'!$G$29,0,10*ROW('Water Data'!G136))="","",OFFSET('Water Data'!$G$29,0,10*ROW('Water Data'!G136)))</f>
        <v/>
      </c>
      <c r="CE142" s="290" t="str">
        <f ca="true">+IF(OFFSET('Water Data'!$H$27,0,10*ROW('Water Data'!H136))="","",OFFSET('Water Data'!$H$27,0,10*ROW('Water Data'!H136)))</f>
        <v/>
      </c>
      <c r="CF142" s="290" t="str">
        <f ca="true">+IF(OFFSET('Water Data'!$H$28,0,10*ROW('Water Data'!H136))="","",OFFSET('Water Data'!$H$28,0,10*ROW('Water Data'!H136)))</f>
        <v/>
      </c>
      <c r="CG142" s="290" t="str">
        <f ca="true">+IF(OFFSET('Water Data'!$H$29,0,10*ROW('Water Data'!H136))="","",OFFSET('Water Data'!$H$29,0,10*ROW('Water Data'!H136)))</f>
        <v/>
      </c>
      <c r="CH142" s="290" t="str">
        <f ca="true">+IF(OFFSET('Water Data'!$I$27,0,10*ROW('Water Data'!I136))="","",OFFSET('Water Data'!$I$27,0,10*ROW('Water Data'!I136)))</f>
        <v/>
      </c>
      <c r="CI142" s="290" t="str">
        <f ca="true">+IF(OFFSET('Water Data'!$I$28,0,10*ROW('Water Data'!I136))="","",OFFSET('Water Data'!$I$28,0,10*ROW('Water Data'!I136)))</f>
        <v/>
      </c>
      <c r="CJ142" s="290" t="str">
        <f ca="true">+IF(OFFSET('Water Data'!$I$29,0,10*ROW('Water Data'!I136))="","",OFFSET('Water Data'!$I$29,0,10*ROW('Water Data'!I136)))</f>
        <v/>
      </c>
      <c r="CK142" s="290" t="str">
        <f ca="true">+IF(OFFSET('Sanitation Data'!$D$28,0,10*ROW('Sanitation Data'!D136))="","",OFFSET('Sanitation Data'!$D$28,0,10*ROW('Sanitation Data'!D136)))</f>
        <v/>
      </c>
      <c r="CL142" s="290" t="str">
        <f ca="true">+IF(OFFSET('Sanitation Data'!$D$29,0,10*ROW('Sanitation Data'!D136))="","",OFFSET('Sanitation Data'!$D$29,0,10*ROW('Sanitation Data'!D136)))</f>
        <v/>
      </c>
      <c r="CM142" s="290" t="str">
        <f ca="true">+IF(OFFSET('Sanitation Data'!$D$30,0,10*ROW('Sanitation Data'!D136))="","",OFFSET('Sanitation Data'!$D$30,0,10*ROW('Sanitation Data'!D136)))</f>
        <v/>
      </c>
      <c r="CN142" s="290" t="str">
        <f ca="true">+IF(OFFSET('Sanitation Data'!$D$31,0,10*ROW('Sanitation Data'!D136))="","",OFFSET('Sanitation Data'!$D$31,0,10*ROW('Sanitation Data'!D136)))</f>
        <v/>
      </c>
      <c r="CO142" s="290" t="str">
        <f ca="true">+IF(OFFSET('Sanitation Data'!$D$32,0,10*ROW('Sanitation Data'!D136))="","",OFFSET('Sanitation Data'!$D$32,0,10*ROW('Sanitation Data'!D136)))</f>
        <v/>
      </c>
      <c r="CP142" s="290" t="str">
        <f ca="true">+IF(OFFSET('Sanitation Data'!$E$28,0,10*ROW('Sanitation Data'!E136))="","",OFFSET('Sanitation Data'!$E$28,0,10*ROW('Sanitation Data'!E136)))</f>
        <v/>
      </c>
      <c r="CQ142" s="290" t="str">
        <f ca="true">+IF(OFFSET('Sanitation Data'!$E$29,0,10*ROW('Sanitation Data'!E136))="","",OFFSET('Sanitation Data'!$E$29,0,10*ROW('Sanitation Data'!E136)))</f>
        <v/>
      </c>
      <c r="CR142" s="290" t="str">
        <f ca="true">+IF(OFFSET('Sanitation Data'!$E$30,0,10*ROW('Sanitation Data'!E136))="","",OFFSET('Sanitation Data'!$E$30,0,10*ROW('Sanitation Data'!E136)))</f>
        <v/>
      </c>
      <c r="CS142" s="290" t="str">
        <f ca="true">+IF(OFFSET('Sanitation Data'!$E$31,0,10*ROW('Sanitation Data'!E136))="","",OFFSET('Sanitation Data'!$E$31,0,10*ROW('Sanitation Data'!E136)))</f>
        <v/>
      </c>
      <c r="CT142" s="290" t="str">
        <f ca="true">+IF(OFFSET('Sanitation Data'!$E$32,0,10*ROW('Sanitation Data'!E136))="","",OFFSET('Sanitation Data'!$E$32,0,10*ROW('Sanitation Data'!E136)))</f>
        <v/>
      </c>
      <c r="CU142" s="290" t="str">
        <f ca="true">+IF(OFFSET('Sanitation Data'!$F$28,0,10*ROW('Sanitation Data'!F136))="","",OFFSET('Sanitation Data'!$F$28,0,10*ROW('Sanitation Data'!F136)))</f>
        <v/>
      </c>
      <c r="CV142" s="290" t="str">
        <f ca="true">+IF(OFFSET('Sanitation Data'!$F$29,0,10*ROW('Sanitation Data'!F136))="","",OFFSET('Sanitation Data'!$F$29,0,10*ROW('Sanitation Data'!F136)))</f>
        <v/>
      </c>
      <c r="CW142" s="290" t="str">
        <f ca="true">+IF(OFFSET('Sanitation Data'!$F$30,0,10*ROW('Sanitation Data'!F136))="","",OFFSET('Sanitation Data'!$F$30,0,10*ROW('Sanitation Data'!F136)))</f>
        <v/>
      </c>
      <c r="CX142" s="290" t="str">
        <f ca="true">+IF(OFFSET('Sanitation Data'!$F$31,0,10*ROW('Sanitation Data'!F136))="","",OFFSET('Sanitation Data'!$F$31,0,10*ROW('Sanitation Data'!F136)))</f>
        <v/>
      </c>
      <c r="CY142" s="290" t="str">
        <f ca="true">+IF(OFFSET('Sanitation Data'!$F$32,0,10*ROW('Sanitation Data'!F136))="","",OFFSET('Sanitation Data'!$F$32,0,10*ROW('Sanitation Data'!F136)))</f>
        <v/>
      </c>
      <c r="CZ142" s="290" t="str">
        <f ca="true">+IF(OFFSET('Sanitation Data'!$G$28,0,10*ROW('Sanitation Data'!G136))="","",OFFSET('Sanitation Data'!$G$28,0,10*ROW('Sanitation Data'!G136)))</f>
        <v/>
      </c>
      <c r="DA142" s="290" t="str">
        <f ca="true">+IF(OFFSET('Sanitation Data'!$G$29,0,10*ROW('Sanitation Data'!G136))="","",OFFSET('Sanitation Data'!$G$29,0,10*ROW('Sanitation Data'!G136)))</f>
        <v/>
      </c>
      <c r="DB142" s="290" t="str">
        <f ca="true">+IF(OFFSET('Sanitation Data'!$G$30,0,10*ROW('Sanitation Data'!G136))="","",OFFSET('Sanitation Data'!$G$30,0,10*ROW('Sanitation Data'!G136)))</f>
        <v/>
      </c>
      <c r="DC142" s="290" t="str">
        <f ca="true">+IF(OFFSET('Sanitation Data'!$G$31,0,10*ROW('Sanitation Data'!G136))="","",OFFSET('Sanitation Data'!$G$31,0,10*ROW('Sanitation Data'!G136)))</f>
        <v/>
      </c>
      <c r="DD142" s="290" t="str">
        <f ca="true">+IF(OFFSET('Sanitation Data'!$G$32,0,10*ROW('Sanitation Data'!G136))="","",OFFSET('Sanitation Data'!$G$32,0,10*ROW('Sanitation Data'!G136)))</f>
        <v/>
      </c>
      <c r="DE142" s="290" t="str">
        <f ca="true">+IF(OFFSET('Sanitation Data'!$H$28,0,10*ROW('Sanitation Data'!H136))="","",OFFSET('Sanitation Data'!$H$28,0,10*ROW('Sanitation Data'!H136)))</f>
        <v/>
      </c>
      <c r="DF142" s="290" t="str">
        <f ca="true">+IF(OFFSET('Sanitation Data'!$H$29,0,10*ROW('Sanitation Data'!H136))="","",OFFSET('Sanitation Data'!$H$29,0,10*ROW('Sanitation Data'!H136)))</f>
        <v/>
      </c>
      <c r="DG142" s="290" t="str">
        <f ca="true">+IF(OFFSET('Sanitation Data'!$H$30,0,10*ROW('Sanitation Data'!H136))="","",OFFSET('Sanitation Data'!$H$30,0,10*ROW('Sanitation Data'!H136)))</f>
        <v/>
      </c>
      <c r="DH142" s="290" t="str">
        <f ca="true">+IF(OFFSET('Sanitation Data'!$H$31,0,10*ROW('Sanitation Data'!H136))="","",OFFSET('Sanitation Data'!$H$31,0,10*ROW('Sanitation Data'!H136)))</f>
        <v/>
      </c>
      <c r="DI142" s="290" t="str">
        <f ca="true">+IF(OFFSET('Sanitation Data'!$H$32,0,10*ROW('Sanitation Data'!H136))="","",OFFSET('Sanitation Data'!$H$32,0,10*ROW('Sanitation Data'!H136)))</f>
        <v/>
      </c>
      <c r="DJ142" s="290" t="str">
        <f ca="true">+IF(OFFSET('Sanitation Data'!$I$28,0,10*ROW('Sanitation Data'!I136))="","",OFFSET('Sanitation Data'!$I$28,0,10*ROW('Sanitation Data'!I136)))</f>
        <v/>
      </c>
      <c r="DK142" s="290" t="str">
        <f ca="true">+IF(OFFSET('Sanitation Data'!$I$29,0,10*ROW('Sanitation Data'!I136))="","",OFFSET('Sanitation Data'!$I$29,0,10*ROW('Sanitation Data'!I136)))</f>
        <v/>
      </c>
      <c r="DL142" s="290" t="str">
        <f ca="true">+IF(OFFSET('Sanitation Data'!$I$30,0,10*ROW('Sanitation Data'!I136))="","",OFFSET('Sanitation Data'!$I$30,0,10*ROW('Sanitation Data'!I136)))</f>
        <v/>
      </c>
      <c r="DM142" s="290" t="str">
        <f ca="true">+IF(OFFSET('Sanitation Data'!$I$31,0,10*ROW('Sanitation Data'!I136))="","",OFFSET('Sanitation Data'!$I$31,0,10*ROW('Sanitation Data'!I136)))</f>
        <v/>
      </c>
      <c r="DN142" s="290" t="str">
        <f ca="true">+IF(OFFSET('Sanitation Data'!$I$32,0,10*ROW('Sanitation Data'!I136))="","",OFFSET('Sanitation Data'!$I$32,0,10*ROW('Sanitation Data'!I136)))</f>
        <v/>
      </c>
      <c r="DO142" s="290" t="str">
        <f ca="true">+IF(OFFSET('Hygiene Data'!$D$11,0,10*ROW('Hygiene Data'!D136))="","",OFFSET('Hygiene Data'!$D$11,0,10*ROW('Hygiene Data'!D136)))</f>
        <v/>
      </c>
      <c r="DP142" s="290" t="str">
        <f ca="true">+IF(OFFSET('Hygiene Data'!$D$12,0,10*ROW('Hygiene Data'!D136))="","",OFFSET('Hygiene Data'!$D$12,0,10*ROW('Hygiene Data'!D136)))</f>
        <v/>
      </c>
      <c r="DQ142" s="290" t="str">
        <f ca="true">+IF(OFFSET('Hygiene Data'!$D$13,0,10*ROW('Hygiene Data'!D136))="","",OFFSET('Hygiene Data'!$D$13,0,10*ROW('Hygiene Data'!D136)))</f>
        <v/>
      </c>
      <c r="DR142" s="290" t="str">
        <f ca="true">+IF(OFFSET('Hygiene Data'!$E$11,0,10*ROW('Hygiene Data'!E136))="","",OFFSET('Hygiene Data'!$E$11,0,10*ROW('Hygiene Data'!E136)))</f>
        <v/>
      </c>
      <c r="DS142" s="290" t="str">
        <f ca="true">+IF(OFFSET('Hygiene Data'!$E$12,0,10*ROW('Hygiene Data'!E136))="","",OFFSET('Hygiene Data'!$E$12,0,10*ROW('Hygiene Data'!E136)))</f>
        <v/>
      </c>
      <c r="DT142" s="290" t="str">
        <f ca="true">+IF(OFFSET('Hygiene Data'!$E$13,0,10*ROW('Hygiene Data'!E136))="","",OFFSET('Hygiene Data'!$E$13,0,10*ROW('Hygiene Data'!E136)))</f>
        <v/>
      </c>
      <c r="DU142" s="290" t="str">
        <f ca="true">+IF(OFFSET('Hygiene Data'!$F$11,0,10*ROW('Hygiene Data'!F136))="","",OFFSET('Hygiene Data'!$F$11,0,10*ROW('Hygiene Data'!F136)))</f>
        <v/>
      </c>
      <c r="DV142" s="290" t="str">
        <f ca="true">+IF(OFFSET('Hygiene Data'!$F$12,0,10*ROW('Hygiene Data'!F136))="","",OFFSET('Hygiene Data'!$F$12,0,10*ROW('Hygiene Data'!F136)))</f>
        <v/>
      </c>
      <c r="DW142" s="290" t="str">
        <f ca="true">+IF(OFFSET('Hygiene Data'!$F$13,0,10*ROW('Hygiene Data'!F136))="","",OFFSET('Hygiene Data'!$F$13,0,10*ROW('Hygiene Data'!F136)))</f>
        <v/>
      </c>
      <c r="DX142" s="290" t="str">
        <f ca="true">+IF(OFFSET('Hygiene Data'!$G$11,0,10*ROW('Hygiene Data'!G136))="","",OFFSET('Hygiene Data'!$G$11,0,10*ROW('Hygiene Data'!G136)))</f>
        <v/>
      </c>
      <c r="DY142" s="290" t="str">
        <f ca="true">+IF(OFFSET('Hygiene Data'!$G$12,0,10*ROW('Hygiene Data'!G136))="","",OFFSET('Hygiene Data'!$G$12,0,10*ROW('Hygiene Data'!G136)))</f>
        <v/>
      </c>
      <c r="DZ142" s="290" t="str">
        <f ca="true">+IF(OFFSET('Hygiene Data'!$G$13,0,10*ROW('Hygiene Data'!G136))="","",OFFSET('Hygiene Data'!$G$13,0,10*ROW('Hygiene Data'!G136)))</f>
        <v/>
      </c>
      <c r="EA142" s="290" t="str">
        <f ca="true">+IF(OFFSET('Hygiene Data'!$H$11,0,10*ROW('Hygiene Data'!H136))="","",OFFSET('Hygiene Data'!$H$11,0,10*ROW('Hygiene Data'!H136)))</f>
        <v/>
      </c>
      <c r="EB142" s="290" t="str">
        <f ca="true">+IF(OFFSET('Hygiene Data'!$H$12,0,10*ROW('Hygiene Data'!H136))="","",OFFSET('Hygiene Data'!$H$12,0,10*ROW('Hygiene Data'!H136)))</f>
        <v/>
      </c>
      <c r="EC142" s="290" t="str">
        <f ca="true">+IF(OFFSET('Hygiene Data'!$H$13,0,10*ROW('Hygiene Data'!H136))="","",OFFSET('Hygiene Data'!$H$13,0,10*ROW('Hygiene Data'!H136)))</f>
        <v/>
      </c>
      <c r="ED142" s="290" t="str">
        <f ca="true">+IF(OFFSET('Hygiene Data'!$I$11,0,10*ROW('Hygiene Data'!I136))="","",OFFSET('Hygiene Data'!$I$11,0,10*ROW('Hygiene Data'!I136)))</f>
        <v/>
      </c>
      <c r="EE142" s="290" t="str">
        <f ca="true">+IF(OFFSET('Hygiene Data'!$I$12,0,10*ROW('Hygiene Data'!I136))="","",OFFSET('Hygiene Data'!$I$12,0,10*ROW('Hygiene Data'!I136)))</f>
        <v/>
      </c>
      <c r="EF142" s="290"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6"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0"/>
      <c r="BS143" s="290" t="str">
        <f ca="true">+IF(OFFSET('Water Data'!$D$27,0,10*ROW('Water Data'!D137))="","",OFFSET('Water Data'!$D$27,0,10*ROW('Water Data'!D137)))</f>
        <v/>
      </c>
      <c r="BT143" s="290" t="str">
        <f ca="true">+IF(OFFSET('Water Data'!$D$28,0,10*ROW('Water Data'!D137))="","",OFFSET('Water Data'!$D$28,0,10*ROW('Water Data'!D137)))</f>
        <v/>
      </c>
      <c r="BU143" s="290" t="str">
        <f ca="true">+IF(OFFSET('Water Data'!$D$29,0,10*ROW('Water Data'!D137))="","",OFFSET('Water Data'!$D$29,0,10*ROW('Water Data'!D137)))</f>
        <v/>
      </c>
      <c r="BV143" s="290" t="str">
        <f ca="true">+IF(OFFSET('Water Data'!$E$27,0,10*ROW('Water Data'!E137))="","",OFFSET('Water Data'!$E$27,0,10*ROW('Water Data'!E137)))</f>
        <v/>
      </c>
      <c r="BW143" s="290" t="str">
        <f ca="true">+IF(OFFSET('Water Data'!$E$28,0,10*ROW('Water Data'!E137))="","",OFFSET('Water Data'!$E$28,0,10*ROW('Water Data'!E137)))</f>
        <v/>
      </c>
      <c r="BX143" s="290" t="str">
        <f ca="true">+IF(OFFSET('Water Data'!$E$29,0,10*ROW('Water Data'!E137))="","",OFFSET('Water Data'!$E$29,0,10*ROW('Water Data'!E137)))</f>
        <v/>
      </c>
      <c r="BY143" s="290" t="str">
        <f ca="true">+IF(OFFSET('Water Data'!$F$27,0,10*ROW('Water Data'!F137))="","",OFFSET('Water Data'!$F$27,0,10*ROW('Water Data'!F137)))</f>
        <v/>
      </c>
      <c r="BZ143" s="290" t="str">
        <f ca="true">+IF(OFFSET('Water Data'!$F$28,0,10*ROW('Water Data'!F137))="","",OFFSET('Water Data'!$F$28,0,10*ROW('Water Data'!F137)))</f>
        <v/>
      </c>
      <c r="CA143" s="290" t="str">
        <f ca="true">+IF(OFFSET('Water Data'!$F$29,0,10*ROW('Water Data'!F137))="","",OFFSET('Water Data'!$F$29,0,10*ROW('Water Data'!F137)))</f>
        <v/>
      </c>
      <c r="CB143" s="290" t="str">
        <f ca="true">+IF(OFFSET('Water Data'!$G$27,0,10*ROW('Water Data'!G137))="","",OFFSET('Water Data'!$G$27,0,10*ROW('Water Data'!G137)))</f>
        <v/>
      </c>
      <c r="CC143" s="290" t="str">
        <f ca="true">+IF(OFFSET('Water Data'!$G$28,0,10*ROW('Water Data'!G137))="","",OFFSET('Water Data'!$G$28,0,10*ROW('Water Data'!G137)))</f>
        <v/>
      </c>
      <c r="CD143" s="290" t="str">
        <f ca="true">+IF(OFFSET('Water Data'!$G$29,0,10*ROW('Water Data'!G137))="","",OFFSET('Water Data'!$G$29,0,10*ROW('Water Data'!G137)))</f>
        <v/>
      </c>
      <c r="CE143" s="290" t="str">
        <f ca="true">+IF(OFFSET('Water Data'!$H$27,0,10*ROW('Water Data'!H137))="","",OFFSET('Water Data'!$H$27,0,10*ROW('Water Data'!H137)))</f>
        <v/>
      </c>
      <c r="CF143" s="290" t="str">
        <f ca="true">+IF(OFFSET('Water Data'!$H$28,0,10*ROW('Water Data'!H137))="","",OFFSET('Water Data'!$H$28,0,10*ROW('Water Data'!H137)))</f>
        <v/>
      </c>
      <c r="CG143" s="290" t="str">
        <f ca="true">+IF(OFFSET('Water Data'!$H$29,0,10*ROW('Water Data'!H137))="","",OFFSET('Water Data'!$H$29,0,10*ROW('Water Data'!H137)))</f>
        <v/>
      </c>
      <c r="CH143" s="290" t="str">
        <f ca="true">+IF(OFFSET('Water Data'!$I$27,0,10*ROW('Water Data'!I137))="","",OFFSET('Water Data'!$I$27,0,10*ROW('Water Data'!I137)))</f>
        <v/>
      </c>
      <c r="CI143" s="290" t="str">
        <f ca="true">+IF(OFFSET('Water Data'!$I$28,0,10*ROW('Water Data'!I137))="","",OFFSET('Water Data'!$I$28,0,10*ROW('Water Data'!I137)))</f>
        <v/>
      </c>
      <c r="CJ143" s="290" t="str">
        <f ca="true">+IF(OFFSET('Water Data'!$I$29,0,10*ROW('Water Data'!I137))="","",OFFSET('Water Data'!$I$29,0,10*ROW('Water Data'!I137)))</f>
        <v/>
      </c>
      <c r="CK143" s="290" t="str">
        <f ca="true">+IF(OFFSET('Sanitation Data'!$D$28,0,10*ROW('Sanitation Data'!D137))="","",OFFSET('Sanitation Data'!$D$28,0,10*ROW('Sanitation Data'!D137)))</f>
        <v/>
      </c>
      <c r="CL143" s="290" t="str">
        <f ca="true">+IF(OFFSET('Sanitation Data'!$D$29,0,10*ROW('Sanitation Data'!D137))="","",OFFSET('Sanitation Data'!$D$29,0,10*ROW('Sanitation Data'!D137)))</f>
        <v/>
      </c>
      <c r="CM143" s="290" t="str">
        <f ca="true">+IF(OFFSET('Sanitation Data'!$D$30,0,10*ROW('Sanitation Data'!D137))="","",OFFSET('Sanitation Data'!$D$30,0,10*ROW('Sanitation Data'!D137)))</f>
        <v/>
      </c>
      <c r="CN143" s="290" t="str">
        <f ca="true">+IF(OFFSET('Sanitation Data'!$D$31,0,10*ROW('Sanitation Data'!D137))="","",OFFSET('Sanitation Data'!$D$31,0,10*ROW('Sanitation Data'!D137)))</f>
        <v/>
      </c>
      <c r="CO143" s="290" t="str">
        <f ca="true">+IF(OFFSET('Sanitation Data'!$D$32,0,10*ROW('Sanitation Data'!D137))="","",OFFSET('Sanitation Data'!$D$32,0,10*ROW('Sanitation Data'!D137)))</f>
        <v/>
      </c>
      <c r="CP143" s="290" t="str">
        <f ca="true">+IF(OFFSET('Sanitation Data'!$E$28,0,10*ROW('Sanitation Data'!E137))="","",OFFSET('Sanitation Data'!$E$28,0,10*ROW('Sanitation Data'!E137)))</f>
        <v/>
      </c>
      <c r="CQ143" s="290" t="str">
        <f ca="true">+IF(OFFSET('Sanitation Data'!$E$29,0,10*ROW('Sanitation Data'!E137))="","",OFFSET('Sanitation Data'!$E$29,0,10*ROW('Sanitation Data'!E137)))</f>
        <v/>
      </c>
      <c r="CR143" s="290" t="str">
        <f ca="true">+IF(OFFSET('Sanitation Data'!$E$30,0,10*ROW('Sanitation Data'!E137))="","",OFFSET('Sanitation Data'!$E$30,0,10*ROW('Sanitation Data'!E137)))</f>
        <v/>
      </c>
      <c r="CS143" s="290" t="str">
        <f ca="true">+IF(OFFSET('Sanitation Data'!$E$31,0,10*ROW('Sanitation Data'!E137))="","",OFFSET('Sanitation Data'!$E$31,0,10*ROW('Sanitation Data'!E137)))</f>
        <v/>
      </c>
      <c r="CT143" s="290" t="str">
        <f ca="true">+IF(OFFSET('Sanitation Data'!$E$32,0,10*ROW('Sanitation Data'!E137))="","",OFFSET('Sanitation Data'!$E$32,0,10*ROW('Sanitation Data'!E137)))</f>
        <v/>
      </c>
      <c r="CU143" s="290" t="str">
        <f ca="true">+IF(OFFSET('Sanitation Data'!$F$28,0,10*ROW('Sanitation Data'!F137))="","",OFFSET('Sanitation Data'!$F$28,0,10*ROW('Sanitation Data'!F137)))</f>
        <v/>
      </c>
      <c r="CV143" s="290" t="str">
        <f ca="true">+IF(OFFSET('Sanitation Data'!$F$29,0,10*ROW('Sanitation Data'!F137))="","",OFFSET('Sanitation Data'!$F$29,0,10*ROW('Sanitation Data'!F137)))</f>
        <v/>
      </c>
      <c r="CW143" s="290" t="str">
        <f ca="true">+IF(OFFSET('Sanitation Data'!$F$30,0,10*ROW('Sanitation Data'!F137))="","",OFFSET('Sanitation Data'!$F$30,0,10*ROW('Sanitation Data'!F137)))</f>
        <v/>
      </c>
      <c r="CX143" s="290" t="str">
        <f ca="true">+IF(OFFSET('Sanitation Data'!$F$31,0,10*ROW('Sanitation Data'!F137))="","",OFFSET('Sanitation Data'!$F$31,0,10*ROW('Sanitation Data'!F137)))</f>
        <v/>
      </c>
      <c r="CY143" s="290" t="str">
        <f ca="true">+IF(OFFSET('Sanitation Data'!$F$32,0,10*ROW('Sanitation Data'!F137))="","",OFFSET('Sanitation Data'!$F$32,0,10*ROW('Sanitation Data'!F137)))</f>
        <v/>
      </c>
      <c r="CZ143" s="290" t="str">
        <f ca="true">+IF(OFFSET('Sanitation Data'!$G$28,0,10*ROW('Sanitation Data'!G137))="","",OFFSET('Sanitation Data'!$G$28,0,10*ROW('Sanitation Data'!G137)))</f>
        <v/>
      </c>
      <c r="DA143" s="290" t="str">
        <f ca="true">+IF(OFFSET('Sanitation Data'!$G$29,0,10*ROW('Sanitation Data'!G137))="","",OFFSET('Sanitation Data'!$G$29,0,10*ROW('Sanitation Data'!G137)))</f>
        <v/>
      </c>
      <c r="DB143" s="290" t="str">
        <f ca="true">+IF(OFFSET('Sanitation Data'!$G$30,0,10*ROW('Sanitation Data'!G137))="","",OFFSET('Sanitation Data'!$G$30,0,10*ROW('Sanitation Data'!G137)))</f>
        <v/>
      </c>
      <c r="DC143" s="290" t="str">
        <f ca="true">+IF(OFFSET('Sanitation Data'!$G$31,0,10*ROW('Sanitation Data'!G137))="","",OFFSET('Sanitation Data'!$G$31,0,10*ROW('Sanitation Data'!G137)))</f>
        <v/>
      </c>
      <c r="DD143" s="290" t="str">
        <f ca="true">+IF(OFFSET('Sanitation Data'!$G$32,0,10*ROW('Sanitation Data'!G137))="","",OFFSET('Sanitation Data'!$G$32,0,10*ROW('Sanitation Data'!G137)))</f>
        <v/>
      </c>
      <c r="DE143" s="290" t="str">
        <f ca="true">+IF(OFFSET('Sanitation Data'!$H$28,0,10*ROW('Sanitation Data'!H137))="","",OFFSET('Sanitation Data'!$H$28,0,10*ROW('Sanitation Data'!H137)))</f>
        <v/>
      </c>
      <c r="DF143" s="290" t="str">
        <f ca="true">+IF(OFFSET('Sanitation Data'!$H$29,0,10*ROW('Sanitation Data'!H137))="","",OFFSET('Sanitation Data'!$H$29,0,10*ROW('Sanitation Data'!H137)))</f>
        <v/>
      </c>
      <c r="DG143" s="290" t="str">
        <f ca="true">+IF(OFFSET('Sanitation Data'!$H$30,0,10*ROW('Sanitation Data'!H137))="","",OFFSET('Sanitation Data'!$H$30,0,10*ROW('Sanitation Data'!H137)))</f>
        <v/>
      </c>
      <c r="DH143" s="290" t="str">
        <f ca="true">+IF(OFFSET('Sanitation Data'!$H$31,0,10*ROW('Sanitation Data'!H137))="","",OFFSET('Sanitation Data'!$H$31,0,10*ROW('Sanitation Data'!H137)))</f>
        <v/>
      </c>
      <c r="DI143" s="290" t="str">
        <f ca="true">+IF(OFFSET('Sanitation Data'!$H$32,0,10*ROW('Sanitation Data'!H137))="","",OFFSET('Sanitation Data'!$H$32,0,10*ROW('Sanitation Data'!H137)))</f>
        <v/>
      </c>
      <c r="DJ143" s="290" t="str">
        <f ca="true">+IF(OFFSET('Sanitation Data'!$I$28,0,10*ROW('Sanitation Data'!I137))="","",OFFSET('Sanitation Data'!$I$28,0,10*ROW('Sanitation Data'!I137)))</f>
        <v/>
      </c>
      <c r="DK143" s="290" t="str">
        <f ca="true">+IF(OFFSET('Sanitation Data'!$I$29,0,10*ROW('Sanitation Data'!I137))="","",OFFSET('Sanitation Data'!$I$29,0,10*ROW('Sanitation Data'!I137)))</f>
        <v/>
      </c>
      <c r="DL143" s="290" t="str">
        <f ca="true">+IF(OFFSET('Sanitation Data'!$I$30,0,10*ROW('Sanitation Data'!I137))="","",OFFSET('Sanitation Data'!$I$30,0,10*ROW('Sanitation Data'!I137)))</f>
        <v/>
      </c>
      <c r="DM143" s="290" t="str">
        <f ca="true">+IF(OFFSET('Sanitation Data'!$I$31,0,10*ROW('Sanitation Data'!I137))="","",OFFSET('Sanitation Data'!$I$31,0,10*ROW('Sanitation Data'!I137)))</f>
        <v/>
      </c>
      <c r="DN143" s="290" t="str">
        <f ca="true">+IF(OFFSET('Sanitation Data'!$I$32,0,10*ROW('Sanitation Data'!I137))="","",OFFSET('Sanitation Data'!$I$32,0,10*ROW('Sanitation Data'!I137)))</f>
        <v/>
      </c>
      <c r="DO143" s="290" t="str">
        <f ca="true">+IF(OFFSET('Hygiene Data'!$D$11,0,10*ROW('Hygiene Data'!D137))="","",OFFSET('Hygiene Data'!$D$11,0,10*ROW('Hygiene Data'!D137)))</f>
        <v/>
      </c>
      <c r="DP143" s="290" t="str">
        <f ca="true">+IF(OFFSET('Hygiene Data'!$D$12,0,10*ROW('Hygiene Data'!D137))="","",OFFSET('Hygiene Data'!$D$12,0,10*ROW('Hygiene Data'!D137)))</f>
        <v/>
      </c>
      <c r="DQ143" s="290" t="str">
        <f ca="true">+IF(OFFSET('Hygiene Data'!$D$13,0,10*ROW('Hygiene Data'!D137))="","",OFFSET('Hygiene Data'!$D$13,0,10*ROW('Hygiene Data'!D137)))</f>
        <v/>
      </c>
      <c r="DR143" s="290" t="str">
        <f ca="true">+IF(OFFSET('Hygiene Data'!$E$11,0,10*ROW('Hygiene Data'!E137))="","",OFFSET('Hygiene Data'!$E$11,0,10*ROW('Hygiene Data'!E137)))</f>
        <v/>
      </c>
      <c r="DS143" s="290" t="str">
        <f ca="true">+IF(OFFSET('Hygiene Data'!$E$12,0,10*ROW('Hygiene Data'!E137))="","",OFFSET('Hygiene Data'!$E$12,0,10*ROW('Hygiene Data'!E137)))</f>
        <v/>
      </c>
      <c r="DT143" s="290" t="str">
        <f ca="true">+IF(OFFSET('Hygiene Data'!$E$13,0,10*ROW('Hygiene Data'!E137))="","",OFFSET('Hygiene Data'!$E$13,0,10*ROW('Hygiene Data'!E137)))</f>
        <v/>
      </c>
      <c r="DU143" s="290" t="str">
        <f ca="true">+IF(OFFSET('Hygiene Data'!$F$11,0,10*ROW('Hygiene Data'!F137))="","",OFFSET('Hygiene Data'!$F$11,0,10*ROW('Hygiene Data'!F137)))</f>
        <v/>
      </c>
      <c r="DV143" s="290" t="str">
        <f ca="true">+IF(OFFSET('Hygiene Data'!$F$12,0,10*ROW('Hygiene Data'!F137))="","",OFFSET('Hygiene Data'!$F$12,0,10*ROW('Hygiene Data'!F137)))</f>
        <v/>
      </c>
      <c r="DW143" s="290" t="str">
        <f ca="true">+IF(OFFSET('Hygiene Data'!$F$13,0,10*ROW('Hygiene Data'!F137))="","",OFFSET('Hygiene Data'!$F$13,0,10*ROW('Hygiene Data'!F137)))</f>
        <v/>
      </c>
      <c r="DX143" s="290" t="str">
        <f ca="true">+IF(OFFSET('Hygiene Data'!$G$11,0,10*ROW('Hygiene Data'!G137))="","",OFFSET('Hygiene Data'!$G$11,0,10*ROW('Hygiene Data'!G137)))</f>
        <v/>
      </c>
      <c r="DY143" s="290" t="str">
        <f ca="true">+IF(OFFSET('Hygiene Data'!$G$12,0,10*ROW('Hygiene Data'!G137))="","",OFFSET('Hygiene Data'!$G$12,0,10*ROW('Hygiene Data'!G137)))</f>
        <v/>
      </c>
      <c r="DZ143" s="290" t="str">
        <f ca="true">+IF(OFFSET('Hygiene Data'!$G$13,0,10*ROW('Hygiene Data'!G137))="","",OFFSET('Hygiene Data'!$G$13,0,10*ROW('Hygiene Data'!G137)))</f>
        <v/>
      </c>
      <c r="EA143" s="290" t="str">
        <f ca="true">+IF(OFFSET('Hygiene Data'!$H$11,0,10*ROW('Hygiene Data'!H137))="","",OFFSET('Hygiene Data'!$H$11,0,10*ROW('Hygiene Data'!H137)))</f>
        <v/>
      </c>
      <c r="EB143" s="290" t="str">
        <f ca="true">+IF(OFFSET('Hygiene Data'!$H$12,0,10*ROW('Hygiene Data'!H137))="","",OFFSET('Hygiene Data'!$H$12,0,10*ROW('Hygiene Data'!H137)))</f>
        <v/>
      </c>
      <c r="EC143" s="290" t="str">
        <f ca="true">+IF(OFFSET('Hygiene Data'!$H$13,0,10*ROW('Hygiene Data'!H137))="","",OFFSET('Hygiene Data'!$H$13,0,10*ROW('Hygiene Data'!H137)))</f>
        <v/>
      </c>
      <c r="ED143" s="290" t="str">
        <f ca="true">+IF(OFFSET('Hygiene Data'!$I$11,0,10*ROW('Hygiene Data'!I137))="","",OFFSET('Hygiene Data'!$I$11,0,10*ROW('Hygiene Data'!I137)))</f>
        <v/>
      </c>
      <c r="EE143" s="290" t="str">
        <f ca="true">+IF(OFFSET('Hygiene Data'!$I$12,0,10*ROW('Hygiene Data'!I137))="","",OFFSET('Hygiene Data'!$I$12,0,10*ROW('Hygiene Data'!I137)))</f>
        <v/>
      </c>
      <c r="EF143" s="290"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6"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0"/>
      <c r="BS144" s="290" t="str">
        <f ca="true">+IF(OFFSET('Water Data'!$D$27,0,10*ROW('Water Data'!D138))="","",OFFSET('Water Data'!$D$27,0,10*ROW('Water Data'!D138)))</f>
        <v/>
      </c>
      <c r="BT144" s="290" t="str">
        <f ca="true">+IF(OFFSET('Water Data'!$D$28,0,10*ROW('Water Data'!D138))="","",OFFSET('Water Data'!$D$28,0,10*ROW('Water Data'!D138)))</f>
        <v/>
      </c>
      <c r="BU144" s="290" t="str">
        <f ca="true">+IF(OFFSET('Water Data'!$D$29,0,10*ROW('Water Data'!D138))="","",OFFSET('Water Data'!$D$29,0,10*ROW('Water Data'!D138)))</f>
        <v/>
      </c>
      <c r="BV144" s="290" t="str">
        <f ca="true">+IF(OFFSET('Water Data'!$E$27,0,10*ROW('Water Data'!E138))="","",OFFSET('Water Data'!$E$27,0,10*ROW('Water Data'!E138)))</f>
        <v/>
      </c>
      <c r="BW144" s="290" t="str">
        <f ca="true">+IF(OFFSET('Water Data'!$E$28,0,10*ROW('Water Data'!E138))="","",OFFSET('Water Data'!$E$28,0,10*ROW('Water Data'!E138)))</f>
        <v/>
      </c>
      <c r="BX144" s="290" t="str">
        <f ca="true">+IF(OFFSET('Water Data'!$E$29,0,10*ROW('Water Data'!E138))="","",OFFSET('Water Data'!$E$29,0,10*ROW('Water Data'!E138)))</f>
        <v/>
      </c>
      <c r="BY144" s="290" t="str">
        <f ca="true">+IF(OFFSET('Water Data'!$F$27,0,10*ROW('Water Data'!F138))="","",OFFSET('Water Data'!$F$27,0,10*ROW('Water Data'!F138)))</f>
        <v/>
      </c>
      <c r="BZ144" s="290" t="str">
        <f ca="true">+IF(OFFSET('Water Data'!$F$28,0,10*ROW('Water Data'!F138))="","",OFFSET('Water Data'!$F$28,0,10*ROW('Water Data'!F138)))</f>
        <v/>
      </c>
      <c r="CA144" s="290" t="str">
        <f ca="true">+IF(OFFSET('Water Data'!$F$29,0,10*ROW('Water Data'!F138))="","",OFFSET('Water Data'!$F$29,0,10*ROW('Water Data'!F138)))</f>
        <v/>
      </c>
      <c r="CB144" s="290" t="str">
        <f ca="true">+IF(OFFSET('Water Data'!$G$27,0,10*ROW('Water Data'!G138))="","",OFFSET('Water Data'!$G$27,0,10*ROW('Water Data'!G138)))</f>
        <v/>
      </c>
      <c r="CC144" s="290" t="str">
        <f ca="true">+IF(OFFSET('Water Data'!$G$28,0,10*ROW('Water Data'!G138))="","",OFFSET('Water Data'!$G$28,0,10*ROW('Water Data'!G138)))</f>
        <v/>
      </c>
      <c r="CD144" s="290" t="str">
        <f ca="true">+IF(OFFSET('Water Data'!$G$29,0,10*ROW('Water Data'!G138))="","",OFFSET('Water Data'!$G$29,0,10*ROW('Water Data'!G138)))</f>
        <v/>
      </c>
      <c r="CE144" s="290" t="str">
        <f ca="true">+IF(OFFSET('Water Data'!$H$27,0,10*ROW('Water Data'!H138))="","",OFFSET('Water Data'!$H$27,0,10*ROW('Water Data'!H138)))</f>
        <v/>
      </c>
      <c r="CF144" s="290" t="str">
        <f ca="true">+IF(OFFSET('Water Data'!$H$28,0,10*ROW('Water Data'!H138))="","",OFFSET('Water Data'!$H$28,0,10*ROW('Water Data'!H138)))</f>
        <v/>
      </c>
      <c r="CG144" s="290" t="str">
        <f ca="true">+IF(OFFSET('Water Data'!$H$29,0,10*ROW('Water Data'!H138))="","",OFFSET('Water Data'!$H$29,0,10*ROW('Water Data'!H138)))</f>
        <v/>
      </c>
      <c r="CH144" s="290" t="str">
        <f ca="true">+IF(OFFSET('Water Data'!$I$27,0,10*ROW('Water Data'!I138))="","",OFFSET('Water Data'!$I$27,0,10*ROW('Water Data'!I138)))</f>
        <v/>
      </c>
      <c r="CI144" s="290" t="str">
        <f ca="true">+IF(OFFSET('Water Data'!$I$28,0,10*ROW('Water Data'!I138))="","",OFFSET('Water Data'!$I$28,0,10*ROW('Water Data'!I138)))</f>
        <v/>
      </c>
      <c r="CJ144" s="290" t="str">
        <f ca="true">+IF(OFFSET('Water Data'!$I$29,0,10*ROW('Water Data'!I138))="","",OFFSET('Water Data'!$I$29,0,10*ROW('Water Data'!I138)))</f>
        <v/>
      </c>
      <c r="CK144" s="290" t="str">
        <f ca="true">+IF(OFFSET('Sanitation Data'!$D$28,0,10*ROW('Sanitation Data'!D138))="","",OFFSET('Sanitation Data'!$D$28,0,10*ROW('Sanitation Data'!D138)))</f>
        <v/>
      </c>
      <c r="CL144" s="290" t="str">
        <f ca="true">+IF(OFFSET('Sanitation Data'!$D$29,0,10*ROW('Sanitation Data'!D138))="","",OFFSET('Sanitation Data'!$D$29,0,10*ROW('Sanitation Data'!D138)))</f>
        <v/>
      </c>
      <c r="CM144" s="290" t="str">
        <f ca="true">+IF(OFFSET('Sanitation Data'!$D$30,0,10*ROW('Sanitation Data'!D138))="","",OFFSET('Sanitation Data'!$D$30,0,10*ROW('Sanitation Data'!D138)))</f>
        <v/>
      </c>
      <c r="CN144" s="290" t="str">
        <f ca="true">+IF(OFFSET('Sanitation Data'!$D$31,0,10*ROW('Sanitation Data'!D138))="","",OFFSET('Sanitation Data'!$D$31,0,10*ROW('Sanitation Data'!D138)))</f>
        <v/>
      </c>
      <c r="CO144" s="290" t="str">
        <f ca="true">+IF(OFFSET('Sanitation Data'!$D$32,0,10*ROW('Sanitation Data'!D138))="","",OFFSET('Sanitation Data'!$D$32,0,10*ROW('Sanitation Data'!D138)))</f>
        <v/>
      </c>
      <c r="CP144" s="290" t="str">
        <f ca="true">+IF(OFFSET('Sanitation Data'!$E$28,0,10*ROW('Sanitation Data'!E138))="","",OFFSET('Sanitation Data'!$E$28,0,10*ROW('Sanitation Data'!E138)))</f>
        <v/>
      </c>
      <c r="CQ144" s="290" t="str">
        <f ca="true">+IF(OFFSET('Sanitation Data'!$E$29,0,10*ROW('Sanitation Data'!E138))="","",OFFSET('Sanitation Data'!$E$29,0,10*ROW('Sanitation Data'!E138)))</f>
        <v/>
      </c>
      <c r="CR144" s="290" t="str">
        <f ca="true">+IF(OFFSET('Sanitation Data'!$E$30,0,10*ROW('Sanitation Data'!E138))="","",OFFSET('Sanitation Data'!$E$30,0,10*ROW('Sanitation Data'!E138)))</f>
        <v/>
      </c>
      <c r="CS144" s="290" t="str">
        <f ca="true">+IF(OFFSET('Sanitation Data'!$E$31,0,10*ROW('Sanitation Data'!E138))="","",OFFSET('Sanitation Data'!$E$31,0,10*ROW('Sanitation Data'!E138)))</f>
        <v/>
      </c>
      <c r="CT144" s="290" t="str">
        <f ca="true">+IF(OFFSET('Sanitation Data'!$E$32,0,10*ROW('Sanitation Data'!E138))="","",OFFSET('Sanitation Data'!$E$32,0,10*ROW('Sanitation Data'!E138)))</f>
        <v/>
      </c>
      <c r="CU144" s="290" t="str">
        <f ca="true">+IF(OFFSET('Sanitation Data'!$F$28,0,10*ROW('Sanitation Data'!F138))="","",OFFSET('Sanitation Data'!$F$28,0,10*ROW('Sanitation Data'!F138)))</f>
        <v/>
      </c>
      <c r="CV144" s="290" t="str">
        <f ca="true">+IF(OFFSET('Sanitation Data'!$F$29,0,10*ROW('Sanitation Data'!F138))="","",OFFSET('Sanitation Data'!$F$29,0,10*ROW('Sanitation Data'!F138)))</f>
        <v/>
      </c>
      <c r="CW144" s="290" t="str">
        <f ca="true">+IF(OFFSET('Sanitation Data'!$F$30,0,10*ROW('Sanitation Data'!F138))="","",OFFSET('Sanitation Data'!$F$30,0,10*ROW('Sanitation Data'!F138)))</f>
        <v/>
      </c>
      <c r="CX144" s="290" t="str">
        <f ca="true">+IF(OFFSET('Sanitation Data'!$F$31,0,10*ROW('Sanitation Data'!F138))="","",OFFSET('Sanitation Data'!$F$31,0,10*ROW('Sanitation Data'!F138)))</f>
        <v/>
      </c>
      <c r="CY144" s="290" t="str">
        <f ca="true">+IF(OFFSET('Sanitation Data'!$F$32,0,10*ROW('Sanitation Data'!F138))="","",OFFSET('Sanitation Data'!$F$32,0,10*ROW('Sanitation Data'!F138)))</f>
        <v/>
      </c>
      <c r="CZ144" s="290" t="str">
        <f ca="true">+IF(OFFSET('Sanitation Data'!$G$28,0,10*ROW('Sanitation Data'!G138))="","",OFFSET('Sanitation Data'!$G$28,0,10*ROW('Sanitation Data'!G138)))</f>
        <v/>
      </c>
      <c r="DA144" s="290" t="str">
        <f ca="true">+IF(OFFSET('Sanitation Data'!$G$29,0,10*ROW('Sanitation Data'!G138))="","",OFFSET('Sanitation Data'!$G$29,0,10*ROW('Sanitation Data'!G138)))</f>
        <v/>
      </c>
      <c r="DB144" s="290" t="str">
        <f ca="true">+IF(OFFSET('Sanitation Data'!$G$30,0,10*ROW('Sanitation Data'!G138))="","",OFFSET('Sanitation Data'!$G$30,0,10*ROW('Sanitation Data'!G138)))</f>
        <v/>
      </c>
      <c r="DC144" s="290" t="str">
        <f ca="true">+IF(OFFSET('Sanitation Data'!$G$31,0,10*ROW('Sanitation Data'!G138))="","",OFFSET('Sanitation Data'!$G$31,0,10*ROW('Sanitation Data'!G138)))</f>
        <v/>
      </c>
      <c r="DD144" s="290" t="str">
        <f ca="true">+IF(OFFSET('Sanitation Data'!$G$32,0,10*ROW('Sanitation Data'!G138))="","",OFFSET('Sanitation Data'!$G$32,0,10*ROW('Sanitation Data'!G138)))</f>
        <v/>
      </c>
      <c r="DE144" s="290" t="str">
        <f ca="true">+IF(OFFSET('Sanitation Data'!$H$28,0,10*ROW('Sanitation Data'!H138))="","",OFFSET('Sanitation Data'!$H$28,0,10*ROW('Sanitation Data'!H138)))</f>
        <v/>
      </c>
      <c r="DF144" s="290" t="str">
        <f ca="true">+IF(OFFSET('Sanitation Data'!$H$29,0,10*ROW('Sanitation Data'!H138))="","",OFFSET('Sanitation Data'!$H$29,0,10*ROW('Sanitation Data'!H138)))</f>
        <v/>
      </c>
      <c r="DG144" s="290" t="str">
        <f ca="true">+IF(OFFSET('Sanitation Data'!$H$30,0,10*ROW('Sanitation Data'!H138))="","",OFFSET('Sanitation Data'!$H$30,0,10*ROW('Sanitation Data'!H138)))</f>
        <v/>
      </c>
      <c r="DH144" s="290" t="str">
        <f ca="true">+IF(OFFSET('Sanitation Data'!$H$31,0,10*ROW('Sanitation Data'!H138))="","",OFFSET('Sanitation Data'!$H$31,0,10*ROW('Sanitation Data'!H138)))</f>
        <v/>
      </c>
      <c r="DI144" s="290" t="str">
        <f ca="true">+IF(OFFSET('Sanitation Data'!$H$32,0,10*ROW('Sanitation Data'!H138))="","",OFFSET('Sanitation Data'!$H$32,0,10*ROW('Sanitation Data'!H138)))</f>
        <v/>
      </c>
      <c r="DJ144" s="290" t="str">
        <f ca="true">+IF(OFFSET('Sanitation Data'!$I$28,0,10*ROW('Sanitation Data'!I138))="","",OFFSET('Sanitation Data'!$I$28,0,10*ROW('Sanitation Data'!I138)))</f>
        <v/>
      </c>
      <c r="DK144" s="290" t="str">
        <f ca="true">+IF(OFFSET('Sanitation Data'!$I$29,0,10*ROW('Sanitation Data'!I138))="","",OFFSET('Sanitation Data'!$I$29,0,10*ROW('Sanitation Data'!I138)))</f>
        <v/>
      </c>
      <c r="DL144" s="290" t="str">
        <f ca="true">+IF(OFFSET('Sanitation Data'!$I$30,0,10*ROW('Sanitation Data'!I138))="","",OFFSET('Sanitation Data'!$I$30,0,10*ROW('Sanitation Data'!I138)))</f>
        <v/>
      </c>
      <c r="DM144" s="290" t="str">
        <f ca="true">+IF(OFFSET('Sanitation Data'!$I$31,0,10*ROW('Sanitation Data'!I138))="","",OFFSET('Sanitation Data'!$I$31,0,10*ROW('Sanitation Data'!I138)))</f>
        <v/>
      </c>
      <c r="DN144" s="290" t="str">
        <f ca="true">+IF(OFFSET('Sanitation Data'!$I$32,0,10*ROW('Sanitation Data'!I138))="","",OFFSET('Sanitation Data'!$I$32,0,10*ROW('Sanitation Data'!I138)))</f>
        <v/>
      </c>
      <c r="DO144" s="290" t="str">
        <f ca="true">+IF(OFFSET('Hygiene Data'!$D$11,0,10*ROW('Hygiene Data'!D138))="","",OFFSET('Hygiene Data'!$D$11,0,10*ROW('Hygiene Data'!D138)))</f>
        <v/>
      </c>
      <c r="DP144" s="290" t="str">
        <f ca="true">+IF(OFFSET('Hygiene Data'!$D$12,0,10*ROW('Hygiene Data'!D138))="","",OFFSET('Hygiene Data'!$D$12,0,10*ROW('Hygiene Data'!D138)))</f>
        <v/>
      </c>
      <c r="DQ144" s="290" t="str">
        <f ca="true">+IF(OFFSET('Hygiene Data'!$D$13,0,10*ROW('Hygiene Data'!D138))="","",OFFSET('Hygiene Data'!$D$13,0,10*ROW('Hygiene Data'!D138)))</f>
        <v/>
      </c>
      <c r="DR144" s="290" t="str">
        <f ca="true">+IF(OFFSET('Hygiene Data'!$E$11,0,10*ROW('Hygiene Data'!E138))="","",OFFSET('Hygiene Data'!$E$11,0,10*ROW('Hygiene Data'!E138)))</f>
        <v/>
      </c>
      <c r="DS144" s="290" t="str">
        <f ca="true">+IF(OFFSET('Hygiene Data'!$E$12,0,10*ROW('Hygiene Data'!E138))="","",OFFSET('Hygiene Data'!$E$12,0,10*ROW('Hygiene Data'!E138)))</f>
        <v/>
      </c>
      <c r="DT144" s="290" t="str">
        <f ca="true">+IF(OFFSET('Hygiene Data'!$E$13,0,10*ROW('Hygiene Data'!E138))="","",OFFSET('Hygiene Data'!$E$13,0,10*ROW('Hygiene Data'!E138)))</f>
        <v/>
      </c>
      <c r="DU144" s="290" t="str">
        <f ca="true">+IF(OFFSET('Hygiene Data'!$F$11,0,10*ROW('Hygiene Data'!F138))="","",OFFSET('Hygiene Data'!$F$11,0,10*ROW('Hygiene Data'!F138)))</f>
        <v/>
      </c>
      <c r="DV144" s="290" t="str">
        <f ca="true">+IF(OFFSET('Hygiene Data'!$F$12,0,10*ROW('Hygiene Data'!F138))="","",OFFSET('Hygiene Data'!$F$12,0,10*ROW('Hygiene Data'!F138)))</f>
        <v/>
      </c>
      <c r="DW144" s="290" t="str">
        <f ca="true">+IF(OFFSET('Hygiene Data'!$F$13,0,10*ROW('Hygiene Data'!F138))="","",OFFSET('Hygiene Data'!$F$13,0,10*ROW('Hygiene Data'!F138)))</f>
        <v/>
      </c>
      <c r="DX144" s="290" t="str">
        <f ca="true">+IF(OFFSET('Hygiene Data'!$G$11,0,10*ROW('Hygiene Data'!G138))="","",OFFSET('Hygiene Data'!$G$11,0,10*ROW('Hygiene Data'!G138)))</f>
        <v/>
      </c>
      <c r="DY144" s="290" t="str">
        <f ca="true">+IF(OFFSET('Hygiene Data'!$G$12,0,10*ROW('Hygiene Data'!G138))="","",OFFSET('Hygiene Data'!$G$12,0,10*ROW('Hygiene Data'!G138)))</f>
        <v/>
      </c>
      <c r="DZ144" s="290" t="str">
        <f ca="true">+IF(OFFSET('Hygiene Data'!$G$13,0,10*ROW('Hygiene Data'!G138))="","",OFFSET('Hygiene Data'!$G$13,0,10*ROW('Hygiene Data'!G138)))</f>
        <v/>
      </c>
      <c r="EA144" s="290" t="str">
        <f ca="true">+IF(OFFSET('Hygiene Data'!$H$11,0,10*ROW('Hygiene Data'!H138))="","",OFFSET('Hygiene Data'!$H$11,0,10*ROW('Hygiene Data'!H138)))</f>
        <v/>
      </c>
      <c r="EB144" s="290" t="str">
        <f ca="true">+IF(OFFSET('Hygiene Data'!$H$12,0,10*ROW('Hygiene Data'!H138))="","",OFFSET('Hygiene Data'!$H$12,0,10*ROW('Hygiene Data'!H138)))</f>
        <v/>
      </c>
      <c r="EC144" s="290" t="str">
        <f ca="true">+IF(OFFSET('Hygiene Data'!$H$13,0,10*ROW('Hygiene Data'!H138))="","",OFFSET('Hygiene Data'!$H$13,0,10*ROW('Hygiene Data'!H138)))</f>
        <v/>
      </c>
      <c r="ED144" s="290" t="str">
        <f ca="true">+IF(OFFSET('Hygiene Data'!$I$11,0,10*ROW('Hygiene Data'!I138))="","",OFFSET('Hygiene Data'!$I$11,0,10*ROW('Hygiene Data'!I138)))</f>
        <v/>
      </c>
      <c r="EE144" s="290" t="str">
        <f ca="true">+IF(OFFSET('Hygiene Data'!$I$12,0,10*ROW('Hygiene Data'!I138))="","",OFFSET('Hygiene Data'!$I$12,0,10*ROW('Hygiene Data'!I138)))</f>
        <v/>
      </c>
      <c r="EF144" s="290"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6"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0"/>
      <c r="BS145" s="290" t="str">
        <f ca="true">+IF(OFFSET('Water Data'!$D$27,0,10*ROW('Water Data'!D139))="","",OFFSET('Water Data'!$D$27,0,10*ROW('Water Data'!D139)))</f>
        <v/>
      </c>
      <c r="BT145" s="290" t="str">
        <f ca="true">+IF(OFFSET('Water Data'!$D$28,0,10*ROW('Water Data'!D139))="","",OFFSET('Water Data'!$D$28,0,10*ROW('Water Data'!D139)))</f>
        <v/>
      </c>
      <c r="BU145" s="290" t="str">
        <f ca="true">+IF(OFFSET('Water Data'!$D$29,0,10*ROW('Water Data'!D139))="","",OFFSET('Water Data'!$D$29,0,10*ROW('Water Data'!D139)))</f>
        <v/>
      </c>
      <c r="BV145" s="290" t="str">
        <f ca="true">+IF(OFFSET('Water Data'!$E$27,0,10*ROW('Water Data'!E139))="","",OFFSET('Water Data'!$E$27,0,10*ROW('Water Data'!E139)))</f>
        <v/>
      </c>
      <c r="BW145" s="290" t="str">
        <f ca="true">+IF(OFFSET('Water Data'!$E$28,0,10*ROW('Water Data'!E139))="","",OFFSET('Water Data'!$E$28,0,10*ROW('Water Data'!E139)))</f>
        <v/>
      </c>
      <c r="BX145" s="290" t="str">
        <f ca="true">+IF(OFFSET('Water Data'!$E$29,0,10*ROW('Water Data'!E139))="","",OFFSET('Water Data'!$E$29,0,10*ROW('Water Data'!E139)))</f>
        <v/>
      </c>
      <c r="BY145" s="290" t="str">
        <f ca="true">+IF(OFFSET('Water Data'!$F$27,0,10*ROW('Water Data'!F139))="","",OFFSET('Water Data'!$F$27,0,10*ROW('Water Data'!F139)))</f>
        <v/>
      </c>
      <c r="BZ145" s="290" t="str">
        <f ca="true">+IF(OFFSET('Water Data'!$F$28,0,10*ROW('Water Data'!F139))="","",OFFSET('Water Data'!$F$28,0,10*ROW('Water Data'!F139)))</f>
        <v/>
      </c>
      <c r="CA145" s="290" t="str">
        <f ca="true">+IF(OFFSET('Water Data'!$F$29,0,10*ROW('Water Data'!F139))="","",OFFSET('Water Data'!$F$29,0,10*ROW('Water Data'!F139)))</f>
        <v/>
      </c>
      <c r="CB145" s="290" t="str">
        <f ca="true">+IF(OFFSET('Water Data'!$G$27,0,10*ROW('Water Data'!G139))="","",OFFSET('Water Data'!$G$27,0,10*ROW('Water Data'!G139)))</f>
        <v/>
      </c>
      <c r="CC145" s="290" t="str">
        <f ca="true">+IF(OFFSET('Water Data'!$G$28,0,10*ROW('Water Data'!G139))="","",OFFSET('Water Data'!$G$28,0,10*ROW('Water Data'!G139)))</f>
        <v/>
      </c>
      <c r="CD145" s="290" t="str">
        <f ca="true">+IF(OFFSET('Water Data'!$G$29,0,10*ROW('Water Data'!G139))="","",OFFSET('Water Data'!$G$29,0,10*ROW('Water Data'!G139)))</f>
        <v/>
      </c>
      <c r="CE145" s="290" t="str">
        <f ca="true">+IF(OFFSET('Water Data'!$H$27,0,10*ROW('Water Data'!H139))="","",OFFSET('Water Data'!$H$27,0,10*ROW('Water Data'!H139)))</f>
        <v/>
      </c>
      <c r="CF145" s="290" t="str">
        <f ca="true">+IF(OFFSET('Water Data'!$H$28,0,10*ROW('Water Data'!H139))="","",OFFSET('Water Data'!$H$28,0,10*ROW('Water Data'!H139)))</f>
        <v/>
      </c>
      <c r="CG145" s="290" t="str">
        <f ca="true">+IF(OFFSET('Water Data'!$H$29,0,10*ROW('Water Data'!H139))="","",OFFSET('Water Data'!$H$29,0,10*ROW('Water Data'!H139)))</f>
        <v/>
      </c>
      <c r="CH145" s="290" t="str">
        <f ca="true">+IF(OFFSET('Water Data'!$I$27,0,10*ROW('Water Data'!I139))="","",OFFSET('Water Data'!$I$27,0,10*ROW('Water Data'!I139)))</f>
        <v/>
      </c>
      <c r="CI145" s="290" t="str">
        <f ca="true">+IF(OFFSET('Water Data'!$I$28,0,10*ROW('Water Data'!I139))="","",OFFSET('Water Data'!$I$28,0,10*ROW('Water Data'!I139)))</f>
        <v/>
      </c>
      <c r="CJ145" s="290" t="str">
        <f ca="true">+IF(OFFSET('Water Data'!$I$29,0,10*ROW('Water Data'!I139))="","",OFFSET('Water Data'!$I$29,0,10*ROW('Water Data'!I139)))</f>
        <v/>
      </c>
      <c r="CK145" s="290" t="str">
        <f ca="true">+IF(OFFSET('Sanitation Data'!$D$28,0,10*ROW('Sanitation Data'!D139))="","",OFFSET('Sanitation Data'!$D$28,0,10*ROW('Sanitation Data'!D139)))</f>
        <v/>
      </c>
      <c r="CL145" s="290" t="str">
        <f ca="true">+IF(OFFSET('Sanitation Data'!$D$29,0,10*ROW('Sanitation Data'!D139))="","",OFFSET('Sanitation Data'!$D$29,0,10*ROW('Sanitation Data'!D139)))</f>
        <v/>
      </c>
      <c r="CM145" s="290" t="str">
        <f ca="true">+IF(OFFSET('Sanitation Data'!$D$30,0,10*ROW('Sanitation Data'!D139))="","",OFFSET('Sanitation Data'!$D$30,0,10*ROW('Sanitation Data'!D139)))</f>
        <v/>
      </c>
      <c r="CN145" s="290" t="str">
        <f ca="true">+IF(OFFSET('Sanitation Data'!$D$31,0,10*ROW('Sanitation Data'!D139))="","",OFFSET('Sanitation Data'!$D$31,0,10*ROW('Sanitation Data'!D139)))</f>
        <v/>
      </c>
      <c r="CO145" s="290" t="str">
        <f ca="true">+IF(OFFSET('Sanitation Data'!$D$32,0,10*ROW('Sanitation Data'!D139))="","",OFFSET('Sanitation Data'!$D$32,0,10*ROW('Sanitation Data'!D139)))</f>
        <v/>
      </c>
      <c r="CP145" s="290" t="str">
        <f ca="true">+IF(OFFSET('Sanitation Data'!$E$28,0,10*ROW('Sanitation Data'!E139))="","",OFFSET('Sanitation Data'!$E$28,0,10*ROW('Sanitation Data'!E139)))</f>
        <v/>
      </c>
      <c r="CQ145" s="290" t="str">
        <f ca="true">+IF(OFFSET('Sanitation Data'!$E$29,0,10*ROW('Sanitation Data'!E139))="","",OFFSET('Sanitation Data'!$E$29,0,10*ROW('Sanitation Data'!E139)))</f>
        <v/>
      </c>
      <c r="CR145" s="290" t="str">
        <f ca="true">+IF(OFFSET('Sanitation Data'!$E$30,0,10*ROW('Sanitation Data'!E139))="","",OFFSET('Sanitation Data'!$E$30,0,10*ROW('Sanitation Data'!E139)))</f>
        <v/>
      </c>
      <c r="CS145" s="290" t="str">
        <f ca="true">+IF(OFFSET('Sanitation Data'!$E$31,0,10*ROW('Sanitation Data'!E139))="","",OFFSET('Sanitation Data'!$E$31,0,10*ROW('Sanitation Data'!E139)))</f>
        <v/>
      </c>
      <c r="CT145" s="290" t="str">
        <f ca="true">+IF(OFFSET('Sanitation Data'!$E$32,0,10*ROW('Sanitation Data'!E139))="","",OFFSET('Sanitation Data'!$E$32,0,10*ROW('Sanitation Data'!E139)))</f>
        <v/>
      </c>
      <c r="CU145" s="290" t="str">
        <f ca="true">+IF(OFFSET('Sanitation Data'!$F$28,0,10*ROW('Sanitation Data'!F139))="","",OFFSET('Sanitation Data'!$F$28,0,10*ROW('Sanitation Data'!F139)))</f>
        <v/>
      </c>
      <c r="CV145" s="290" t="str">
        <f ca="true">+IF(OFFSET('Sanitation Data'!$F$29,0,10*ROW('Sanitation Data'!F139))="","",OFFSET('Sanitation Data'!$F$29,0,10*ROW('Sanitation Data'!F139)))</f>
        <v/>
      </c>
      <c r="CW145" s="290" t="str">
        <f ca="true">+IF(OFFSET('Sanitation Data'!$F$30,0,10*ROW('Sanitation Data'!F139))="","",OFFSET('Sanitation Data'!$F$30,0,10*ROW('Sanitation Data'!F139)))</f>
        <v/>
      </c>
      <c r="CX145" s="290" t="str">
        <f ca="true">+IF(OFFSET('Sanitation Data'!$F$31,0,10*ROW('Sanitation Data'!F139))="","",OFFSET('Sanitation Data'!$F$31,0,10*ROW('Sanitation Data'!F139)))</f>
        <v/>
      </c>
      <c r="CY145" s="290" t="str">
        <f ca="true">+IF(OFFSET('Sanitation Data'!$F$32,0,10*ROW('Sanitation Data'!F139))="","",OFFSET('Sanitation Data'!$F$32,0,10*ROW('Sanitation Data'!F139)))</f>
        <v/>
      </c>
      <c r="CZ145" s="290" t="str">
        <f ca="true">+IF(OFFSET('Sanitation Data'!$G$28,0,10*ROW('Sanitation Data'!G139))="","",OFFSET('Sanitation Data'!$G$28,0,10*ROW('Sanitation Data'!G139)))</f>
        <v/>
      </c>
      <c r="DA145" s="290" t="str">
        <f ca="true">+IF(OFFSET('Sanitation Data'!$G$29,0,10*ROW('Sanitation Data'!G139))="","",OFFSET('Sanitation Data'!$G$29,0,10*ROW('Sanitation Data'!G139)))</f>
        <v/>
      </c>
      <c r="DB145" s="290" t="str">
        <f ca="true">+IF(OFFSET('Sanitation Data'!$G$30,0,10*ROW('Sanitation Data'!G139))="","",OFFSET('Sanitation Data'!$G$30,0,10*ROW('Sanitation Data'!G139)))</f>
        <v/>
      </c>
      <c r="DC145" s="290" t="str">
        <f ca="true">+IF(OFFSET('Sanitation Data'!$G$31,0,10*ROW('Sanitation Data'!G139))="","",OFFSET('Sanitation Data'!$G$31,0,10*ROW('Sanitation Data'!G139)))</f>
        <v/>
      </c>
      <c r="DD145" s="290" t="str">
        <f ca="true">+IF(OFFSET('Sanitation Data'!$G$32,0,10*ROW('Sanitation Data'!G139))="","",OFFSET('Sanitation Data'!$G$32,0,10*ROW('Sanitation Data'!G139)))</f>
        <v/>
      </c>
      <c r="DE145" s="290" t="str">
        <f ca="true">+IF(OFFSET('Sanitation Data'!$H$28,0,10*ROW('Sanitation Data'!H139))="","",OFFSET('Sanitation Data'!$H$28,0,10*ROW('Sanitation Data'!H139)))</f>
        <v/>
      </c>
      <c r="DF145" s="290" t="str">
        <f ca="true">+IF(OFFSET('Sanitation Data'!$H$29,0,10*ROW('Sanitation Data'!H139))="","",OFFSET('Sanitation Data'!$H$29,0,10*ROW('Sanitation Data'!H139)))</f>
        <v/>
      </c>
      <c r="DG145" s="290" t="str">
        <f ca="true">+IF(OFFSET('Sanitation Data'!$H$30,0,10*ROW('Sanitation Data'!H139))="","",OFFSET('Sanitation Data'!$H$30,0,10*ROW('Sanitation Data'!H139)))</f>
        <v/>
      </c>
      <c r="DH145" s="290" t="str">
        <f ca="true">+IF(OFFSET('Sanitation Data'!$H$31,0,10*ROW('Sanitation Data'!H139))="","",OFFSET('Sanitation Data'!$H$31,0,10*ROW('Sanitation Data'!H139)))</f>
        <v/>
      </c>
      <c r="DI145" s="290" t="str">
        <f ca="true">+IF(OFFSET('Sanitation Data'!$H$32,0,10*ROW('Sanitation Data'!H139))="","",OFFSET('Sanitation Data'!$H$32,0,10*ROW('Sanitation Data'!H139)))</f>
        <v/>
      </c>
      <c r="DJ145" s="290" t="str">
        <f ca="true">+IF(OFFSET('Sanitation Data'!$I$28,0,10*ROW('Sanitation Data'!I139))="","",OFFSET('Sanitation Data'!$I$28,0,10*ROW('Sanitation Data'!I139)))</f>
        <v/>
      </c>
      <c r="DK145" s="290" t="str">
        <f ca="true">+IF(OFFSET('Sanitation Data'!$I$29,0,10*ROW('Sanitation Data'!I139))="","",OFFSET('Sanitation Data'!$I$29,0,10*ROW('Sanitation Data'!I139)))</f>
        <v/>
      </c>
      <c r="DL145" s="290" t="str">
        <f ca="true">+IF(OFFSET('Sanitation Data'!$I$30,0,10*ROW('Sanitation Data'!I139))="","",OFFSET('Sanitation Data'!$I$30,0,10*ROW('Sanitation Data'!I139)))</f>
        <v/>
      </c>
      <c r="DM145" s="290" t="str">
        <f ca="true">+IF(OFFSET('Sanitation Data'!$I$31,0,10*ROW('Sanitation Data'!I139))="","",OFFSET('Sanitation Data'!$I$31,0,10*ROW('Sanitation Data'!I139)))</f>
        <v/>
      </c>
      <c r="DN145" s="290" t="str">
        <f ca="true">+IF(OFFSET('Sanitation Data'!$I$32,0,10*ROW('Sanitation Data'!I139))="","",OFFSET('Sanitation Data'!$I$32,0,10*ROW('Sanitation Data'!I139)))</f>
        <v/>
      </c>
      <c r="DO145" s="290" t="str">
        <f ca="true">+IF(OFFSET('Hygiene Data'!$D$11,0,10*ROW('Hygiene Data'!D139))="","",OFFSET('Hygiene Data'!$D$11,0,10*ROW('Hygiene Data'!D139)))</f>
        <v/>
      </c>
      <c r="DP145" s="290" t="str">
        <f ca="true">+IF(OFFSET('Hygiene Data'!$D$12,0,10*ROW('Hygiene Data'!D139))="","",OFFSET('Hygiene Data'!$D$12,0,10*ROW('Hygiene Data'!D139)))</f>
        <v/>
      </c>
      <c r="DQ145" s="290" t="str">
        <f ca="true">+IF(OFFSET('Hygiene Data'!$D$13,0,10*ROW('Hygiene Data'!D139))="","",OFFSET('Hygiene Data'!$D$13,0,10*ROW('Hygiene Data'!D139)))</f>
        <v/>
      </c>
      <c r="DR145" s="290" t="str">
        <f ca="true">+IF(OFFSET('Hygiene Data'!$E$11,0,10*ROW('Hygiene Data'!E139))="","",OFFSET('Hygiene Data'!$E$11,0,10*ROW('Hygiene Data'!E139)))</f>
        <v/>
      </c>
      <c r="DS145" s="290" t="str">
        <f ca="true">+IF(OFFSET('Hygiene Data'!$E$12,0,10*ROW('Hygiene Data'!E139))="","",OFFSET('Hygiene Data'!$E$12,0,10*ROW('Hygiene Data'!E139)))</f>
        <v/>
      </c>
      <c r="DT145" s="290" t="str">
        <f ca="true">+IF(OFFSET('Hygiene Data'!$E$13,0,10*ROW('Hygiene Data'!E139))="","",OFFSET('Hygiene Data'!$E$13,0,10*ROW('Hygiene Data'!E139)))</f>
        <v/>
      </c>
      <c r="DU145" s="290" t="str">
        <f ca="true">+IF(OFFSET('Hygiene Data'!$F$11,0,10*ROW('Hygiene Data'!F139))="","",OFFSET('Hygiene Data'!$F$11,0,10*ROW('Hygiene Data'!F139)))</f>
        <v/>
      </c>
      <c r="DV145" s="290" t="str">
        <f ca="true">+IF(OFFSET('Hygiene Data'!$F$12,0,10*ROW('Hygiene Data'!F139))="","",OFFSET('Hygiene Data'!$F$12,0,10*ROW('Hygiene Data'!F139)))</f>
        <v/>
      </c>
      <c r="DW145" s="290" t="str">
        <f ca="true">+IF(OFFSET('Hygiene Data'!$F$13,0,10*ROW('Hygiene Data'!F139))="","",OFFSET('Hygiene Data'!$F$13,0,10*ROW('Hygiene Data'!F139)))</f>
        <v/>
      </c>
      <c r="DX145" s="290" t="str">
        <f ca="true">+IF(OFFSET('Hygiene Data'!$G$11,0,10*ROW('Hygiene Data'!G139))="","",OFFSET('Hygiene Data'!$G$11,0,10*ROW('Hygiene Data'!G139)))</f>
        <v/>
      </c>
      <c r="DY145" s="290" t="str">
        <f ca="true">+IF(OFFSET('Hygiene Data'!$G$12,0,10*ROW('Hygiene Data'!G139))="","",OFFSET('Hygiene Data'!$G$12,0,10*ROW('Hygiene Data'!G139)))</f>
        <v/>
      </c>
      <c r="DZ145" s="290" t="str">
        <f ca="true">+IF(OFFSET('Hygiene Data'!$G$13,0,10*ROW('Hygiene Data'!G139))="","",OFFSET('Hygiene Data'!$G$13,0,10*ROW('Hygiene Data'!G139)))</f>
        <v/>
      </c>
      <c r="EA145" s="290" t="str">
        <f ca="true">+IF(OFFSET('Hygiene Data'!$H$11,0,10*ROW('Hygiene Data'!H139))="","",OFFSET('Hygiene Data'!$H$11,0,10*ROW('Hygiene Data'!H139)))</f>
        <v/>
      </c>
      <c r="EB145" s="290" t="str">
        <f ca="true">+IF(OFFSET('Hygiene Data'!$H$12,0,10*ROW('Hygiene Data'!H139))="","",OFFSET('Hygiene Data'!$H$12,0,10*ROW('Hygiene Data'!H139)))</f>
        <v/>
      </c>
      <c r="EC145" s="290" t="str">
        <f ca="true">+IF(OFFSET('Hygiene Data'!$H$13,0,10*ROW('Hygiene Data'!H139))="","",OFFSET('Hygiene Data'!$H$13,0,10*ROW('Hygiene Data'!H139)))</f>
        <v/>
      </c>
      <c r="ED145" s="290" t="str">
        <f ca="true">+IF(OFFSET('Hygiene Data'!$I$11,0,10*ROW('Hygiene Data'!I139))="","",OFFSET('Hygiene Data'!$I$11,0,10*ROW('Hygiene Data'!I139)))</f>
        <v/>
      </c>
      <c r="EE145" s="290" t="str">
        <f ca="true">+IF(OFFSET('Hygiene Data'!$I$12,0,10*ROW('Hygiene Data'!I139))="","",OFFSET('Hygiene Data'!$I$12,0,10*ROW('Hygiene Data'!I139)))</f>
        <v/>
      </c>
      <c r="EF145" s="290"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6"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0"/>
      <c r="BS146" s="290" t="str">
        <f ca="true">+IF(OFFSET('Water Data'!$D$27,0,10*ROW('Water Data'!D140))="","",OFFSET('Water Data'!$D$27,0,10*ROW('Water Data'!D140)))</f>
        <v/>
      </c>
      <c r="BT146" s="290" t="str">
        <f ca="true">+IF(OFFSET('Water Data'!$D$28,0,10*ROW('Water Data'!D140))="","",OFFSET('Water Data'!$D$28,0,10*ROW('Water Data'!D140)))</f>
        <v/>
      </c>
      <c r="BU146" s="290" t="str">
        <f ca="true">+IF(OFFSET('Water Data'!$D$29,0,10*ROW('Water Data'!D140))="","",OFFSET('Water Data'!$D$29,0,10*ROW('Water Data'!D140)))</f>
        <v/>
      </c>
      <c r="BV146" s="290" t="str">
        <f ca="true">+IF(OFFSET('Water Data'!$E$27,0,10*ROW('Water Data'!E140))="","",OFFSET('Water Data'!$E$27,0,10*ROW('Water Data'!E140)))</f>
        <v/>
      </c>
      <c r="BW146" s="290" t="str">
        <f ca="true">+IF(OFFSET('Water Data'!$E$28,0,10*ROW('Water Data'!E140))="","",OFFSET('Water Data'!$E$28,0,10*ROW('Water Data'!E140)))</f>
        <v/>
      </c>
      <c r="BX146" s="290" t="str">
        <f ca="true">+IF(OFFSET('Water Data'!$E$29,0,10*ROW('Water Data'!E140))="","",OFFSET('Water Data'!$E$29,0,10*ROW('Water Data'!E140)))</f>
        <v/>
      </c>
      <c r="BY146" s="290" t="str">
        <f ca="true">+IF(OFFSET('Water Data'!$F$27,0,10*ROW('Water Data'!F140))="","",OFFSET('Water Data'!$F$27,0,10*ROW('Water Data'!F140)))</f>
        <v/>
      </c>
      <c r="BZ146" s="290" t="str">
        <f ca="true">+IF(OFFSET('Water Data'!$F$28,0,10*ROW('Water Data'!F140))="","",OFFSET('Water Data'!$F$28,0,10*ROW('Water Data'!F140)))</f>
        <v/>
      </c>
      <c r="CA146" s="290" t="str">
        <f ca="true">+IF(OFFSET('Water Data'!$F$29,0,10*ROW('Water Data'!F140))="","",OFFSET('Water Data'!$F$29,0,10*ROW('Water Data'!F140)))</f>
        <v/>
      </c>
      <c r="CB146" s="290" t="str">
        <f ca="true">+IF(OFFSET('Water Data'!$G$27,0,10*ROW('Water Data'!G140))="","",OFFSET('Water Data'!$G$27,0,10*ROW('Water Data'!G140)))</f>
        <v/>
      </c>
      <c r="CC146" s="290" t="str">
        <f ca="true">+IF(OFFSET('Water Data'!$G$28,0,10*ROW('Water Data'!G140))="","",OFFSET('Water Data'!$G$28,0,10*ROW('Water Data'!G140)))</f>
        <v/>
      </c>
      <c r="CD146" s="290" t="str">
        <f ca="true">+IF(OFFSET('Water Data'!$G$29,0,10*ROW('Water Data'!G140))="","",OFFSET('Water Data'!$G$29,0,10*ROW('Water Data'!G140)))</f>
        <v/>
      </c>
      <c r="CE146" s="290" t="str">
        <f ca="true">+IF(OFFSET('Water Data'!$H$27,0,10*ROW('Water Data'!H140))="","",OFFSET('Water Data'!$H$27,0,10*ROW('Water Data'!H140)))</f>
        <v/>
      </c>
      <c r="CF146" s="290" t="str">
        <f ca="true">+IF(OFFSET('Water Data'!$H$28,0,10*ROW('Water Data'!H140))="","",OFFSET('Water Data'!$H$28,0,10*ROW('Water Data'!H140)))</f>
        <v/>
      </c>
      <c r="CG146" s="290" t="str">
        <f ca="true">+IF(OFFSET('Water Data'!$H$29,0,10*ROW('Water Data'!H140))="","",OFFSET('Water Data'!$H$29,0,10*ROW('Water Data'!H140)))</f>
        <v/>
      </c>
      <c r="CH146" s="290" t="str">
        <f ca="true">+IF(OFFSET('Water Data'!$I$27,0,10*ROW('Water Data'!I140))="","",OFFSET('Water Data'!$I$27,0,10*ROW('Water Data'!I140)))</f>
        <v/>
      </c>
      <c r="CI146" s="290" t="str">
        <f ca="true">+IF(OFFSET('Water Data'!$I$28,0,10*ROW('Water Data'!I140))="","",OFFSET('Water Data'!$I$28,0,10*ROW('Water Data'!I140)))</f>
        <v/>
      </c>
      <c r="CJ146" s="290" t="str">
        <f ca="true">+IF(OFFSET('Water Data'!$I$29,0,10*ROW('Water Data'!I140))="","",OFFSET('Water Data'!$I$29,0,10*ROW('Water Data'!I140)))</f>
        <v/>
      </c>
      <c r="CK146" s="290" t="str">
        <f ca="true">+IF(OFFSET('Sanitation Data'!$D$28,0,10*ROW('Sanitation Data'!D140))="","",OFFSET('Sanitation Data'!$D$28,0,10*ROW('Sanitation Data'!D140)))</f>
        <v/>
      </c>
      <c r="CL146" s="290" t="str">
        <f ca="true">+IF(OFFSET('Sanitation Data'!$D$29,0,10*ROW('Sanitation Data'!D140))="","",OFFSET('Sanitation Data'!$D$29,0,10*ROW('Sanitation Data'!D140)))</f>
        <v/>
      </c>
      <c r="CM146" s="290" t="str">
        <f ca="true">+IF(OFFSET('Sanitation Data'!$D$30,0,10*ROW('Sanitation Data'!D140))="","",OFFSET('Sanitation Data'!$D$30,0,10*ROW('Sanitation Data'!D140)))</f>
        <v/>
      </c>
      <c r="CN146" s="290" t="str">
        <f ca="true">+IF(OFFSET('Sanitation Data'!$D$31,0,10*ROW('Sanitation Data'!D140))="","",OFFSET('Sanitation Data'!$D$31,0,10*ROW('Sanitation Data'!D140)))</f>
        <v/>
      </c>
      <c r="CO146" s="290" t="str">
        <f ca="true">+IF(OFFSET('Sanitation Data'!$D$32,0,10*ROW('Sanitation Data'!D140))="","",OFFSET('Sanitation Data'!$D$32,0,10*ROW('Sanitation Data'!D140)))</f>
        <v/>
      </c>
      <c r="CP146" s="290" t="str">
        <f ca="true">+IF(OFFSET('Sanitation Data'!$E$28,0,10*ROW('Sanitation Data'!E140))="","",OFFSET('Sanitation Data'!$E$28,0,10*ROW('Sanitation Data'!E140)))</f>
        <v/>
      </c>
      <c r="CQ146" s="290" t="str">
        <f ca="true">+IF(OFFSET('Sanitation Data'!$E$29,0,10*ROW('Sanitation Data'!E140))="","",OFFSET('Sanitation Data'!$E$29,0,10*ROW('Sanitation Data'!E140)))</f>
        <v/>
      </c>
      <c r="CR146" s="290" t="str">
        <f ca="true">+IF(OFFSET('Sanitation Data'!$E$30,0,10*ROW('Sanitation Data'!E140))="","",OFFSET('Sanitation Data'!$E$30,0,10*ROW('Sanitation Data'!E140)))</f>
        <v/>
      </c>
      <c r="CS146" s="290" t="str">
        <f ca="true">+IF(OFFSET('Sanitation Data'!$E$31,0,10*ROW('Sanitation Data'!E140))="","",OFFSET('Sanitation Data'!$E$31,0,10*ROW('Sanitation Data'!E140)))</f>
        <v/>
      </c>
      <c r="CT146" s="290" t="str">
        <f ca="true">+IF(OFFSET('Sanitation Data'!$E$32,0,10*ROW('Sanitation Data'!E140))="","",OFFSET('Sanitation Data'!$E$32,0,10*ROW('Sanitation Data'!E140)))</f>
        <v/>
      </c>
      <c r="CU146" s="290" t="str">
        <f ca="true">+IF(OFFSET('Sanitation Data'!$F$28,0,10*ROW('Sanitation Data'!F140))="","",OFFSET('Sanitation Data'!$F$28,0,10*ROW('Sanitation Data'!F140)))</f>
        <v/>
      </c>
      <c r="CV146" s="290" t="str">
        <f ca="true">+IF(OFFSET('Sanitation Data'!$F$29,0,10*ROW('Sanitation Data'!F140))="","",OFFSET('Sanitation Data'!$F$29,0,10*ROW('Sanitation Data'!F140)))</f>
        <v/>
      </c>
      <c r="CW146" s="290" t="str">
        <f ca="true">+IF(OFFSET('Sanitation Data'!$F$30,0,10*ROW('Sanitation Data'!F140))="","",OFFSET('Sanitation Data'!$F$30,0,10*ROW('Sanitation Data'!F140)))</f>
        <v/>
      </c>
      <c r="CX146" s="290" t="str">
        <f ca="true">+IF(OFFSET('Sanitation Data'!$F$31,0,10*ROW('Sanitation Data'!F140))="","",OFFSET('Sanitation Data'!$F$31,0,10*ROW('Sanitation Data'!F140)))</f>
        <v/>
      </c>
      <c r="CY146" s="290" t="str">
        <f ca="true">+IF(OFFSET('Sanitation Data'!$F$32,0,10*ROW('Sanitation Data'!F140))="","",OFFSET('Sanitation Data'!$F$32,0,10*ROW('Sanitation Data'!F140)))</f>
        <v/>
      </c>
      <c r="CZ146" s="290" t="str">
        <f ca="true">+IF(OFFSET('Sanitation Data'!$G$28,0,10*ROW('Sanitation Data'!G140))="","",OFFSET('Sanitation Data'!$G$28,0,10*ROW('Sanitation Data'!G140)))</f>
        <v/>
      </c>
      <c r="DA146" s="290" t="str">
        <f ca="true">+IF(OFFSET('Sanitation Data'!$G$29,0,10*ROW('Sanitation Data'!G140))="","",OFFSET('Sanitation Data'!$G$29,0,10*ROW('Sanitation Data'!G140)))</f>
        <v/>
      </c>
      <c r="DB146" s="290" t="str">
        <f ca="true">+IF(OFFSET('Sanitation Data'!$G$30,0,10*ROW('Sanitation Data'!G140))="","",OFFSET('Sanitation Data'!$G$30,0,10*ROW('Sanitation Data'!G140)))</f>
        <v/>
      </c>
      <c r="DC146" s="290" t="str">
        <f ca="true">+IF(OFFSET('Sanitation Data'!$G$31,0,10*ROW('Sanitation Data'!G140))="","",OFFSET('Sanitation Data'!$G$31,0,10*ROW('Sanitation Data'!G140)))</f>
        <v/>
      </c>
      <c r="DD146" s="290" t="str">
        <f ca="true">+IF(OFFSET('Sanitation Data'!$G$32,0,10*ROW('Sanitation Data'!G140))="","",OFFSET('Sanitation Data'!$G$32,0,10*ROW('Sanitation Data'!G140)))</f>
        <v/>
      </c>
      <c r="DE146" s="290" t="str">
        <f ca="true">+IF(OFFSET('Sanitation Data'!$H$28,0,10*ROW('Sanitation Data'!H140))="","",OFFSET('Sanitation Data'!$H$28,0,10*ROW('Sanitation Data'!H140)))</f>
        <v/>
      </c>
      <c r="DF146" s="290" t="str">
        <f ca="true">+IF(OFFSET('Sanitation Data'!$H$29,0,10*ROW('Sanitation Data'!H140))="","",OFFSET('Sanitation Data'!$H$29,0,10*ROW('Sanitation Data'!H140)))</f>
        <v/>
      </c>
      <c r="DG146" s="290" t="str">
        <f ca="true">+IF(OFFSET('Sanitation Data'!$H$30,0,10*ROW('Sanitation Data'!H140))="","",OFFSET('Sanitation Data'!$H$30,0,10*ROW('Sanitation Data'!H140)))</f>
        <v/>
      </c>
      <c r="DH146" s="290" t="str">
        <f ca="true">+IF(OFFSET('Sanitation Data'!$H$31,0,10*ROW('Sanitation Data'!H140))="","",OFFSET('Sanitation Data'!$H$31,0,10*ROW('Sanitation Data'!H140)))</f>
        <v/>
      </c>
      <c r="DI146" s="290" t="str">
        <f ca="true">+IF(OFFSET('Sanitation Data'!$H$32,0,10*ROW('Sanitation Data'!H140))="","",OFFSET('Sanitation Data'!$H$32,0,10*ROW('Sanitation Data'!H140)))</f>
        <v/>
      </c>
      <c r="DJ146" s="290" t="str">
        <f ca="true">+IF(OFFSET('Sanitation Data'!$I$28,0,10*ROW('Sanitation Data'!I140))="","",OFFSET('Sanitation Data'!$I$28,0,10*ROW('Sanitation Data'!I140)))</f>
        <v/>
      </c>
      <c r="DK146" s="290" t="str">
        <f ca="true">+IF(OFFSET('Sanitation Data'!$I$29,0,10*ROW('Sanitation Data'!I140))="","",OFFSET('Sanitation Data'!$I$29,0,10*ROW('Sanitation Data'!I140)))</f>
        <v/>
      </c>
      <c r="DL146" s="290" t="str">
        <f ca="true">+IF(OFFSET('Sanitation Data'!$I$30,0,10*ROW('Sanitation Data'!I140))="","",OFFSET('Sanitation Data'!$I$30,0,10*ROW('Sanitation Data'!I140)))</f>
        <v/>
      </c>
      <c r="DM146" s="290" t="str">
        <f ca="true">+IF(OFFSET('Sanitation Data'!$I$31,0,10*ROW('Sanitation Data'!I140))="","",OFFSET('Sanitation Data'!$I$31,0,10*ROW('Sanitation Data'!I140)))</f>
        <v/>
      </c>
      <c r="DN146" s="290" t="str">
        <f ca="true">+IF(OFFSET('Sanitation Data'!$I$32,0,10*ROW('Sanitation Data'!I140))="","",OFFSET('Sanitation Data'!$I$32,0,10*ROW('Sanitation Data'!I140)))</f>
        <v/>
      </c>
      <c r="DO146" s="290" t="str">
        <f ca="true">+IF(OFFSET('Hygiene Data'!$D$11,0,10*ROW('Hygiene Data'!D140))="","",OFFSET('Hygiene Data'!$D$11,0,10*ROW('Hygiene Data'!D140)))</f>
        <v/>
      </c>
      <c r="DP146" s="290" t="str">
        <f ca="true">+IF(OFFSET('Hygiene Data'!$D$12,0,10*ROW('Hygiene Data'!D140))="","",OFFSET('Hygiene Data'!$D$12,0,10*ROW('Hygiene Data'!D140)))</f>
        <v/>
      </c>
      <c r="DQ146" s="290" t="str">
        <f ca="true">+IF(OFFSET('Hygiene Data'!$D$13,0,10*ROW('Hygiene Data'!D140))="","",OFFSET('Hygiene Data'!$D$13,0,10*ROW('Hygiene Data'!D140)))</f>
        <v/>
      </c>
      <c r="DR146" s="290" t="str">
        <f ca="true">+IF(OFFSET('Hygiene Data'!$E$11,0,10*ROW('Hygiene Data'!E140))="","",OFFSET('Hygiene Data'!$E$11,0,10*ROW('Hygiene Data'!E140)))</f>
        <v/>
      </c>
      <c r="DS146" s="290" t="str">
        <f ca="true">+IF(OFFSET('Hygiene Data'!$E$12,0,10*ROW('Hygiene Data'!E140))="","",OFFSET('Hygiene Data'!$E$12,0,10*ROW('Hygiene Data'!E140)))</f>
        <v/>
      </c>
      <c r="DT146" s="290" t="str">
        <f ca="true">+IF(OFFSET('Hygiene Data'!$E$13,0,10*ROW('Hygiene Data'!E140))="","",OFFSET('Hygiene Data'!$E$13,0,10*ROW('Hygiene Data'!E140)))</f>
        <v/>
      </c>
      <c r="DU146" s="290" t="str">
        <f ca="true">+IF(OFFSET('Hygiene Data'!$F$11,0,10*ROW('Hygiene Data'!F140))="","",OFFSET('Hygiene Data'!$F$11,0,10*ROW('Hygiene Data'!F140)))</f>
        <v/>
      </c>
      <c r="DV146" s="290" t="str">
        <f ca="true">+IF(OFFSET('Hygiene Data'!$F$12,0,10*ROW('Hygiene Data'!F140))="","",OFFSET('Hygiene Data'!$F$12,0,10*ROW('Hygiene Data'!F140)))</f>
        <v/>
      </c>
      <c r="DW146" s="290" t="str">
        <f ca="true">+IF(OFFSET('Hygiene Data'!$F$13,0,10*ROW('Hygiene Data'!F140))="","",OFFSET('Hygiene Data'!$F$13,0,10*ROW('Hygiene Data'!F140)))</f>
        <v/>
      </c>
      <c r="DX146" s="290" t="str">
        <f ca="true">+IF(OFFSET('Hygiene Data'!$G$11,0,10*ROW('Hygiene Data'!G140))="","",OFFSET('Hygiene Data'!$G$11,0,10*ROW('Hygiene Data'!G140)))</f>
        <v/>
      </c>
      <c r="DY146" s="290" t="str">
        <f ca="true">+IF(OFFSET('Hygiene Data'!$G$12,0,10*ROW('Hygiene Data'!G140))="","",OFFSET('Hygiene Data'!$G$12,0,10*ROW('Hygiene Data'!G140)))</f>
        <v/>
      </c>
      <c r="DZ146" s="290" t="str">
        <f ca="true">+IF(OFFSET('Hygiene Data'!$G$13,0,10*ROW('Hygiene Data'!G140))="","",OFFSET('Hygiene Data'!$G$13,0,10*ROW('Hygiene Data'!G140)))</f>
        <v/>
      </c>
      <c r="EA146" s="290" t="str">
        <f ca="true">+IF(OFFSET('Hygiene Data'!$H$11,0,10*ROW('Hygiene Data'!H140))="","",OFFSET('Hygiene Data'!$H$11,0,10*ROW('Hygiene Data'!H140)))</f>
        <v/>
      </c>
      <c r="EB146" s="290" t="str">
        <f ca="true">+IF(OFFSET('Hygiene Data'!$H$12,0,10*ROW('Hygiene Data'!H140))="","",OFFSET('Hygiene Data'!$H$12,0,10*ROW('Hygiene Data'!H140)))</f>
        <v/>
      </c>
      <c r="EC146" s="290" t="str">
        <f ca="true">+IF(OFFSET('Hygiene Data'!$H$13,0,10*ROW('Hygiene Data'!H140))="","",OFFSET('Hygiene Data'!$H$13,0,10*ROW('Hygiene Data'!H140)))</f>
        <v/>
      </c>
      <c r="ED146" s="290" t="str">
        <f ca="true">+IF(OFFSET('Hygiene Data'!$I$11,0,10*ROW('Hygiene Data'!I140))="","",OFFSET('Hygiene Data'!$I$11,0,10*ROW('Hygiene Data'!I140)))</f>
        <v/>
      </c>
      <c r="EE146" s="290" t="str">
        <f ca="true">+IF(OFFSET('Hygiene Data'!$I$12,0,10*ROW('Hygiene Data'!I140))="","",OFFSET('Hygiene Data'!$I$12,0,10*ROW('Hygiene Data'!I140)))</f>
        <v/>
      </c>
      <c r="EF146" s="290"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6"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0"/>
      <c r="BS147" s="290" t="str">
        <f ca="true">+IF(OFFSET('Water Data'!$D$27,0,10*ROW('Water Data'!D141))="","",OFFSET('Water Data'!$D$27,0,10*ROW('Water Data'!D141)))</f>
        <v/>
      </c>
      <c r="BT147" s="290" t="str">
        <f ca="true">+IF(OFFSET('Water Data'!$D$28,0,10*ROW('Water Data'!D141))="","",OFFSET('Water Data'!$D$28,0,10*ROW('Water Data'!D141)))</f>
        <v/>
      </c>
      <c r="BU147" s="290" t="str">
        <f ca="true">+IF(OFFSET('Water Data'!$D$29,0,10*ROW('Water Data'!D141))="","",OFFSET('Water Data'!$D$29,0,10*ROW('Water Data'!D141)))</f>
        <v/>
      </c>
      <c r="BV147" s="290" t="str">
        <f ca="true">+IF(OFFSET('Water Data'!$E$27,0,10*ROW('Water Data'!E141))="","",OFFSET('Water Data'!$E$27,0,10*ROW('Water Data'!E141)))</f>
        <v/>
      </c>
      <c r="BW147" s="290" t="str">
        <f ca="true">+IF(OFFSET('Water Data'!$E$28,0,10*ROW('Water Data'!E141))="","",OFFSET('Water Data'!$E$28,0,10*ROW('Water Data'!E141)))</f>
        <v/>
      </c>
      <c r="BX147" s="290" t="str">
        <f ca="true">+IF(OFFSET('Water Data'!$E$29,0,10*ROW('Water Data'!E141))="","",OFFSET('Water Data'!$E$29,0,10*ROW('Water Data'!E141)))</f>
        <v/>
      </c>
      <c r="BY147" s="290" t="str">
        <f ca="true">+IF(OFFSET('Water Data'!$F$27,0,10*ROW('Water Data'!F141))="","",OFFSET('Water Data'!$F$27,0,10*ROW('Water Data'!F141)))</f>
        <v/>
      </c>
      <c r="BZ147" s="290" t="str">
        <f ca="true">+IF(OFFSET('Water Data'!$F$28,0,10*ROW('Water Data'!F141))="","",OFFSET('Water Data'!$F$28,0,10*ROW('Water Data'!F141)))</f>
        <v/>
      </c>
      <c r="CA147" s="290" t="str">
        <f ca="true">+IF(OFFSET('Water Data'!$F$29,0,10*ROW('Water Data'!F141))="","",OFFSET('Water Data'!$F$29,0,10*ROW('Water Data'!F141)))</f>
        <v/>
      </c>
      <c r="CB147" s="290" t="str">
        <f ca="true">+IF(OFFSET('Water Data'!$G$27,0,10*ROW('Water Data'!G141))="","",OFFSET('Water Data'!$G$27,0,10*ROW('Water Data'!G141)))</f>
        <v/>
      </c>
      <c r="CC147" s="290" t="str">
        <f ca="true">+IF(OFFSET('Water Data'!$G$28,0,10*ROW('Water Data'!G141))="","",OFFSET('Water Data'!$G$28,0,10*ROW('Water Data'!G141)))</f>
        <v/>
      </c>
      <c r="CD147" s="290" t="str">
        <f ca="true">+IF(OFFSET('Water Data'!$G$29,0,10*ROW('Water Data'!G141))="","",OFFSET('Water Data'!$G$29,0,10*ROW('Water Data'!G141)))</f>
        <v/>
      </c>
      <c r="CE147" s="290" t="str">
        <f ca="true">+IF(OFFSET('Water Data'!$H$27,0,10*ROW('Water Data'!H141))="","",OFFSET('Water Data'!$H$27,0,10*ROW('Water Data'!H141)))</f>
        <v/>
      </c>
      <c r="CF147" s="290" t="str">
        <f ca="true">+IF(OFFSET('Water Data'!$H$28,0,10*ROW('Water Data'!H141))="","",OFFSET('Water Data'!$H$28,0,10*ROW('Water Data'!H141)))</f>
        <v/>
      </c>
      <c r="CG147" s="290" t="str">
        <f ca="true">+IF(OFFSET('Water Data'!$H$29,0,10*ROW('Water Data'!H141))="","",OFFSET('Water Data'!$H$29,0,10*ROW('Water Data'!H141)))</f>
        <v/>
      </c>
      <c r="CH147" s="290" t="str">
        <f ca="true">+IF(OFFSET('Water Data'!$I$27,0,10*ROW('Water Data'!I141))="","",OFFSET('Water Data'!$I$27,0,10*ROW('Water Data'!I141)))</f>
        <v/>
      </c>
      <c r="CI147" s="290" t="str">
        <f ca="true">+IF(OFFSET('Water Data'!$I$28,0,10*ROW('Water Data'!I141))="","",OFFSET('Water Data'!$I$28,0,10*ROW('Water Data'!I141)))</f>
        <v/>
      </c>
      <c r="CJ147" s="290" t="str">
        <f ca="true">+IF(OFFSET('Water Data'!$I$29,0,10*ROW('Water Data'!I141))="","",OFFSET('Water Data'!$I$29,0,10*ROW('Water Data'!I141)))</f>
        <v/>
      </c>
      <c r="CK147" s="290" t="str">
        <f ca="true">+IF(OFFSET('Sanitation Data'!$D$28,0,10*ROW('Sanitation Data'!D141))="","",OFFSET('Sanitation Data'!$D$28,0,10*ROW('Sanitation Data'!D141)))</f>
        <v/>
      </c>
      <c r="CL147" s="290" t="str">
        <f ca="true">+IF(OFFSET('Sanitation Data'!$D$29,0,10*ROW('Sanitation Data'!D141))="","",OFFSET('Sanitation Data'!$D$29,0,10*ROW('Sanitation Data'!D141)))</f>
        <v/>
      </c>
      <c r="CM147" s="290" t="str">
        <f ca="true">+IF(OFFSET('Sanitation Data'!$D$30,0,10*ROW('Sanitation Data'!D141))="","",OFFSET('Sanitation Data'!$D$30,0,10*ROW('Sanitation Data'!D141)))</f>
        <v/>
      </c>
      <c r="CN147" s="290" t="str">
        <f ca="true">+IF(OFFSET('Sanitation Data'!$D$31,0,10*ROW('Sanitation Data'!D141))="","",OFFSET('Sanitation Data'!$D$31,0,10*ROW('Sanitation Data'!D141)))</f>
        <v/>
      </c>
      <c r="CO147" s="290" t="str">
        <f ca="true">+IF(OFFSET('Sanitation Data'!$D$32,0,10*ROW('Sanitation Data'!D141))="","",OFFSET('Sanitation Data'!$D$32,0,10*ROW('Sanitation Data'!D141)))</f>
        <v/>
      </c>
      <c r="CP147" s="290" t="str">
        <f ca="true">+IF(OFFSET('Sanitation Data'!$E$28,0,10*ROW('Sanitation Data'!E141))="","",OFFSET('Sanitation Data'!$E$28,0,10*ROW('Sanitation Data'!E141)))</f>
        <v/>
      </c>
      <c r="CQ147" s="290" t="str">
        <f ca="true">+IF(OFFSET('Sanitation Data'!$E$29,0,10*ROW('Sanitation Data'!E141))="","",OFFSET('Sanitation Data'!$E$29,0,10*ROW('Sanitation Data'!E141)))</f>
        <v/>
      </c>
      <c r="CR147" s="290" t="str">
        <f ca="true">+IF(OFFSET('Sanitation Data'!$E$30,0,10*ROW('Sanitation Data'!E141))="","",OFFSET('Sanitation Data'!$E$30,0,10*ROW('Sanitation Data'!E141)))</f>
        <v/>
      </c>
      <c r="CS147" s="290" t="str">
        <f ca="true">+IF(OFFSET('Sanitation Data'!$E$31,0,10*ROW('Sanitation Data'!E141))="","",OFFSET('Sanitation Data'!$E$31,0,10*ROW('Sanitation Data'!E141)))</f>
        <v/>
      </c>
      <c r="CT147" s="290" t="str">
        <f ca="true">+IF(OFFSET('Sanitation Data'!$E$32,0,10*ROW('Sanitation Data'!E141))="","",OFFSET('Sanitation Data'!$E$32,0,10*ROW('Sanitation Data'!E141)))</f>
        <v/>
      </c>
      <c r="CU147" s="290" t="str">
        <f ca="true">+IF(OFFSET('Sanitation Data'!$F$28,0,10*ROW('Sanitation Data'!F141))="","",OFFSET('Sanitation Data'!$F$28,0,10*ROW('Sanitation Data'!F141)))</f>
        <v/>
      </c>
      <c r="CV147" s="290" t="str">
        <f ca="true">+IF(OFFSET('Sanitation Data'!$F$29,0,10*ROW('Sanitation Data'!F141))="","",OFFSET('Sanitation Data'!$F$29,0,10*ROW('Sanitation Data'!F141)))</f>
        <v/>
      </c>
      <c r="CW147" s="290" t="str">
        <f ca="true">+IF(OFFSET('Sanitation Data'!$F$30,0,10*ROW('Sanitation Data'!F141))="","",OFFSET('Sanitation Data'!$F$30,0,10*ROW('Sanitation Data'!F141)))</f>
        <v/>
      </c>
      <c r="CX147" s="290" t="str">
        <f ca="true">+IF(OFFSET('Sanitation Data'!$F$31,0,10*ROW('Sanitation Data'!F141))="","",OFFSET('Sanitation Data'!$F$31,0,10*ROW('Sanitation Data'!F141)))</f>
        <v/>
      </c>
      <c r="CY147" s="290" t="str">
        <f ca="true">+IF(OFFSET('Sanitation Data'!$F$32,0,10*ROW('Sanitation Data'!F141))="","",OFFSET('Sanitation Data'!$F$32,0,10*ROW('Sanitation Data'!F141)))</f>
        <v/>
      </c>
      <c r="CZ147" s="290" t="str">
        <f ca="true">+IF(OFFSET('Sanitation Data'!$G$28,0,10*ROW('Sanitation Data'!G141))="","",OFFSET('Sanitation Data'!$G$28,0,10*ROW('Sanitation Data'!G141)))</f>
        <v/>
      </c>
      <c r="DA147" s="290" t="str">
        <f ca="true">+IF(OFFSET('Sanitation Data'!$G$29,0,10*ROW('Sanitation Data'!G141))="","",OFFSET('Sanitation Data'!$G$29,0,10*ROW('Sanitation Data'!G141)))</f>
        <v/>
      </c>
      <c r="DB147" s="290" t="str">
        <f ca="true">+IF(OFFSET('Sanitation Data'!$G$30,0,10*ROW('Sanitation Data'!G141))="","",OFFSET('Sanitation Data'!$G$30,0,10*ROW('Sanitation Data'!G141)))</f>
        <v/>
      </c>
      <c r="DC147" s="290" t="str">
        <f ca="true">+IF(OFFSET('Sanitation Data'!$G$31,0,10*ROW('Sanitation Data'!G141))="","",OFFSET('Sanitation Data'!$G$31,0,10*ROW('Sanitation Data'!G141)))</f>
        <v/>
      </c>
      <c r="DD147" s="290" t="str">
        <f ca="true">+IF(OFFSET('Sanitation Data'!$G$32,0,10*ROW('Sanitation Data'!G141))="","",OFFSET('Sanitation Data'!$G$32,0,10*ROW('Sanitation Data'!G141)))</f>
        <v/>
      </c>
      <c r="DE147" s="290" t="str">
        <f ca="true">+IF(OFFSET('Sanitation Data'!$H$28,0,10*ROW('Sanitation Data'!H141))="","",OFFSET('Sanitation Data'!$H$28,0,10*ROW('Sanitation Data'!H141)))</f>
        <v/>
      </c>
      <c r="DF147" s="290" t="str">
        <f ca="true">+IF(OFFSET('Sanitation Data'!$H$29,0,10*ROW('Sanitation Data'!H141))="","",OFFSET('Sanitation Data'!$H$29,0,10*ROW('Sanitation Data'!H141)))</f>
        <v/>
      </c>
      <c r="DG147" s="290" t="str">
        <f ca="true">+IF(OFFSET('Sanitation Data'!$H$30,0,10*ROW('Sanitation Data'!H141))="","",OFFSET('Sanitation Data'!$H$30,0,10*ROW('Sanitation Data'!H141)))</f>
        <v/>
      </c>
      <c r="DH147" s="290" t="str">
        <f ca="true">+IF(OFFSET('Sanitation Data'!$H$31,0,10*ROW('Sanitation Data'!H141))="","",OFFSET('Sanitation Data'!$H$31,0,10*ROW('Sanitation Data'!H141)))</f>
        <v/>
      </c>
      <c r="DI147" s="290" t="str">
        <f ca="true">+IF(OFFSET('Sanitation Data'!$H$32,0,10*ROW('Sanitation Data'!H141))="","",OFFSET('Sanitation Data'!$H$32,0,10*ROW('Sanitation Data'!H141)))</f>
        <v/>
      </c>
      <c r="DJ147" s="290" t="str">
        <f ca="true">+IF(OFFSET('Sanitation Data'!$I$28,0,10*ROW('Sanitation Data'!I141))="","",OFFSET('Sanitation Data'!$I$28,0,10*ROW('Sanitation Data'!I141)))</f>
        <v/>
      </c>
      <c r="DK147" s="290" t="str">
        <f ca="true">+IF(OFFSET('Sanitation Data'!$I$29,0,10*ROW('Sanitation Data'!I141))="","",OFFSET('Sanitation Data'!$I$29,0,10*ROW('Sanitation Data'!I141)))</f>
        <v/>
      </c>
      <c r="DL147" s="290" t="str">
        <f ca="true">+IF(OFFSET('Sanitation Data'!$I$30,0,10*ROW('Sanitation Data'!I141))="","",OFFSET('Sanitation Data'!$I$30,0,10*ROW('Sanitation Data'!I141)))</f>
        <v/>
      </c>
      <c r="DM147" s="290" t="str">
        <f ca="true">+IF(OFFSET('Sanitation Data'!$I$31,0,10*ROW('Sanitation Data'!I141))="","",OFFSET('Sanitation Data'!$I$31,0,10*ROW('Sanitation Data'!I141)))</f>
        <v/>
      </c>
      <c r="DN147" s="290" t="str">
        <f ca="true">+IF(OFFSET('Sanitation Data'!$I$32,0,10*ROW('Sanitation Data'!I141))="","",OFFSET('Sanitation Data'!$I$32,0,10*ROW('Sanitation Data'!I141)))</f>
        <v/>
      </c>
      <c r="DO147" s="290" t="str">
        <f ca="true">+IF(OFFSET('Hygiene Data'!$D$11,0,10*ROW('Hygiene Data'!D141))="","",OFFSET('Hygiene Data'!$D$11,0,10*ROW('Hygiene Data'!D141)))</f>
        <v/>
      </c>
      <c r="DP147" s="290" t="str">
        <f ca="true">+IF(OFFSET('Hygiene Data'!$D$12,0,10*ROW('Hygiene Data'!D141))="","",OFFSET('Hygiene Data'!$D$12,0,10*ROW('Hygiene Data'!D141)))</f>
        <v/>
      </c>
      <c r="DQ147" s="290" t="str">
        <f ca="true">+IF(OFFSET('Hygiene Data'!$D$13,0,10*ROW('Hygiene Data'!D141))="","",OFFSET('Hygiene Data'!$D$13,0,10*ROW('Hygiene Data'!D141)))</f>
        <v/>
      </c>
      <c r="DR147" s="290" t="str">
        <f ca="true">+IF(OFFSET('Hygiene Data'!$E$11,0,10*ROW('Hygiene Data'!E141))="","",OFFSET('Hygiene Data'!$E$11,0,10*ROW('Hygiene Data'!E141)))</f>
        <v/>
      </c>
      <c r="DS147" s="290" t="str">
        <f ca="true">+IF(OFFSET('Hygiene Data'!$E$12,0,10*ROW('Hygiene Data'!E141))="","",OFFSET('Hygiene Data'!$E$12,0,10*ROW('Hygiene Data'!E141)))</f>
        <v/>
      </c>
      <c r="DT147" s="290" t="str">
        <f ca="true">+IF(OFFSET('Hygiene Data'!$E$13,0,10*ROW('Hygiene Data'!E141))="","",OFFSET('Hygiene Data'!$E$13,0,10*ROW('Hygiene Data'!E141)))</f>
        <v/>
      </c>
      <c r="DU147" s="290" t="str">
        <f ca="true">+IF(OFFSET('Hygiene Data'!$F$11,0,10*ROW('Hygiene Data'!F141))="","",OFFSET('Hygiene Data'!$F$11,0,10*ROW('Hygiene Data'!F141)))</f>
        <v/>
      </c>
      <c r="DV147" s="290" t="str">
        <f ca="true">+IF(OFFSET('Hygiene Data'!$F$12,0,10*ROW('Hygiene Data'!F141))="","",OFFSET('Hygiene Data'!$F$12,0,10*ROW('Hygiene Data'!F141)))</f>
        <v/>
      </c>
      <c r="DW147" s="290" t="str">
        <f ca="true">+IF(OFFSET('Hygiene Data'!$F$13,0,10*ROW('Hygiene Data'!F141))="","",OFFSET('Hygiene Data'!$F$13,0,10*ROW('Hygiene Data'!F141)))</f>
        <v/>
      </c>
      <c r="DX147" s="290" t="str">
        <f ca="true">+IF(OFFSET('Hygiene Data'!$G$11,0,10*ROW('Hygiene Data'!G141))="","",OFFSET('Hygiene Data'!$G$11,0,10*ROW('Hygiene Data'!G141)))</f>
        <v/>
      </c>
      <c r="DY147" s="290" t="str">
        <f ca="true">+IF(OFFSET('Hygiene Data'!$G$12,0,10*ROW('Hygiene Data'!G141))="","",OFFSET('Hygiene Data'!$G$12,0,10*ROW('Hygiene Data'!G141)))</f>
        <v/>
      </c>
      <c r="DZ147" s="290" t="str">
        <f ca="true">+IF(OFFSET('Hygiene Data'!$G$13,0,10*ROW('Hygiene Data'!G141))="","",OFFSET('Hygiene Data'!$G$13,0,10*ROW('Hygiene Data'!G141)))</f>
        <v/>
      </c>
      <c r="EA147" s="290" t="str">
        <f ca="true">+IF(OFFSET('Hygiene Data'!$H$11,0,10*ROW('Hygiene Data'!H141))="","",OFFSET('Hygiene Data'!$H$11,0,10*ROW('Hygiene Data'!H141)))</f>
        <v/>
      </c>
      <c r="EB147" s="290" t="str">
        <f ca="true">+IF(OFFSET('Hygiene Data'!$H$12,0,10*ROW('Hygiene Data'!H141))="","",OFFSET('Hygiene Data'!$H$12,0,10*ROW('Hygiene Data'!H141)))</f>
        <v/>
      </c>
      <c r="EC147" s="290" t="str">
        <f ca="true">+IF(OFFSET('Hygiene Data'!$H$13,0,10*ROW('Hygiene Data'!H141))="","",OFFSET('Hygiene Data'!$H$13,0,10*ROW('Hygiene Data'!H141)))</f>
        <v/>
      </c>
      <c r="ED147" s="290" t="str">
        <f ca="true">+IF(OFFSET('Hygiene Data'!$I$11,0,10*ROW('Hygiene Data'!I141))="","",OFFSET('Hygiene Data'!$I$11,0,10*ROW('Hygiene Data'!I141)))</f>
        <v/>
      </c>
      <c r="EE147" s="290" t="str">
        <f ca="true">+IF(OFFSET('Hygiene Data'!$I$12,0,10*ROW('Hygiene Data'!I141))="","",OFFSET('Hygiene Data'!$I$12,0,10*ROW('Hygiene Data'!I141)))</f>
        <v/>
      </c>
      <c r="EF147" s="290"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6"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0"/>
      <c r="BS148" s="290" t="str">
        <f ca="true">+IF(OFFSET('Water Data'!$D$27,0,10*ROW('Water Data'!D142))="","",OFFSET('Water Data'!$D$27,0,10*ROW('Water Data'!D142)))</f>
        <v/>
      </c>
      <c r="BT148" s="290" t="str">
        <f ca="true">+IF(OFFSET('Water Data'!$D$28,0,10*ROW('Water Data'!D142))="","",OFFSET('Water Data'!$D$28,0,10*ROW('Water Data'!D142)))</f>
        <v/>
      </c>
      <c r="BU148" s="290" t="str">
        <f ca="true">+IF(OFFSET('Water Data'!$D$29,0,10*ROW('Water Data'!D142))="","",OFFSET('Water Data'!$D$29,0,10*ROW('Water Data'!D142)))</f>
        <v/>
      </c>
      <c r="BV148" s="290" t="str">
        <f ca="true">+IF(OFFSET('Water Data'!$E$27,0,10*ROW('Water Data'!E142))="","",OFFSET('Water Data'!$E$27,0,10*ROW('Water Data'!E142)))</f>
        <v/>
      </c>
      <c r="BW148" s="290" t="str">
        <f ca="true">+IF(OFFSET('Water Data'!$E$28,0,10*ROW('Water Data'!E142))="","",OFFSET('Water Data'!$E$28,0,10*ROW('Water Data'!E142)))</f>
        <v/>
      </c>
      <c r="BX148" s="290" t="str">
        <f ca="true">+IF(OFFSET('Water Data'!$E$29,0,10*ROW('Water Data'!E142))="","",OFFSET('Water Data'!$E$29,0,10*ROW('Water Data'!E142)))</f>
        <v/>
      </c>
      <c r="BY148" s="290" t="str">
        <f ca="true">+IF(OFFSET('Water Data'!$F$27,0,10*ROW('Water Data'!F142))="","",OFFSET('Water Data'!$F$27,0,10*ROW('Water Data'!F142)))</f>
        <v/>
      </c>
      <c r="BZ148" s="290" t="str">
        <f ca="true">+IF(OFFSET('Water Data'!$F$28,0,10*ROW('Water Data'!F142))="","",OFFSET('Water Data'!$F$28,0,10*ROW('Water Data'!F142)))</f>
        <v/>
      </c>
      <c r="CA148" s="290" t="str">
        <f ca="true">+IF(OFFSET('Water Data'!$F$29,0,10*ROW('Water Data'!F142))="","",OFFSET('Water Data'!$F$29,0,10*ROW('Water Data'!F142)))</f>
        <v/>
      </c>
      <c r="CB148" s="290" t="str">
        <f ca="true">+IF(OFFSET('Water Data'!$G$27,0,10*ROW('Water Data'!G142))="","",OFFSET('Water Data'!$G$27,0,10*ROW('Water Data'!G142)))</f>
        <v/>
      </c>
      <c r="CC148" s="290" t="str">
        <f ca="true">+IF(OFFSET('Water Data'!$G$28,0,10*ROW('Water Data'!G142))="","",OFFSET('Water Data'!$G$28,0,10*ROW('Water Data'!G142)))</f>
        <v/>
      </c>
      <c r="CD148" s="290" t="str">
        <f ca="true">+IF(OFFSET('Water Data'!$G$29,0,10*ROW('Water Data'!G142))="","",OFFSET('Water Data'!$G$29,0,10*ROW('Water Data'!G142)))</f>
        <v/>
      </c>
      <c r="CE148" s="290" t="str">
        <f ca="true">+IF(OFFSET('Water Data'!$H$27,0,10*ROW('Water Data'!H142))="","",OFFSET('Water Data'!$H$27,0,10*ROW('Water Data'!H142)))</f>
        <v/>
      </c>
      <c r="CF148" s="290" t="str">
        <f ca="true">+IF(OFFSET('Water Data'!$H$28,0,10*ROW('Water Data'!H142))="","",OFFSET('Water Data'!$H$28,0,10*ROW('Water Data'!H142)))</f>
        <v/>
      </c>
      <c r="CG148" s="290" t="str">
        <f ca="true">+IF(OFFSET('Water Data'!$H$29,0,10*ROW('Water Data'!H142))="","",OFFSET('Water Data'!$H$29,0,10*ROW('Water Data'!H142)))</f>
        <v/>
      </c>
      <c r="CH148" s="290" t="str">
        <f ca="true">+IF(OFFSET('Water Data'!$I$27,0,10*ROW('Water Data'!I142))="","",OFFSET('Water Data'!$I$27,0,10*ROW('Water Data'!I142)))</f>
        <v/>
      </c>
      <c r="CI148" s="290" t="str">
        <f ca="true">+IF(OFFSET('Water Data'!$I$28,0,10*ROW('Water Data'!I142))="","",OFFSET('Water Data'!$I$28,0,10*ROW('Water Data'!I142)))</f>
        <v/>
      </c>
      <c r="CJ148" s="290" t="str">
        <f ca="true">+IF(OFFSET('Water Data'!$I$29,0,10*ROW('Water Data'!I142))="","",OFFSET('Water Data'!$I$29,0,10*ROW('Water Data'!I142)))</f>
        <v/>
      </c>
      <c r="CK148" s="290" t="str">
        <f ca="true">+IF(OFFSET('Sanitation Data'!$D$28,0,10*ROW('Sanitation Data'!D142))="","",OFFSET('Sanitation Data'!$D$28,0,10*ROW('Sanitation Data'!D142)))</f>
        <v/>
      </c>
      <c r="CL148" s="290" t="str">
        <f ca="true">+IF(OFFSET('Sanitation Data'!$D$29,0,10*ROW('Sanitation Data'!D142))="","",OFFSET('Sanitation Data'!$D$29,0,10*ROW('Sanitation Data'!D142)))</f>
        <v/>
      </c>
      <c r="CM148" s="290" t="str">
        <f ca="true">+IF(OFFSET('Sanitation Data'!$D$30,0,10*ROW('Sanitation Data'!D142))="","",OFFSET('Sanitation Data'!$D$30,0,10*ROW('Sanitation Data'!D142)))</f>
        <v/>
      </c>
      <c r="CN148" s="290" t="str">
        <f ca="true">+IF(OFFSET('Sanitation Data'!$D$31,0,10*ROW('Sanitation Data'!D142))="","",OFFSET('Sanitation Data'!$D$31,0,10*ROW('Sanitation Data'!D142)))</f>
        <v/>
      </c>
      <c r="CO148" s="290" t="str">
        <f ca="true">+IF(OFFSET('Sanitation Data'!$D$32,0,10*ROW('Sanitation Data'!D142))="","",OFFSET('Sanitation Data'!$D$32,0,10*ROW('Sanitation Data'!D142)))</f>
        <v/>
      </c>
      <c r="CP148" s="290" t="str">
        <f ca="true">+IF(OFFSET('Sanitation Data'!$E$28,0,10*ROW('Sanitation Data'!E142))="","",OFFSET('Sanitation Data'!$E$28,0,10*ROW('Sanitation Data'!E142)))</f>
        <v/>
      </c>
      <c r="CQ148" s="290" t="str">
        <f ca="true">+IF(OFFSET('Sanitation Data'!$E$29,0,10*ROW('Sanitation Data'!E142))="","",OFFSET('Sanitation Data'!$E$29,0,10*ROW('Sanitation Data'!E142)))</f>
        <v/>
      </c>
      <c r="CR148" s="290" t="str">
        <f ca="true">+IF(OFFSET('Sanitation Data'!$E$30,0,10*ROW('Sanitation Data'!E142))="","",OFFSET('Sanitation Data'!$E$30,0,10*ROW('Sanitation Data'!E142)))</f>
        <v/>
      </c>
      <c r="CS148" s="290" t="str">
        <f ca="true">+IF(OFFSET('Sanitation Data'!$E$31,0,10*ROW('Sanitation Data'!E142))="","",OFFSET('Sanitation Data'!$E$31,0,10*ROW('Sanitation Data'!E142)))</f>
        <v/>
      </c>
      <c r="CT148" s="290" t="str">
        <f ca="true">+IF(OFFSET('Sanitation Data'!$E$32,0,10*ROW('Sanitation Data'!E142))="","",OFFSET('Sanitation Data'!$E$32,0,10*ROW('Sanitation Data'!E142)))</f>
        <v/>
      </c>
      <c r="CU148" s="290" t="str">
        <f ca="true">+IF(OFFSET('Sanitation Data'!$F$28,0,10*ROW('Sanitation Data'!F142))="","",OFFSET('Sanitation Data'!$F$28,0,10*ROW('Sanitation Data'!F142)))</f>
        <v/>
      </c>
      <c r="CV148" s="290" t="str">
        <f ca="true">+IF(OFFSET('Sanitation Data'!$F$29,0,10*ROW('Sanitation Data'!F142))="","",OFFSET('Sanitation Data'!$F$29,0,10*ROW('Sanitation Data'!F142)))</f>
        <v/>
      </c>
      <c r="CW148" s="290" t="str">
        <f ca="true">+IF(OFFSET('Sanitation Data'!$F$30,0,10*ROW('Sanitation Data'!F142))="","",OFFSET('Sanitation Data'!$F$30,0,10*ROW('Sanitation Data'!F142)))</f>
        <v/>
      </c>
      <c r="CX148" s="290" t="str">
        <f ca="true">+IF(OFFSET('Sanitation Data'!$F$31,0,10*ROW('Sanitation Data'!F142))="","",OFFSET('Sanitation Data'!$F$31,0,10*ROW('Sanitation Data'!F142)))</f>
        <v/>
      </c>
      <c r="CY148" s="290" t="str">
        <f ca="true">+IF(OFFSET('Sanitation Data'!$F$32,0,10*ROW('Sanitation Data'!F142))="","",OFFSET('Sanitation Data'!$F$32,0,10*ROW('Sanitation Data'!F142)))</f>
        <v/>
      </c>
      <c r="CZ148" s="290" t="str">
        <f ca="true">+IF(OFFSET('Sanitation Data'!$G$28,0,10*ROW('Sanitation Data'!G142))="","",OFFSET('Sanitation Data'!$G$28,0,10*ROW('Sanitation Data'!G142)))</f>
        <v/>
      </c>
      <c r="DA148" s="290" t="str">
        <f ca="true">+IF(OFFSET('Sanitation Data'!$G$29,0,10*ROW('Sanitation Data'!G142))="","",OFFSET('Sanitation Data'!$G$29,0,10*ROW('Sanitation Data'!G142)))</f>
        <v/>
      </c>
      <c r="DB148" s="290" t="str">
        <f ca="true">+IF(OFFSET('Sanitation Data'!$G$30,0,10*ROW('Sanitation Data'!G142))="","",OFFSET('Sanitation Data'!$G$30,0,10*ROW('Sanitation Data'!G142)))</f>
        <v/>
      </c>
      <c r="DC148" s="290" t="str">
        <f ca="true">+IF(OFFSET('Sanitation Data'!$G$31,0,10*ROW('Sanitation Data'!G142))="","",OFFSET('Sanitation Data'!$G$31,0,10*ROW('Sanitation Data'!G142)))</f>
        <v/>
      </c>
      <c r="DD148" s="290" t="str">
        <f ca="true">+IF(OFFSET('Sanitation Data'!$G$32,0,10*ROW('Sanitation Data'!G142))="","",OFFSET('Sanitation Data'!$G$32,0,10*ROW('Sanitation Data'!G142)))</f>
        <v/>
      </c>
      <c r="DE148" s="290" t="str">
        <f ca="true">+IF(OFFSET('Sanitation Data'!$H$28,0,10*ROW('Sanitation Data'!H142))="","",OFFSET('Sanitation Data'!$H$28,0,10*ROW('Sanitation Data'!H142)))</f>
        <v/>
      </c>
      <c r="DF148" s="290" t="str">
        <f ca="true">+IF(OFFSET('Sanitation Data'!$H$29,0,10*ROW('Sanitation Data'!H142))="","",OFFSET('Sanitation Data'!$H$29,0,10*ROW('Sanitation Data'!H142)))</f>
        <v/>
      </c>
      <c r="DG148" s="290" t="str">
        <f ca="true">+IF(OFFSET('Sanitation Data'!$H$30,0,10*ROW('Sanitation Data'!H142))="","",OFFSET('Sanitation Data'!$H$30,0,10*ROW('Sanitation Data'!H142)))</f>
        <v/>
      </c>
      <c r="DH148" s="290" t="str">
        <f ca="true">+IF(OFFSET('Sanitation Data'!$H$31,0,10*ROW('Sanitation Data'!H142))="","",OFFSET('Sanitation Data'!$H$31,0,10*ROW('Sanitation Data'!H142)))</f>
        <v/>
      </c>
      <c r="DI148" s="290" t="str">
        <f ca="true">+IF(OFFSET('Sanitation Data'!$H$32,0,10*ROW('Sanitation Data'!H142))="","",OFFSET('Sanitation Data'!$H$32,0,10*ROW('Sanitation Data'!H142)))</f>
        <v/>
      </c>
      <c r="DJ148" s="290" t="str">
        <f ca="true">+IF(OFFSET('Sanitation Data'!$I$28,0,10*ROW('Sanitation Data'!I142))="","",OFFSET('Sanitation Data'!$I$28,0,10*ROW('Sanitation Data'!I142)))</f>
        <v/>
      </c>
      <c r="DK148" s="290" t="str">
        <f ca="true">+IF(OFFSET('Sanitation Data'!$I$29,0,10*ROW('Sanitation Data'!I142))="","",OFFSET('Sanitation Data'!$I$29,0,10*ROW('Sanitation Data'!I142)))</f>
        <v/>
      </c>
      <c r="DL148" s="290" t="str">
        <f ca="true">+IF(OFFSET('Sanitation Data'!$I$30,0,10*ROW('Sanitation Data'!I142))="","",OFFSET('Sanitation Data'!$I$30,0,10*ROW('Sanitation Data'!I142)))</f>
        <v/>
      </c>
      <c r="DM148" s="290" t="str">
        <f ca="true">+IF(OFFSET('Sanitation Data'!$I$31,0,10*ROW('Sanitation Data'!I142))="","",OFFSET('Sanitation Data'!$I$31,0,10*ROW('Sanitation Data'!I142)))</f>
        <v/>
      </c>
      <c r="DN148" s="290" t="str">
        <f ca="true">+IF(OFFSET('Sanitation Data'!$I$32,0,10*ROW('Sanitation Data'!I142))="","",OFFSET('Sanitation Data'!$I$32,0,10*ROW('Sanitation Data'!I142)))</f>
        <v/>
      </c>
      <c r="DO148" s="290" t="str">
        <f ca="true">+IF(OFFSET('Hygiene Data'!$D$11,0,10*ROW('Hygiene Data'!D142))="","",OFFSET('Hygiene Data'!$D$11,0,10*ROW('Hygiene Data'!D142)))</f>
        <v/>
      </c>
      <c r="DP148" s="290" t="str">
        <f ca="true">+IF(OFFSET('Hygiene Data'!$D$12,0,10*ROW('Hygiene Data'!D142))="","",OFFSET('Hygiene Data'!$D$12,0,10*ROW('Hygiene Data'!D142)))</f>
        <v/>
      </c>
      <c r="DQ148" s="290" t="str">
        <f ca="true">+IF(OFFSET('Hygiene Data'!$D$13,0,10*ROW('Hygiene Data'!D142))="","",OFFSET('Hygiene Data'!$D$13,0,10*ROW('Hygiene Data'!D142)))</f>
        <v/>
      </c>
      <c r="DR148" s="290" t="str">
        <f ca="true">+IF(OFFSET('Hygiene Data'!$E$11,0,10*ROW('Hygiene Data'!E142))="","",OFFSET('Hygiene Data'!$E$11,0,10*ROW('Hygiene Data'!E142)))</f>
        <v/>
      </c>
      <c r="DS148" s="290" t="str">
        <f ca="true">+IF(OFFSET('Hygiene Data'!$E$12,0,10*ROW('Hygiene Data'!E142))="","",OFFSET('Hygiene Data'!$E$12,0,10*ROW('Hygiene Data'!E142)))</f>
        <v/>
      </c>
      <c r="DT148" s="290" t="str">
        <f ca="true">+IF(OFFSET('Hygiene Data'!$E$13,0,10*ROW('Hygiene Data'!E142))="","",OFFSET('Hygiene Data'!$E$13,0,10*ROW('Hygiene Data'!E142)))</f>
        <v/>
      </c>
      <c r="DU148" s="290" t="str">
        <f ca="true">+IF(OFFSET('Hygiene Data'!$F$11,0,10*ROW('Hygiene Data'!F142))="","",OFFSET('Hygiene Data'!$F$11,0,10*ROW('Hygiene Data'!F142)))</f>
        <v/>
      </c>
      <c r="DV148" s="290" t="str">
        <f ca="true">+IF(OFFSET('Hygiene Data'!$F$12,0,10*ROW('Hygiene Data'!F142))="","",OFFSET('Hygiene Data'!$F$12,0,10*ROW('Hygiene Data'!F142)))</f>
        <v/>
      </c>
      <c r="DW148" s="290" t="str">
        <f ca="true">+IF(OFFSET('Hygiene Data'!$F$13,0,10*ROW('Hygiene Data'!F142))="","",OFFSET('Hygiene Data'!$F$13,0,10*ROW('Hygiene Data'!F142)))</f>
        <v/>
      </c>
      <c r="DX148" s="290" t="str">
        <f ca="true">+IF(OFFSET('Hygiene Data'!$G$11,0,10*ROW('Hygiene Data'!G142))="","",OFFSET('Hygiene Data'!$G$11,0,10*ROW('Hygiene Data'!G142)))</f>
        <v/>
      </c>
      <c r="DY148" s="290" t="str">
        <f ca="true">+IF(OFFSET('Hygiene Data'!$G$12,0,10*ROW('Hygiene Data'!G142))="","",OFFSET('Hygiene Data'!$G$12,0,10*ROW('Hygiene Data'!G142)))</f>
        <v/>
      </c>
      <c r="DZ148" s="290" t="str">
        <f ca="true">+IF(OFFSET('Hygiene Data'!$G$13,0,10*ROW('Hygiene Data'!G142))="","",OFFSET('Hygiene Data'!$G$13,0,10*ROW('Hygiene Data'!G142)))</f>
        <v/>
      </c>
      <c r="EA148" s="290" t="str">
        <f ca="true">+IF(OFFSET('Hygiene Data'!$H$11,0,10*ROW('Hygiene Data'!H142))="","",OFFSET('Hygiene Data'!$H$11,0,10*ROW('Hygiene Data'!H142)))</f>
        <v/>
      </c>
      <c r="EB148" s="290" t="str">
        <f ca="true">+IF(OFFSET('Hygiene Data'!$H$12,0,10*ROW('Hygiene Data'!H142))="","",OFFSET('Hygiene Data'!$H$12,0,10*ROW('Hygiene Data'!H142)))</f>
        <v/>
      </c>
      <c r="EC148" s="290" t="str">
        <f ca="true">+IF(OFFSET('Hygiene Data'!$H$13,0,10*ROW('Hygiene Data'!H142))="","",OFFSET('Hygiene Data'!$H$13,0,10*ROW('Hygiene Data'!H142)))</f>
        <v/>
      </c>
      <c r="ED148" s="290" t="str">
        <f ca="true">+IF(OFFSET('Hygiene Data'!$I$11,0,10*ROW('Hygiene Data'!I142))="","",OFFSET('Hygiene Data'!$I$11,0,10*ROW('Hygiene Data'!I142)))</f>
        <v/>
      </c>
      <c r="EE148" s="290" t="str">
        <f ca="true">+IF(OFFSET('Hygiene Data'!$I$12,0,10*ROW('Hygiene Data'!I142))="","",OFFSET('Hygiene Data'!$I$12,0,10*ROW('Hygiene Data'!I142)))</f>
        <v/>
      </c>
      <c r="EF148" s="290"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6"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0"/>
      <c r="BS149" s="290" t="str">
        <f ca="true">+IF(OFFSET('Water Data'!$D$27,0,10*ROW('Water Data'!D143))="","",OFFSET('Water Data'!$D$27,0,10*ROW('Water Data'!D143)))</f>
        <v/>
      </c>
      <c r="BT149" s="290" t="str">
        <f ca="true">+IF(OFFSET('Water Data'!$D$28,0,10*ROW('Water Data'!D143))="","",OFFSET('Water Data'!$D$28,0,10*ROW('Water Data'!D143)))</f>
        <v/>
      </c>
      <c r="BU149" s="290" t="str">
        <f ca="true">+IF(OFFSET('Water Data'!$D$29,0,10*ROW('Water Data'!D143))="","",OFFSET('Water Data'!$D$29,0,10*ROW('Water Data'!D143)))</f>
        <v/>
      </c>
      <c r="BV149" s="290" t="str">
        <f ca="true">+IF(OFFSET('Water Data'!$E$27,0,10*ROW('Water Data'!E143))="","",OFFSET('Water Data'!$E$27,0,10*ROW('Water Data'!E143)))</f>
        <v/>
      </c>
      <c r="BW149" s="290" t="str">
        <f ca="true">+IF(OFFSET('Water Data'!$E$28,0,10*ROW('Water Data'!E143))="","",OFFSET('Water Data'!$E$28,0,10*ROW('Water Data'!E143)))</f>
        <v/>
      </c>
      <c r="BX149" s="290" t="str">
        <f ca="true">+IF(OFFSET('Water Data'!$E$29,0,10*ROW('Water Data'!E143))="","",OFFSET('Water Data'!$E$29,0,10*ROW('Water Data'!E143)))</f>
        <v/>
      </c>
      <c r="BY149" s="290" t="str">
        <f ca="true">+IF(OFFSET('Water Data'!$F$27,0,10*ROW('Water Data'!F143))="","",OFFSET('Water Data'!$F$27,0,10*ROW('Water Data'!F143)))</f>
        <v/>
      </c>
      <c r="BZ149" s="290" t="str">
        <f ca="true">+IF(OFFSET('Water Data'!$F$28,0,10*ROW('Water Data'!F143))="","",OFFSET('Water Data'!$F$28,0,10*ROW('Water Data'!F143)))</f>
        <v/>
      </c>
      <c r="CA149" s="290" t="str">
        <f ca="true">+IF(OFFSET('Water Data'!$F$29,0,10*ROW('Water Data'!F143))="","",OFFSET('Water Data'!$F$29,0,10*ROW('Water Data'!F143)))</f>
        <v/>
      </c>
      <c r="CB149" s="290" t="str">
        <f ca="true">+IF(OFFSET('Water Data'!$G$27,0,10*ROW('Water Data'!G143))="","",OFFSET('Water Data'!$G$27,0,10*ROW('Water Data'!G143)))</f>
        <v/>
      </c>
      <c r="CC149" s="290" t="str">
        <f ca="true">+IF(OFFSET('Water Data'!$G$28,0,10*ROW('Water Data'!G143))="","",OFFSET('Water Data'!$G$28,0,10*ROW('Water Data'!G143)))</f>
        <v/>
      </c>
      <c r="CD149" s="290" t="str">
        <f ca="true">+IF(OFFSET('Water Data'!$G$29,0,10*ROW('Water Data'!G143))="","",OFFSET('Water Data'!$G$29,0,10*ROW('Water Data'!G143)))</f>
        <v/>
      </c>
      <c r="CE149" s="290" t="str">
        <f ca="true">+IF(OFFSET('Water Data'!$H$27,0,10*ROW('Water Data'!H143))="","",OFFSET('Water Data'!$H$27,0,10*ROW('Water Data'!H143)))</f>
        <v/>
      </c>
      <c r="CF149" s="290" t="str">
        <f ca="true">+IF(OFFSET('Water Data'!$H$28,0,10*ROW('Water Data'!H143))="","",OFFSET('Water Data'!$H$28,0,10*ROW('Water Data'!H143)))</f>
        <v/>
      </c>
      <c r="CG149" s="290" t="str">
        <f ca="true">+IF(OFFSET('Water Data'!$H$29,0,10*ROW('Water Data'!H143))="","",OFFSET('Water Data'!$H$29,0,10*ROW('Water Data'!H143)))</f>
        <v/>
      </c>
      <c r="CH149" s="290" t="str">
        <f ca="true">+IF(OFFSET('Water Data'!$I$27,0,10*ROW('Water Data'!I143))="","",OFFSET('Water Data'!$I$27,0,10*ROW('Water Data'!I143)))</f>
        <v/>
      </c>
      <c r="CI149" s="290" t="str">
        <f ca="true">+IF(OFFSET('Water Data'!$I$28,0,10*ROW('Water Data'!I143))="","",OFFSET('Water Data'!$I$28,0,10*ROW('Water Data'!I143)))</f>
        <v/>
      </c>
      <c r="CJ149" s="290" t="str">
        <f ca="true">+IF(OFFSET('Water Data'!$I$29,0,10*ROW('Water Data'!I143))="","",OFFSET('Water Data'!$I$29,0,10*ROW('Water Data'!I143)))</f>
        <v/>
      </c>
      <c r="CK149" s="290" t="str">
        <f ca="true">+IF(OFFSET('Sanitation Data'!$D$28,0,10*ROW('Sanitation Data'!D143))="","",OFFSET('Sanitation Data'!$D$28,0,10*ROW('Sanitation Data'!D143)))</f>
        <v/>
      </c>
      <c r="CL149" s="290" t="str">
        <f ca="true">+IF(OFFSET('Sanitation Data'!$D$29,0,10*ROW('Sanitation Data'!D143))="","",OFFSET('Sanitation Data'!$D$29,0,10*ROW('Sanitation Data'!D143)))</f>
        <v/>
      </c>
      <c r="CM149" s="290" t="str">
        <f ca="true">+IF(OFFSET('Sanitation Data'!$D$30,0,10*ROW('Sanitation Data'!D143))="","",OFFSET('Sanitation Data'!$D$30,0,10*ROW('Sanitation Data'!D143)))</f>
        <v/>
      </c>
      <c r="CN149" s="290" t="str">
        <f ca="true">+IF(OFFSET('Sanitation Data'!$D$31,0,10*ROW('Sanitation Data'!D143))="","",OFFSET('Sanitation Data'!$D$31,0,10*ROW('Sanitation Data'!D143)))</f>
        <v/>
      </c>
      <c r="CO149" s="290" t="str">
        <f ca="true">+IF(OFFSET('Sanitation Data'!$D$32,0,10*ROW('Sanitation Data'!D143))="","",OFFSET('Sanitation Data'!$D$32,0,10*ROW('Sanitation Data'!D143)))</f>
        <v/>
      </c>
      <c r="CP149" s="290" t="str">
        <f ca="true">+IF(OFFSET('Sanitation Data'!$E$28,0,10*ROW('Sanitation Data'!E143))="","",OFFSET('Sanitation Data'!$E$28,0,10*ROW('Sanitation Data'!E143)))</f>
        <v/>
      </c>
      <c r="CQ149" s="290" t="str">
        <f ca="true">+IF(OFFSET('Sanitation Data'!$E$29,0,10*ROW('Sanitation Data'!E143))="","",OFFSET('Sanitation Data'!$E$29,0,10*ROW('Sanitation Data'!E143)))</f>
        <v/>
      </c>
      <c r="CR149" s="290" t="str">
        <f ca="true">+IF(OFFSET('Sanitation Data'!$E$30,0,10*ROW('Sanitation Data'!E143))="","",OFFSET('Sanitation Data'!$E$30,0,10*ROW('Sanitation Data'!E143)))</f>
        <v/>
      </c>
      <c r="CS149" s="290" t="str">
        <f ca="true">+IF(OFFSET('Sanitation Data'!$E$31,0,10*ROW('Sanitation Data'!E143))="","",OFFSET('Sanitation Data'!$E$31,0,10*ROW('Sanitation Data'!E143)))</f>
        <v/>
      </c>
      <c r="CT149" s="290" t="str">
        <f ca="true">+IF(OFFSET('Sanitation Data'!$E$32,0,10*ROW('Sanitation Data'!E143))="","",OFFSET('Sanitation Data'!$E$32,0,10*ROW('Sanitation Data'!E143)))</f>
        <v/>
      </c>
      <c r="CU149" s="290" t="str">
        <f ca="true">+IF(OFFSET('Sanitation Data'!$F$28,0,10*ROW('Sanitation Data'!F143))="","",OFFSET('Sanitation Data'!$F$28,0,10*ROW('Sanitation Data'!F143)))</f>
        <v/>
      </c>
      <c r="CV149" s="290" t="str">
        <f ca="true">+IF(OFFSET('Sanitation Data'!$F$29,0,10*ROW('Sanitation Data'!F143))="","",OFFSET('Sanitation Data'!$F$29,0,10*ROW('Sanitation Data'!F143)))</f>
        <v/>
      </c>
      <c r="CW149" s="290" t="str">
        <f ca="true">+IF(OFFSET('Sanitation Data'!$F$30,0,10*ROW('Sanitation Data'!F143))="","",OFFSET('Sanitation Data'!$F$30,0,10*ROW('Sanitation Data'!F143)))</f>
        <v/>
      </c>
      <c r="CX149" s="290" t="str">
        <f ca="true">+IF(OFFSET('Sanitation Data'!$F$31,0,10*ROW('Sanitation Data'!F143))="","",OFFSET('Sanitation Data'!$F$31,0,10*ROW('Sanitation Data'!F143)))</f>
        <v/>
      </c>
      <c r="CY149" s="290" t="str">
        <f ca="true">+IF(OFFSET('Sanitation Data'!$F$32,0,10*ROW('Sanitation Data'!F143))="","",OFFSET('Sanitation Data'!$F$32,0,10*ROW('Sanitation Data'!F143)))</f>
        <v/>
      </c>
      <c r="CZ149" s="290" t="str">
        <f ca="true">+IF(OFFSET('Sanitation Data'!$G$28,0,10*ROW('Sanitation Data'!G143))="","",OFFSET('Sanitation Data'!$G$28,0,10*ROW('Sanitation Data'!G143)))</f>
        <v/>
      </c>
      <c r="DA149" s="290" t="str">
        <f ca="true">+IF(OFFSET('Sanitation Data'!$G$29,0,10*ROW('Sanitation Data'!G143))="","",OFFSET('Sanitation Data'!$G$29,0,10*ROW('Sanitation Data'!G143)))</f>
        <v/>
      </c>
      <c r="DB149" s="290" t="str">
        <f ca="true">+IF(OFFSET('Sanitation Data'!$G$30,0,10*ROW('Sanitation Data'!G143))="","",OFFSET('Sanitation Data'!$G$30,0,10*ROW('Sanitation Data'!G143)))</f>
        <v/>
      </c>
      <c r="DC149" s="290" t="str">
        <f ca="true">+IF(OFFSET('Sanitation Data'!$G$31,0,10*ROW('Sanitation Data'!G143))="","",OFFSET('Sanitation Data'!$G$31,0,10*ROW('Sanitation Data'!G143)))</f>
        <v/>
      </c>
      <c r="DD149" s="290" t="str">
        <f ca="true">+IF(OFFSET('Sanitation Data'!$G$32,0,10*ROW('Sanitation Data'!G143))="","",OFFSET('Sanitation Data'!$G$32,0,10*ROW('Sanitation Data'!G143)))</f>
        <v/>
      </c>
      <c r="DE149" s="290" t="str">
        <f ca="true">+IF(OFFSET('Sanitation Data'!$H$28,0,10*ROW('Sanitation Data'!H143))="","",OFFSET('Sanitation Data'!$H$28,0,10*ROW('Sanitation Data'!H143)))</f>
        <v/>
      </c>
      <c r="DF149" s="290" t="str">
        <f ca="true">+IF(OFFSET('Sanitation Data'!$H$29,0,10*ROW('Sanitation Data'!H143))="","",OFFSET('Sanitation Data'!$H$29,0,10*ROW('Sanitation Data'!H143)))</f>
        <v/>
      </c>
      <c r="DG149" s="290" t="str">
        <f ca="true">+IF(OFFSET('Sanitation Data'!$H$30,0,10*ROW('Sanitation Data'!H143))="","",OFFSET('Sanitation Data'!$H$30,0,10*ROW('Sanitation Data'!H143)))</f>
        <v/>
      </c>
      <c r="DH149" s="290" t="str">
        <f ca="true">+IF(OFFSET('Sanitation Data'!$H$31,0,10*ROW('Sanitation Data'!H143))="","",OFFSET('Sanitation Data'!$H$31,0,10*ROW('Sanitation Data'!H143)))</f>
        <v/>
      </c>
      <c r="DI149" s="290" t="str">
        <f ca="true">+IF(OFFSET('Sanitation Data'!$H$32,0,10*ROW('Sanitation Data'!H143))="","",OFFSET('Sanitation Data'!$H$32,0,10*ROW('Sanitation Data'!H143)))</f>
        <v/>
      </c>
      <c r="DJ149" s="290" t="str">
        <f ca="true">+IF(OFFSET('Sanitation Data'!$I$28,0,10*ROW('Sanitation Data'!I143))="","",OFFSET('Sanitation Data'!$I$28,0,10*ROW('Sanitation Data'!I143)))</f>
        <v/>
      </c>
      <c r="DK149" s="290" t="str">
        <f ca="true">+IF(OFFSET('Sanitation Data'!$I$29,0,10*ROW('Sanitation Data'!I143))="","",OFFSET('Sanitation Data'!$I$29,0,10*ROW('Sanitation Data'!I143)))</f>
        <v/>
      </c>
      <c r="DL149" s="290" t="str">
        <f ca="true">+IF(OFFSET('Sanitation Data'!$I$30,0,10*ROW('Sanitation Data'!I143))="","",OFFSET('Sanitation Data'!$I$30,0,10*ROW('Sanitation Data'!I143)))</f>
        <v/>
      </c>
      <c r="DM149" s="290" t="str">
        <f ca="true">+IF(OFFSET('Sanitation Data'!$I$31,0,10*ROW('Sanitation Data'!I143))="","",OFFSET('Sanitation Data'!$I$31,0,10*ROW('Sanitation Data'!I143)))</f>
        <v/>
      </c>
      <c r="DN149" s="290" t="str">
        <f ca="true">+IF(OFFSET('Sanitation Data'!$I$32,0,10*ROW('Sanitation Data'!I143))="","",OFFSET('Sanitation Data'!$I$32,0,10*ROW('Sanitation Data'!I143)))</f>
        <v/>
      </c>
      <c r="DO149" s="290" t="str">
        <f ca="true">+IF(OFFSET('Hygiene Data'!$D$11,0,10*ROW('Hygiene Data'!D143))="","",OFFSET('Hygiene Data'!$D$11,0,10*ROW('Hygiene Data'!D143)))</f>
        <v/>
      </c>
      <c r="DP149" s="290" t="str">
        <f ca="true">+IF(OFFSET('Hygiene Data'!$D$12,0,10*ROW('Hygiene Data'!D143))="","",OFFSET('Hygiene Data'!$D$12,0,10*ROW('Hygiene Data'!D143)))</f>
        <v/>
      </c>
      <c r="DQ149" s="290" t="str">
        <f ca="true">+IF(OFFSET('Hygiene Data'!$D$13,0,10*ROW('Hygiene Data'!D143))="","",OFFSET('Hygiene Data'!$D$13,0,10*ROW('Hygiene Data'!D143)))</f>
        <v/>
      </c>
      <c r="DR149" s="290" t="str">
        <f ca="true">+IF(OFFSET('Hygiene Data'!$E$11,0,10*ROW('Hygiene Data'!E143))="","",OFFSET('Hygiene Data'!$E$11,0,10*ROW('Hygiene Data'!E143)))</f>
        <v/>
      </c>
      <c r="DS149" s="290" t="str">
        <f ca="true">+IF(OFFSET('Hygiene Data'!$E$12,0,10*ROW('Hygiene Data'!E143))="","",OFFSET('Hygiene Data'!$E$12,0,10*ROW('Hygiene Data'!E143)))</f>
        <v/>
      </c>
      <c r="DT149" s="290" t="str">
        <f ca="true">+IF(OFFSET('Hygiene Data'!$E$13,0,10*ROW('Hygiene Data'!E143))="","",OFFSET('Hygiene Data'!$E$13,0,10*ROW('Hygiene Data'!E143)))</f>
        <v/>
      </c>
      <c r="DU149" s="290" t="str">
        <f ca="true">+IF(OFFSET('Hygiene Data'!$F$11,0,10*ROW('Hygiene Data'!F143))="","",OFFSET('Hygiene Data'!$F$11,0,10*ROW('Hygiene Data'!F143)))</f>
        <v/>
      </c>
      <c r="DV149" s="290" t="str">
        <f ca="true">+IF(OFFSET('Hygiene Data'!$F$12,0,10*ROW('Hygiene Data'!F143))="","",OFFSET('Hygiene Data'!$F$12,0,10*ROW('Hygiene Data'!F143)))</f>
        <v/>
      </c>
      <c r="DW149" s="290" t="str">
        <f ca="true">+IF(OFFSET('Hygiene Data'!$F$13,0,10*ROW('Hygiene Data'!F143))="","",OFFSET('Hygiene Data'!$F$13,0,10*ROW('Hygiene Data'!F143)))</f>
        <v/>
      </c>
      <c r="DX149" s="290" t="str">
        <f ca="true">+IF(OFFSET('Hygiene Data'!$G$11,0,10*ROW('Hygiene Data'!G143))="","",OFFSET('Hygiene Data'!$G$11,0,10*ROW('Hygiene Data'!G143)))</f>
        <v/>
      </c>
      <c r="DY149" s="290" t="str">
        <f ca="true">+IF(OFFSET('Hygiene Data'!$G$12,0,10*ROW('Hygiene Data'!G143))="","",OFFSET('Hygiene Data'!$G$12,0,10*ROW('Hygiene Data'!G143)))</f>
        <v/>
      </c>
      <c r="DZ149" s="290" t="str">
        <f ca="true">+IF(OFFSET('Hygiene Data'!$G$13,0,10*ROW('Hygiene Data'!G143))="","",OFFSET('Hygiene Data'!$G$13,0,10*ROW('Hygiene Data'!G143)))</f>
        <v/>
      </c>
      <c r="EA149" s="290" t="str">
        <f ca="true">+IF(OFFSET('Hygiene Data'!$H$11,0,10*ROW('Hygiene Data'!H143))="","",OFFSET('Hygiene Data'!$H$11,0,10*ROW('Hygiene Data'!H143)))</f>
        <v/>
      </c>
      <c r="EB149" s="290" t="str">
        <f ca="true">+IF(OFFSET('Hygiene Data'!$H$12,0,10*ROW('Hygiene Data'!H143))="","",OFFSET('Hygiene Data'!$H$12,0,10*ROW('Hygiene Data'!H143)))</f>
        <v/>
      </c>
      <c r="EC149" s="290" t="str">
        <f ca="true">+IF(OFFSET('Hygiene Data'!$H$13,0,10*ROW('Hygiene Data'!H143))="","",OFFSET('Hygiene Data'!$H$13,0,10*ROW('Hygiene Data'!H143)))</f>
        <v/>
      </c>
      <c r="ED149" s="290" t="str">
        <f ca="true">+IF(OFFSET('Hygiene Data'!$I$11,0,10*ROW('Hygiene Data'!I143))="","",OFFSET('Hygiene Data'!$I$11,0,10*ROW('Hygiene Data'!I143)))</f>
        <v/>
      </c>
      <c r="EE149" s="290" t="str">
        <f ca="true">+IF(OFFSET('Hygiene Data'!$I$12,0,10*ROW('Hygiene Data'!I143))="","",OFFSET('Hygiene Data'!$I$12,0,10*ROW('Hygiene Data'!I143)))</f>
        <v/>
      </c>
      <c r="EF149" s="290"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6"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0"/>
      <c r="BS150" s="290" t="str">
        <f ca="true">+IF(OFFSET('Water Data'!$D$27,0,10*ROW('Water Data'!D144))="","",OFFSET('Water Data'!$D$27,0,10*ROW('Water Data'!D144)))</f>
        <v/>
      </c>
      <c r="BT150" s="290" t="str">
        <f ca="true">+IF(OFFSET('Water Data'!$D$28,0,10*ROW('Water Data'!D144))="","",OFFSET('Water Data'!$D$28,0,10*ROW('Water Data'!D144)))</f>
        <v/>
      </c>
      <c r="BU150" s="290" t="str">
        <f ca="true">+IF(OFFSET('Water Data'!$D$29,0,10*ROW('Water Data'!D144))="","",OFFSET('Water Data'!$D$29,0,10*ROW('Water Data'!D144)))</f>
        <v/>
      </c>
      <c r="BV150" s="290" t="str">
        <f ca="true">+IF(OFFSET('Water Data'!$E$27,0,10*ROW('Water Data'!E144))="","",OFFSET('Water Data'!$E$27,0,10*ROW('Water Data'!E144)))</f>
        <v/>
      </c>
      <c r="BW150" s="290" t="str">
        <f ca="true">+IF(OFFSET('Water Data'!$E$28,0,10*ROW('Water Data'!E144))="","",OFFSET('Water Data'!$E$28,0,10*ROW('Water Data'!E144)))</f>
        <v/>
      </c>
      <c r="BX150" s="290" t="str">
        <f ca="true">+IF(OFFSET('Water Data'!$E$29,0,10*ROW('Water Data'!E144))="","",OFFSET('Water Data'!$E$29,0,10*ROW('Water Data'!E144)))</f>
        <v/>
      </c>
      <c r="BY150" s="290" t="str">
        <f ca="true">+IF(OFFSET('Water Data'!$F$27,0,10*ROW('Water Data'!F144))="","",OFFSET('Water Data'!$F$27,0,10*ROW('Water Data'!F144)))</f>
        <v/>
      </c>
      <c r="BZ150" s="290" t="str">
        <f ca="true">+IF(OFFSET('Water Data'!$F$28,0,10*ROW('Water Data'!F144))="","",OFFSET('Water Data'!$F$28,0,10*ROW('Water Data'!F144)))</f>
        <v/>
      </c>
      <c r="CA150" s="290" t="str">
        <f ca="true">+IF(OFFSET('Water Data'!$F$29,0,10*ROW('Water Data'!F144))="","",OFFSET('Water Data'!$F$29,0,10*ROW('Water Data'!F144)))</f>
        <v/>
      </c>
      <c r="CB150" s="290" t="str">
        <f ca="true">+IF(OFFSET('Water Data'!$G$27,0,10*ROW('Water Data'!G144))="","",OFFSET('Water Data'!$G$27,0,10*ROW('Water Data'!G144)))</f>
        <v/>
      </c>
      <c r="CC150" s="290" t="str">
        <f ca="true">+IF(OFFSET('Water Data'!$G$28,0,10*ROW('Water Data'!G144))="","",OFFSET('Water Data'!$G$28,0,10*ROW('Water Data'!G144)))</f>
        <v/>
      </c>
      <c r="CD150" s="290" t="str">
        <f ca="true">+IF(OFFSET('Water Data'!$G$29,0,10*ROW('Water Data'!G144))="","",OFFSET('Water Data'!$G$29,0,10*ROW('Water Data'!G144)))</f>
        <v/>
      </c>
      <c r="CE150" s="290" t="str">
        <f ca="true">+IF(OFFSET('Water Data'!$H$27,0,10*ROW('Water Data'!H144))="","",OFFSET('Water Data'!$H$27,0,10*ROW('Water Data'!H144)))</f>
        <v/>
      </c>
      <c r="CF150" s="290" t="str">
        <f ca="true">+IF(OFFSET('Water Data'!$H$28,0,10*ROW('Water Data'!H144))="","",OFFSET('Water Data'!$H$28,0,10*ROW('Water Data'!H144)))</f>
        <v/>
      </c>
      <c r="CG150" s="290" t="str">
        <f ca="true">+IF(OFFSET('Water Data'!$H$29,0,10*ROW('Water Data'!H144))="","",OFFSET('Water Data'!$H$29,0,10*ROW('Water Data'!H144)))</f>
        <v/>
      </c>
      <c r="CH150" s="290" t="str">
        <f ca="true">+IF(OFFSET('Water Data'!$I$27,0,10*ROW('Water Data'!I144))="","",OFFSET('Water Data'!$I$27,0,10*ROW('Water Data'!I144)))</f>
        <v/>
      </c>
      <c r="CI150" s="290" t="str">
        <f ca="true">+IF(OFFSET('Water Data'!$I$28,0,10*ROW('Water Data'!I144))="","",OFFSET('Water Data'!$I$28,0,10*ROW('Water Data'!I144)))</f>
        <v/>
      </c>
      <c r="CJ150" s="290" t="str">
        <f ca="true">+IF(OFFSET('Water Data'!$I$29,0,10*ROW('Water Data'!I144))="","",OFFSET('Water Data'!$I$29,0,10*ROW('Water Data'!I144)))</f>
        <v/>
      </c>
      <c r="CK150" s="290" t="str">
        <f ca="true">+IF(OFFSET('Sanitation Data'!$D$28,0,10*ROW('Sanitation Data'!D144))="","",OFFSET('Sanitation Data'!$D$28,0,10*ROW('Sanitation Data'!D144)))</f>
        <v/>
      </c>
      <c r="CL150" s="290" t="str">
        <f ca="true">+IF(OFFSET('Sanitation Data'!$D$29,0,10*ROW('Sanitation Data'!D144))="","",OFFSET('Sanitation Data'!$D$29,0,10*ROW('Sanitation Data'!D144)))</f>
        <v/>
      </c>
      <c r="CM150" s="290" t="str">
        <f ca="true">+IF(OFFSET('Sanitation Data'!$D$30,0,10*ROW('Sanitation Data'!D144))="","",OFFSET('Sanitation Data'!$D$30,0,10*ROW('Sanitation Data'!D144)))</f>
        <v/>
      </c>
      <c r="CN150" s="290" t="str">
        <f ca="true">+IF(OFFSET('Sanitation Data'!$D$31,0,10*ROW('Sanitation Data'!D144))="","",OFFSET('Sanitation Data'!$D$31,0,10*ROW('Sanitation Data'!D144)))</f>
        <v/>
      </c>
      <c r="CO150" s="290" t="str">
        <f ca="true">+IF(OFFSET('Sanitation Data'!$D$32,0,10*ROW('Sanitation Data'!D144))="","",OFFSET('Sanitation Data'!$D$32,0,10*ROW('Sanitation Data'!D144)))</f>
        <v/>
      </c>
      <c r="CP150" s="290" t="str">
        <f ca="true">+IF(OFFSET('Sanitation Data'!$E$28,0,10*ROW('Sanitation Data'!E144))="","",OFFSET('Sanitation Data'!$E$28,0,10*ROW('Sanitation Data'!E144)))</f>
        <v/>
      </c>
      <c r="CQ150" s="290" t="str">
        <f ca="true">+IF(OFFSET('Sanitation Data'!$E$29,0,10*ROW('Sanitation Data'!E144))="","",OFFSET('Sanitation Data'!$E$29,0,10*ROW('Sanitation Data'!E144)))</f>
        <v/>
      </c>
      <c r="CR150" s="290" t="str">
        <f ca="true">+IF(OFFSET('Sanitation Data'!$E$30,0,10*ROW('Sanitation Data'!E144))="","",OFFSET('Sanitation Data'!$E$30,0,10*ROW('Sanitation Data'!E144)))</f>
        <v/>
      </c>
      <c r="CS150" s="290" t="str">
        <f ca="true">+IF(OFFSET('Sanitation Data'!$E$31,0,10*ROW('Sanitation Data'!E144))="","",OFFSET('Sanitation Data'!$E$31,0,10*ROW('Sanitation Data'!E144)))</f>
        <v/>
      </c>
      <c r="CT150" s="290" t="str">
        <f ca="true">+IF(OFFSET('Sanitation Data'!$E$32,0,10*ROW('Sanitation Data'!E144))="","",OFFSET('Sanitation Data'!$E$32,0,10*ROW('Sanitation Data'!E144)))</f>
        <v/>
      </c>
      <c r="CU150" s="290" t="str">
        <f ca="true">+IF(OFFSET('Sanitation Data'!$F$28,0,10*ROW('Sanitation Data'!F144))="","",OFFSET('Sanitation Data'!$F$28,0,10*ROW('Sanitation Data'!F144)))</f>
        <v/>
      </c>
      <c r="CV150" s="290" t="str">
        <f ca="true">+IF(OFFSET('Sanitation Data'!$F$29,0,10*ROW('Sanitation Data'!F144))="","",OFFSET('Sanitation Data'!$F$29,0,10*ROW('Sanitation Data'!F144)))</f>
        <v/>
      </c>
      <c r="CW150" s="290" t="str">
        <f ca="true">+IF(OFFSET('Sanitation Data'!$F$30,0,10*ROW('Sanitation Data'!F144))="","",OFFSET('Sanitation Data'!$F$30,0,10*ROW('Sanitation Data'!F144)))</f>
        <v/>
      </c>
      <c r="CX150" s="290" t="str">
        <f ca="true">+IF(OFFSET('Sanitation Data'!$F$31,0,10*ROW('Sanitation Data'!F144))="","",OFFSET('Sanitation Data'!$F$31,0,10*ROW('Sanitation Data'!F144)))</f>
        <v/>
      </c>
      <c r="CY150" s="290" t="str">
        <f ca="true">+IF(OFFSET('Sanitation Data'!$F$32,0,10*ROW('Sanitation Data'!F144))="","",OFFSET('Sanitation Data'!$F$32,0,10*ROW('Sanitation Data'!F144)))</f>
        <v/>
      </c>
      <c r="CZ150" s="290" t="str">
        <f ca="true">+IF(OFFSET('Sanitation Data'!$G$28,0,10*ROW('Sanitation Data'!G144))="","",OFFSET('Sanitation Data'!$G$28,0,10*ROW('Sanitation Data'!G144)))</f>
        <v/>
      </c>
      <c r="DA150" s="290" t="str">
        <f ca="true">+IF(OFFSET('Sanitation Data'!$G$29,0,10*ROW('Sanitation Data'!G144))="","",OFFSET('Sanitation Data'!$G$29,0,10*ROW('Sanitation Data'!G144)))</f>
        <v/>
      </c>
      <c r="DB150" s="290" t="str">
        <f ca="true">+IF(OFFSET('Sanitation Data'!$G$30,0,10*ROW('Sanitation Data'!G144))="","",OFFSET('Sanitation Data'!$G$30,0,10*ROW('Sanitation Data'!G144)))</f>
        <v/>
      </c>
      <c r="DC150" s="290" t="str">
        <f ca="true">+IF(OFFSET('Sanitation Data'!$G$31,0,10*ROW('Sanitation Data'!G144))="","",OFFSET('Sanitation Data'!$G$31,0,10*ROW('Sanitation Data'!G144)))</f>
        <v/>
      </c>
      <c r="DD150" s="290" t="str">
        <f ca="true">+IF(OFFSET('Sanitation Data'!$G$32,0,10*ROW('Sanitation Data'!G144))="","",OFFSET('Sanitation Data'!$G$32,0,10*ROW('Sanitation Data'!G144)))</f>
        <v/>
      </c>
      <c r="DE150" s="290" t="str">
        <f ca="true">+IF(OFFSET('Sanitation Data'!$H$28,0,10*ROW('Sanitation Data'!H144))="","",OFFSET('Sanitation Data'!$H$28,0,10*ROW('Sanitation Data'!H144)))</f>
        <v/>
      </c>
      <c r="DF150" s="290" t="str">
        <f ca="true">+IF(OFFSET('Sanitation Data'!$H$29,0,10*ROW('Sanitation Data'!H144))="","",OFFSET('Sanitation Data'!$H$29,0,10*ROW('Sanitation Data'!H144)))</f>
        <v/>
      </c>
      <c r="DG150" s="290" t="str">
        <f ca="true">+IF(OFFSET('Sanitation Data'!$H$30,0,10*ROW('Sanitation Data'!H144))="","",OFFSET('Sanitation Data'!$H$30,0,10*ROW('Sanitation Data'!H144)))</f>
        <v/>
      </c>
      <c r="DH150" s="290" t="str">
        <f ca="true">+IF(OFFSET('Sanitation Data'!$H$31,0,10*ROW('Sanitation Data'!H144))="","",OFFSET('Sanitation Data'!$H$31,0,10*ROW('Sanitation Data'!H144)))</f>
        <v/>
      </c>
      <c r="DI150" s="290" t="str">
        <f ca="true">+IF(OFFSET('Sanitation Data'!$H$32,0,10*ROW('Sanitation Data'!H144))="","",OFFSET('Sanitation Data'!$H$32,0,10*ROW('Sanitation Data'!H144)))</f>
        <v/>
      </c>
      <c r="DJ150" s="290" t="str">
        <f ca="true">+IF(OFFSET('Sanitation Data'!$I$28,0,10*ROW('Sanitation Data'!I144))="","",OFFSET('Sanitation Data'!$I$28,0,10*ROW('Sanitation Data'!I144)))</f>
        <v/>
      </c>
      <c r="DK150" s="290" t="str">
        <f ca="true">+IF(OFFSET('Sanitation Data'!$I$29,0,10*ROW('Sanitation Data'!I144))="","",OFFSET('Sanitation Data'!$I$29,0,10*ROW('Sanitation Data'!I144)))</f>
        <v/>
      </c>
      <c r="DL150" s="290" t="str">
        <f ca="true">+IF(OFFSET('Sanitation Data'!$I$30,0,10*ROW('Sanitation Data'!I144))="","",OFFSET('Sanitation Data'!$I$30,0,10*ROW('Sanitation Data'!I144)))</f>
        <v/>
      </c>
      <c r="DM150" s="290" t="str">
        <f ca="true">+IF(OFFSET('Sanitation Data'!$I$31,0,10*ROW('Sanitation Data'!I144))="","",OFFSET('Sanitation Data'!$I$31,0,10*ROW('Sanitation Data'!I144)))</f>
        <v/>
      </c>
      <c r="DN150" s="290" t="str">
        <f ca="true">+IF(OFFSET('Sanitation Data'!$I$32,0,10*ROW('Sanitation Data'!I144))="","",OFFSET('Sanitation Data'!$I$32,0,10*ROW('Sanitation Data'!I144)))</f>
        <v/>
      </c>
      <c r="DO150" s="290" t="str">
        <f ca="true">+IF(OFFSET('Hygiene Data'!$D$11,0,10*ROW('Hygiene Data'!D144))="","",OFFSET('Hygiene Data'!$D$11,0,10*ROW('Hygiene Data'!D144)))</f>
        <v/>
      </c>
      <c r="DP150" s="290" t="str">
        <f ca="true">+IF(OFFSET('Hygiene Data'!$D$12,0,10*ROW('Hygiene Data'!D144))="","",OFFSET('Hygiene Data'!$D$12,0,10*ROW('Hygiene Data'!D144)))</f>
        <v/>
      </c>
      <c r="DQ150" s="290" t="str">
        <f ca="true">+IF(OFFSET('Hygiene Data'!$D$13,0,10*ROW('Hygiene Data'!D144))="","",OFFSET('Hygiene Data'!$D$13,0,10*ROW('Hygiene Data'!D144)))</f>
        <v/>
      </c>
      <c r="DR150" s="290" t="str">
        <f ca="true">+IF(OFFSET('Hygiene Data'!$E$11,0,10*ROW('Hygiene Data'!E144))="","",OFFSET('Hygiene Data'!$E$11,0,10*ROW('Hygiene Data'!E144)))</f>
        <v/>
      </c>
      <c r="DS150" s="290" t="str">
        <f ca="true">+IF(OFFSET('Hygiene Data'!$E$12,0,10*ROW('Hygiene Data'!E144))="","",OFFSET('Hygiene Data'!$E$12,0,10*ROW('Hygiene Data'!E144)))</f>
        <v/>
      </c>
      <c r="DT150" s="290" t="str">
        <f ca="true">+IF(OFFSET('Hygiene Data'!$E$13,0,10*ROW('Hygiene Data'!E144))="","",OFFSET('Hygiene Data'!$E$13,0,10*ROW('Hygiene Data'!E144)))</f>
        <v/>
      </c>
      <c r="DU150" s="290" t="str">
        <f ca="true">+IF(OFFSET('Hygiene Data'!$F$11,0,10*ROW('Hygiene Data'!F144))="","",OFFSET('Hygiene Data'!$F$11,0,10*ROW('Hygiene Data'!F144)))</f>
        <v/>
      </c>
      <c r="DV150" s="290" t="str">
        <f ca="true">+IF(OFFSET('Hygiene Data'!$F$12,0,10*ROW('Hygiene Data'!F144))="","",OFFSET('Hygiene Data'!$F$12,0,10*ROW('Hygiene Data'!F144)))</f>
        <v/>
      </c>
      <c r="DW150" s="290" t="str">
        <f ca="true">+IF(OFFSET('Hygiene Data'!$F$13,0,10*ROW('Hygiene Data'!F144))="","",OFFSET('Hygiene Data'!$F$13,0,10*ROW('Hygiene Data'!F144)))</f>
        <v/>
      </c>
      <c r="DX150" s="290" t="str">
        <f ca="true">+IF(OFFSET('Hygiene Data'!$G$11,0,10*ROW('Hygiene Data'!G144))="","",OFFSET('Hygiene Data'!$G$11,0,10*ROW('Hygiene Data'!G144)))</f>
        <v/>
      </c>
      <c r="DY150" s="290" t="str">
        <f ca="true">+IF(OFFSET('Hygiene Data'!$G$12,0,10*ROW('Hygiene Data'!G144))="","",OFFSET('Hygiene Data'!$G$12,0,10*ROW('Hygiene Data'!G144)))</f>
        <v/>
      </c>
      <c r="DZ150" s="290" t="str">
        <f ca="true">+IF(OFFSET('Hygiene Data'!$G$13,0,10*ROW('Hygiene Data'!G144))="","",OFFSET('Hygiene Data'!$G$13,0,10*ROW('Hygiene Data'!G144)))</f>
        <v/>
      </c>
      <c r="EA150" s="290" t="str">
        <f ca="true">+IF(OFFSET('Hygiene Data'!$H$11,0,10*ROW('Hygiene Data'!H144))="","",OFFSET('Hygiene Data'!$H$11,0,10*ROW('Hygiene Data'!H144)))</f>
        <v/>
      </c>
      <c r="EB150" s="290" t="str">
        <f ca="true">+IF(OFFSET('Hygiene Data'!$H$12,0,10*ROW('Hygiene Data'!H144))="","",OFFSET('Hygiene Data'!$H$12,0,10*ROW('Hygiene Data'!H144)))</f>
        <v/>
      </c>
      <c r="EC150" s="290" t="str">
        <f ca="true">+IF(OFFSET('Hygiene Data'!$H$13,0,10*ROW('Hygiene Data'!H144))="","",OFFSET('Hygiene Data'!$H$13,0,10*ROW('Hygiene Data'!H144)))</f>
        <v/>
      </c>
      <c r="ED150" s="290" t="str">
        <f ca="true">+IF(OFFSET('Hygiene Data'!$I$11,0,10*ROW('Hygiene Data'!I144))="","",OFFSET('Hygiene Data'!$I$11,0,10*ROW('Hygiene Data'!I144)))</f>
        <v/>
      </c>
      <c r="EE150" s="290" t="str">
        <f ca="true">+IF(OFFSET('Hygiene Data'!$I$12,0,10*ROW('Hygiene Data'!I144))="","",OFFSET('Hygiene Data'!$I$12,0,10*ROW('Hygiene Data'!I144)))</f>
        <v/>
      </c>
      <c r="EF150" s="290"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6"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0"/>
      <c r="BS151" s="290" t="str">
        <f ca="true">+IF(OFFSET('Water Data'!$D$27,0,10*ROW('Water Data'!D145))="","",OFFSET('Water Data'!$D$27,0,10*ROW('Water Data'!D145)))</f>
        <v/>
      </c>
      <c r="BT151" s="290" t="str">
        <f ca="true">+IF(OFFSET('Water Data'!$D$28,0,10*ROW('Water Data'!D145))="","",OFFSET('Water Data'!$D$28,0,10*ROW('Water Data'!D145)))</f>
        <v/>
      </c>
      <c r="BU151" s="290" t="str">
        <f ca="true">+IF(OFFSET('Water Data'!$D$29,0,10*ROW('Water Data'!D145))="","",OFFSET('Water Data'!$D$29,0,10*ROW('Water Data'!D145)))</f>
        <v/>
      </c>
      <c r="BV151" s="290" t="str">
        <f ca="true">+IF(OFFSET('Water Data'!$E$27,0,10*ROW('Water Data'!E145))="","",OFFSET('Water Data'!$E$27,0,10*ROW('Water Data'!E145)))</f>
        <v/>
      </c>
      <c r="BW151" s="290" t="str">
        <f ca="true">+IF(OFFSET('Water Data'!$E$28,0,10*ROW('Water Data'!E145))="","",OFFSET('Water Data'!$E$28,0,10*ROW('Water Data'!E145)))</f>
        <v/>
      </c>
      <c r="BX151" s="290" t="str">
        <f ca="true">+IF(OFFSET('Water Data'!$E$29,0,10*ROW('Water Data'!E145))="","",OFFSET('Water Data'!$E$29,0,10*ROW('Water Data'!E145)))</f>
        <v/>
      </c>
      <c r="BY151" s="290" t="str">
        <f ca="true">+IF(OFFSET('Water Data'!$F$27,0,10*ROW('Water Data'!F145))="","",OFFSET('Water Data'!$F$27,0,10*ROW('Water Data'!F145)))</f>
        <v/>
      </c>
      <c r="BZ151" s="290" t="str">
        <f ca="true">+IF(OFFSET('Water Data'!$F$28,0,10*ROW('Water Data'!F145))="","",OFFSET('Water Data'!$F$28,0,10*ROW('Water Data'!F145)))</f>
        <v/>
      </c>
      <c r="CA151" s="290" t="str">
        <f ca="true">+IF(OFFSET('Water Data'!$F$29,0,10*ROW('Water Data'!F145))="","",OFFSET('Water Data'!$F$29,0,10*ROW('Water Data'!F145)))</f>
        <v/>
      </c>
      <c r="CB151" s="290" t="str">
        <f ca="true">+IF(OFFSET('Water Data'!$G$27,0,10*ROW('Water Data'!G145))="","",OFFSET('Water Data'!$G$27,0,10*ROW('Water Data'!G145)))</f>
        <v/>
      </c>
      <c r="CC151" s="290" t="str">
        <f ca="true">+IF(OFFSET('Water Data'!$G$28,0,10*ROW('Water Data'!G145))="","",OFFSET('Water Data'!$G$28,0,10*ROW('Water Data'!G145)))</f>
        <v/>
      </c>
      <c r="CD151" s="290" t="str">
        <f ca="true">+IF(OFFSET('Water Data'!$G$29,0,10*ROW('Water Data'!G145))="","",OFFSET('Water Data'!$G$29,0,10*ROW('Water Data'!G145)))</f>
        <v/>
      </c>
      <c r="CE151" s="290" t="str">
        <f ca="true">+IF(OFFSET('Water Data'!$H$27,0,10*ROW('Water Data'!H145))="","",OFFSET('Water Data'!$H$27,0,10*ROW('Water Data'!H145)))</f>
        <v/>
      </c>
      <c r="CF151" s="290" t="str">
        <f ca="true">+IF(OFFSET('Water Data'!$H$28,0,10*ROW('Water Data'!H145))="","",OFFSET('Water Data'!$H$28,0,10*ROW('Water Data'!H145)))</f>
        <v/>
      </c>
      <c r="CG151" s="290" t="str">
        <f ca="true">+IF(OFFSET('Water Data'!$H$29,0,10*ROW('Water Data'!H145))="","",OFFSET('Water Data'!$H$29,0,10*ROW('Water Data'!H145)))</f>
        <v/>
      </c>
      <c r="CH151" s="290" t="str">
        <f ca="true">+IF(OFFSET('Water Data'!$I$27,0,10*ROW('Water Data'!I145))="","",OFFSET('Water Data'!$I$27,0,10*ROW('Water Data'!I145)))</f>
        <v/>
      </c>
      <c r="CI151" s="290" t="str">
        <f ca="true">+IF(OFFSET('Water Data'!$I$28,0,10*ROW('Water Data'!I145))="","",OFFSET('Water Data'!$I$28,0,10*ROW('Water Data'!I145)))</f>
        <v/>
      </c>
      <c r="CJ151" s="290" t="str">
        <f ca="true">+IF(OFFSET('Water Data'!$I$29,0,10*ROW('Water Data'!I145))="","",OFFSET('Water Data'!$I$29,0,10*ROW('Water Data'!I145)))</f>
        <v/>
      </c>
      <c r="CK151" s="290" t="str">
        <f ca="true">+IF(OFFSET('Sanitation Data'!$D$28,0,10*ROW('Sanitation Data'!D145))="","",OFFSET('Sanitation Data'!$D$28,0,10*ROW('Sanitation Data'!D145)))</f>
        <v/>
      </c>
      <c r="CL151" s="290" t="str">
        <f ca="true">+IF(OFFSET('Sanitation Data'!$D$29,0,10*ROW('Sanitation Data'!D145))="","",OFFSET('Sanitation Data'!$D$29,0,10*ROW('Sanitation Data'!D145)))</f>
        <v/>
      </c>
      <c r="CM151" s="290" t="str">
        <f ca="true">+IF(OFFSET('Sanitation Data'!$D$30,0,10*ROW('Sanitation Data'!D145))="","",OFFSET('Sanitation Data'!$D$30,0,10*ROW('Sanitation Data'!D145)))</f>
        <v/>
      </c>
      <c r="CN151" s="290" t="str">
        <f ca="true">+IF(OFFSET('Sanitation Data'!$D$31,0,10*ROW('Sanitation Data'!D145))="","",OFFSET('Sanitation Data'!$D$31,0,10*ROW('Sanitation Data'!D145)))</f>
        <v/>
      </c>
      <c r="CO151" s="290" t="str">
        <f ca="true">+IF(OFFSET('Sanitation Data'!$D$32,0,10*ROW('Sanitation Data'!D145))="","",OFFSET('Sanitation Data'!$D$32,0,10*ROW('Sanitation Data'!D145)))</f>
        <v/>
      </c>
      <c r="CP151" s="290" t="str">
        <f ca="true">+IF(OFFSET('Sanitation Data'!$E$28,0,10*ROW('Sanitation Data'!E145))="","",OFFSET('Sanitation Data'!$E$28,0,10*ROW('Sanitation Data'!E145)))</f>
        <v/>
      </c>
      <c r="CQ151" s="290" t="str">
        <f ca="true">+IF(OFFSET('Sanitation Data'!$E$29,0,10*ROW('Sanitation Data'!E145))="","",OFFSET('Sanitation Data'!$E$29,0,10*ROW('Sanitation Data'!E145)))</f>
        <v/>
      </c>
      <c r="CR151" s="290" t="str">
        <f ca="true">+IF(OFFSET('Sanitation Data'!$E$30,0,10*ROW('Sanitation Data'!E145))="","",OFFSET('Sanitation Data'!$E$30,0,10*ROW('Sanitation Data'!E145)))</f>
        <v/>
      </c>
      <c r="CS151" s="290" t="str">
        <f ca="true">+IF(OFFSET('Sanitation Data'!$E$31,0,10*ROW('Sanitation Data'!E145))="","",OFFSET('Sanitation Data'!$E$31,0,10*ROW('Sanitation Data'!E145)))</f>
        <v/>
      </c>
      <c r="CT151" s="290" t="str">
        <f ca="true">+IF(OFFSET('Sanitation Data'!$E$32,0,10*ROW('Sanitation Data'!E145))="","",OFFSET('Sanitation Data'!$E$32,0,10*ROW('Sanitation Data'!E145)))</f>
        <v/>
      </c>
      <c r="CU151" s="290" t="str">
        <f ca="true">+IF(OFFSET('Sanitation Data'!$F$28,0,10*ROW('Sanitation Data'!F145))="","",OFFSET('Sanitation Data'!$F$28,0,10*ROW('Sanitation Data'!F145)))</f>
        <v/>
      </c>
      <c r="CV151" s="290" t="str">
        <f ca="true">+IF(OFFSET('Sanitation Data'!$F$29,0,10*ROW('Sanitation Data'!F145))="","",OFFSET('Sanitation Data'!$F$29,0,10*ROW('Sanitation Data'!F145)))</f>
        <v/>
      </c>
      <c r="CW151" s="290" t="str">
        <f ca="true">+IF(OFFSET('Sanitation Data'!$F$30,0,10*ROW('Sanitation Data'!F145))="","",OFFSET('Sanitation Data'!$F$30,0,10*ROW('Sanitation Data'!F145)))</f>
        <v/>
      </c>
      <c r="CX151" s="290" t="str">
        <f ca="true">+IF(OFFSET('Sanitation Data'!$F$31,0,10*ROW('Sanitation Data'!F145))="","",OFFSET('Sanitation Data'!$F$31,0,10*ROW('Sanitation Data'!F145)))</f>
        <v/>
      </c>
      <c r="CY151" s="290" t="str">
        <f ca="true">+IF(OFFSET('Sanitation Data'!$F$32,0,10*ROW('Sanitation Data'!F145))="","",OFFSET('Sanitation Data'!$F$32,0,10*ROW('Sanitation Data'!F145)))</f>
        <v/>
      </c>
      <c r="CZ151" s="290" t="str">
        <f ca="true">+IF(OFFSET('Sanitation Data'!$G$28,0,10*ROW('Sanitation Data'!G145))="","",OFFSET('Sanitation Data'!$G$28,0,10*ROW('Sanitation Data'!G145)))</f>
        <v/>
      </c>
      <c r="DA151" s="290" t="str">
        <f ca="true">+IF(OFFSET('Sanitation Data'!$G$29,0,10*ROW('Sanitation Data'!G145))="","",OFFSET('Sanitation Data'!$G$29,0,10*ROW('Sanitation Data'!G145)))</f>
        <v/>
      </c>
      <c r="DB151" s="290" t="str">
        <f ca="true">+IF(OFFSET('Sanitation Data'!$G$30,0,10*ROW('Sanitation Data'!G145))="","",OFFSET('Sanitation Data'!$G$30,0,10*ROW('Sanitation Data'!G145)))</f>
        <v/>
      </c>
      <c r="DC151" s="290" t="str">
        <f ca="true">+IF(OFFSET('Sanitation Data'!$G$31,0,10*ROW('Sanitation Data'!G145))="","",OFFSET('Sanitation Data'!$G$31,0,10*ROW('Sanitation Data'!G145)))</f>
        <v/>
      </c>
      <c r="DD151" s="290" t="str">
        <f ca="true">+IF(OFFSET('Sanitation Data'!$G$32,0,10*ROW('Sanitation Data'!G145))="","",OFFSET('Sanitation Data'!$G$32,0,10*ROW('Sanitation Data'!G145)))</f>
        <v/>
      </c>
      <c r="DE151" s="290" t="str">
        <f ca="true">+IF(OFFSET('Sanitation Data'!$H$28,0,10*ROW('Sanitation Data'!H145))="","",OFFSET('Sanitation Data'!$H$28,0,10*ROW('Sanitation Data'!H145)))</f>
        <v/>
      </c>
      <c r="DF151" s="290" t="str">
        <f ca="true">+IF(OFFSET('Sanitation Data'!$H$29,0,10*ROW('Sanitation Data'!H145))="","",OFFSET('Sanitation Data'!$H$29,0,10*ROW('Sanitation Data'!H145)))</f>
        <v/>
      </c>
      <c r="DG151" s="290" t="str">
        <f ca="true">+IF(OFFSET('Sanitation Data'!$H$30,0,10*ROW('Sanitation Data'!H145))="","",OFFSET('Sanitation Data'!$H$30,0,10*ROW('Sanitation Data'!H145)))</f>
        <v/>
      </c>
      <c r="DH151" s="290" t="str">
        <f ca="true">+IF(OFFSET('Sanitation Data'!$H$31,0,10*ROW('Sanitation Data'!H145))="","",OFFSET('Sanitation Data'!$H$31,0,10*ROW('Sanitation Data'!H145)))</f>
        <v/>
      </c>
      <c r="DI151" s="290" t="str">
        <f ca="true">+IF(OFFSET('Sanitation Data'!$H$32,0,10*ROW('Sanitation Data'!H145))="","",OFFSET('Sanitation Data'!$H$32,0,10*ROW('Sanitation Data'!H145)))</f>
        <v/>
      </c>
      <c r="DJ151" s="290" t="str">
        <f ca="true">+IF(OFFSET('Sanitation Data'!$I$28,0,10*ROW('Sanitation Data'!I145))="","",OFFSET('Sanitation Data'!$I$28,0,10*ROW('Sanitation Data'!I145)))</f>
        <v/>
      </c>
      <c r="DK151" s="290" t="str">
        <f ca="true">+IF(OFFSET('Sanitation Data'!$I$29,0,10*ROW('Sanitation Data'!I145))="","",OFFSET('Sanitation Data'!$I$29,0,10*ROW('Sanitation Data'!I145)))</f>
        <v/>
      </c>
      <c r="DL151" s="290" t="str">
        <f ca="true">+IF(OFFSET('Sanitation Data'!$I$30,0,10*ROW('Sanitation Data'!I145))="","",OFFSET('Sanitation Data'!$I$30,0,10*ROW('Sanitation Data'!I145)))</f>
        <v/>
      </c>
      <c r="DM151" s="290" t="str">
        <f ca="true">+IF(OFFSET('Sanitation Data'!$I$31,0,10*ROW('Sanitation Data'!I145))="","",OFFSET('Sanitation Data'!$I$31,0,10*ROW('Sanitation Data'!I145)))</f>
        <v/>
      </c>
      <c r="DN151" s="290" t="str">
        <f ca="true">+IF(OFFSET('Sanitation Data'!$I$32,0,10*ROW('Sanitation Data'!I145))="","",OFFSET('Sanitation Data'!$I$32,0,10*ROW('Sanitation Data'!I145)))</f>
        <v/>
      </c>
      <c r="DO151" s="290" t="str">
        <f ca="true">+IF(OFFSET('Hygiene Data'!$D$11,0,10*ROW('Hygiene Data'!D145))="","",OFFSET('Hygiene Data'!$D$11,0,10*ROW('Hygiene Data'!D145)))</f>
        <v/>
      </c>
      <c r="DP151" s="290" t="str">
        <f ca="true">+IF(OFFSET('Hygiene Data'!$D$12,0,10*ROW('Hygiene Data'!D145))="","",OFFSET('Hygiene Data'!$D$12,0,10*ROW('Hygiene Data'!D145)))</f>
        <v/>
      </c>
      <c r="DQ151" s="290" t="str">
        <f ca="true">+IF(OFFSET('Hygiene Data'!$D$13,0,10*ROW('Hygiene Data'!D145))="","",OFFSET('Hygiene Data'!$D$13,0,10*ROW('Hygiene Data'!D145)))</f>
        <v/>
      </c>
      <c r="DR151" s="290" t="str">
        <f ca="true">+IF(OFFSET('Hygiene Data'!$E$11,0,10*ROW('Hygiene Data'!E145))="","",OFFSET('Hygiene Data'!$E$11,0,10*ROW('Hygiene Data'!E145)))</f>
        <v/>
      </c>
      <c r="DS151" s="290" t="str">
        <f ca="true">+IF(OFFSET('Hygiene Data'!$E$12,0,10*ROW('Hygiene Data'!E145))="","",OFFSET('Hygiene Data'!$E$12,0,10*ROW('Hygiene Data'!E145)))</f>
        <v/>
      </c>
      <c r="DT151" s="290" t="str">
        <f ca="true">+IF(OFFSET('Hygiene Data'!$E$13,0,10*ROW('Hygiene Data'!E145))="","",OFFSET('Hygiene Data'!$E$13,0,10*ROW('Hygiene Data'!E145)))</f>
        <v/>
      </c>
      <c r="DU151" s="290" t="str">
        <f ca="true">+IF(OFFSET('Hygiene Data'!$F$11,0,10*ROW('Hygiene Data'!F145))="","",OFFSET('Hygiene Data'!$F$11,0,10*ROW('Hygiene Data'!F145)))</f>
        <v/>
      </c>
      <c r="DV151" s="290" t="str">
        <f ca="true">+IF(OFFSET('Hygiene Data'!$F$12,0,10*ROW('Hygiene Data'!F145))="","",OFFSET('Hygiene Data'!$F$12,0,10*ROW('Hygiene Data'!F145)))</f>
        <v/>
      </c>
      <c r="DW151" s="290" t="str">
        <f ca="true">+IF(OFFSET('Hygiene Data'!$F$13,0,10*ROW('Hygiene Data'!F145))="","",OFFSET('Hygiene Data'!$F$13,0,10*ROW('Hygiene Data'!F145)))</f>
        <v/>
      </c>
      <c r="DX151" s="290" t="str">
        <f ca="true">+IF(OFFSET('Hygiene Data'!$G$11,0,10*ROW('Hygiene Data'!G145))="","",OFFSET('Hygiene Data'!$G$11,0,10*ROW('Hygiene Data'!G145)))</f>
        <v/>
      </c>
      <c r="DY151" s="290" t="str">
        <f ca="true">+IF(OFFSET('Hygiene Data'!$G$12,0,10*ROW('Hygiene Data'!G145))="","",OFFSET('Hygiene Data'!$G$12,0,10*ROW('Hygiene Data'!G145)))</f>
        <v/>
      </c>
      <c r="DZ151" s="290" t="str">
        <f ca="true">+IF(OFFSET('Hygiene Data'!$G$13,0,10*ROW('Hygiene Data'!G145))="","",OFFSET('Hygiene Data'!$G$13,0,10*ROW('Hygiene Data'!G145)))</f>
        <v/>
      </c>
      <c r="EA151" s="290" t="str">
        <f ca="true">+IF(OFFSET('Hygiene Data'!$H$11,0,10*ROW('Hygiene Data'!H145))="","",OFFSET('Hygiene Data'!$H$11,0,10*ROW('Hygiene Data'!H145)))</f>
        <v/>
      </c>
      <c r="EB151" s="290" t="str">
        <f ca="true">+IF(OFFSET('Hygiene Data'!$H$12,0,10*ROW('Hygiene Data'!H145))="","",OFFSET('Hygiene Data'!$H$12,0,10*ROW('Hygiene Data'!H145)))</f>
        <v/>
      </c>
      <c r="EC151" s="290" t="str">
        <f ca="true">+IF(OFFSET('Hygiene Data'!$H$13,0,10*ROW('Hygiene Data'!H145))="","",OFFSET('Hygiene Data'!$H$13,0,10*ROW('Hygiene Data'!H145)))</f>
        <v/>
      </c>
      <c r="ED151" s="290" t="str">
        <f ca="true">+IF(OFFSET('Hygiene Data'!$I$11,0,10*ROW('Hygiene Data'!I145))="","",OFFSET('Hygiene Data'!$I$11,0,10*ROW('Hygiene Data'!I145)))</f>
        <v/>
      </c>
      <c r="EE151" s="290" t="str">
        <f ca="true">+IF(OFFSET('Hygiene Data'!$I$12,0,10*ROW('Hygiene Data'!I145))="","",OFFSET('Hygiene Data'!$I$12,0,10*ROW('Hygiene Data'!I145)))</f>
        <v/>
      </c>
      <c r="EF151" s="290"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6"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0"/>
      <c r="BS152" s="290" t="str">
        <f ca="true">+IF(OFFSET('Water Data'!$D$27,0,10*ROW('Water Data'!D146))="","",OFFSET('Water Data'!$D$27,0,10*ROW('Water Data'!D146)))</f>
        <v/>
      </c>
      <c r="BT152" s="290" t="str">
        <f ca="true">+IF(OFFSET('Water Data'!$D$28,0,10*ROW('Water Data'!D146))="","",OFFSET('Water Data'!$D$28,0,10*ROW('Water Data'!D146)))</f>
        <v/>
      </c>
      <c r="BU152" s="290" t="str">
        <f ca="true">+IF(OFFSET('Water Data'!$D$29,0,10*ROW('Water Data'!D146))="","",OFFSET('Water Data'!$D$29,0,10*ROW('Water Data'!D146)))</f>
        <v/>
      </c>
      <c r="BV152" s="290" t="str">
        <f ca="true">+IF(OFFSET('Water Data'!$E$27,0,10*ROW('Water Data'!E146))="","",OFFSET('Water Data'!$E$27,0,10*ROW('Water Data'!E146)))</f>
        <v/>
      </c>
      <c r="BW152" s="290" t="str">
        <f ca="true">+IF(OFFSET('Water Data'!$E$28,0,10*ROW('Water Data'!E146))="","",OFFSET('Water Data'!$E$28,0,10*ROW('Water Data'!E146)))</f>
        <v/>
      </c>
      <c r="BX152" s="290" t="str">
        <f ca="true">+IF(OFFSET('Water Data'!$E$29,0,10*ROW('Water Data'!E146))="","",OFFSET('Water Data'!$E$29,0,10*ROW('Water Data'!E146)))</f>
        <v/>
      </c>
      <c r="BY152" s="290" t="str">
        <f ca="true">+IF(OFFSET('Water Data'!$F$27,0,10*ROW('Water Data'!F146))="","",OFFSET('Water Data'!$F$27,0,10*ROW('Water Data'!F146)))</f>
        <v/>
      </c>
      <c r="BZ152" s="290" t="str">
        <f ca="true">+IF(OFFSET('Water Data'!$F$28,0,10*ROW('Water Data'!F146))="","",OFFSET('Water Data'!$F$28,0,10*ROW('Water Data'!F146)))</f>
        <v/>
      </c>
      <c r="CA152" s="290" t="str">
        <f ca="true">+IF(OFFSET('Water Data'!$F$29,0,10*ROW('Water Data'!F146))="","",OFFSET('Water Data'!$F$29,0,10*ROW('Water Data'!F146)))</f>
        <v/>
      </c>
      <c r="CB152" s="290" t="str">
        <f ca="true">+IF(OFFSET('Water Data'!$G$27,0,10*ROW('Water Data'!G146))="","",OFFSET('Water Data'!$G$27,0,10*ROW('Water Data'!G146)))</f>
        <v/>
      </c>
      <c r="CC152" s="290" t="str">
        <f ca="true">+IF(OFFSET('Water Data'!$G$28,0,10*ROW('Water Data'!G146))="","",OFFSET('Water Data'!$G$28,0,10*ROW('Water Data'!G146)))</f>
        <v/>
      </c>
      <c r="CD152" s="290" t="str">
        <f ca="true">+IF(OFFSET('Water Data'!$G$29,0,10*ROW('Water Data'!G146))="","",OFFSET('Water Data'!$G$29,0,10*ROW('Water Data'!G146)))</f>
        <v/>
      </c>
      <c r="CE152" s="290" t="str">
        <f ca="true">+IF(OFFSET('Water Data'!$H$27,0,10*ROW('Water Data'!H146))="","",OFFSET('Water Data'!$H$27,0,10*ROW('Water Data'!H146)))</f>
        <v/>
      </c>
      <c r="CF152" s="290" t="str">
        <f ca="true">+IF(OFFSET('Water Data'!$H$28,0,10*ROW('Water Data'!H146))="","",OFFSET('Water Data'!$H$28,0,10*ROW('Water Data'!H146)))</f>
        <v/>
      </c>
      <c r="CG152" s="290" t="str">
        <f ca="true">+IF(OFFSET('Water Data'!$H$29,0,10*ROW('Water Data'!H146))="","",OFFSET('Water Data'!$H$29,0,10*ROW('Water Data'!H146)))</f>
        <v/>
      </c>
      <c r="CH152" s="290" t="str">
        <f ca="true">+IF(OFFSET('Water Data'!$I$27,0,10*ROW('Water Data'!I146))="","",OFFSET('Water Data'!$I$27,0,10*ROW('Water Data'!I146)))</f>
        <v/>
      </c>
      <c r="CI152" s="290" t="str">
        <f ca="true">+IF(OFFSET('Water Data'!$I$28,0,10*ROW('Water Data'!I146))="","",OFFSET('Water Data'!$I$28,0,10*ROW('Water Data'!I146)))</f>
        <v/>
      </c>
      <c r="CJ152" s="290" t="str">
        <f ca="true">+IF(OFFSET('Water Data'!$I$29,0,10*ROW('Water Data'!I146))="","",OFFSET('Water Data'!$I$29,0,10*ROW('Water Data'!I146)))</f>
        <v/>
      </c>
      <c r="CK152" s="290" t="str">
        <f ca="true">+IF(OFFSET('Sanitation Data'!$D$28,0,10*ROW('Sanitation Data'!D146))="","",OFFSET('Sanitation Data'!$D$28,0,10*ROW('Sanitation Data'!D146)))</f>
        <v/>
      </c>
      <c r="CL152" s="290" t="str">
        <f ca="true">+IF(OFFSET('Sanitation Data'!$D$29,0,10*ROW('Sanitation Data'!D146))="","",OFFSET('Sanitation Data'!$D$29,0,10*ROW('Sanitation Data'!D146)))</f>
        <v/>
      </c>
      <c r="CM152" s="290" t="str">
        <f ca="true">+IF(OFFSET('Sanitation Data'!$D$30,0,10*ROW('Sanitation Data'!D146))="","",OFFSET('Sanitation Data'!$D$30,0,10*ROW('Sanitation Data'!D146)))</f>
        <v/>
      </c>
      <c r="CN152" s="290" t="str">
        <f ca="true">+IF(OFFSET('Sanitation Data'!$D$31,0,10*ROW('Sanitation Data'!D146))="","",OFFSET('Sanitation Data'!$D$31,0,10*ROW('Sanitation Data'!D146)))</f>
        <v/>
      </c>
      <c r="CO152" s="290" t="str">
        <f ca="true">+IF(OFFSET('Sanitation Data'!$D$32,0,10*ROW('Sanitation Data'!D146))="","",OFFSET('Sanitation Data'!$D$32,0,10*ROW('Sanitation Data'!D146)))</f>
        <v/>
      </c>
      <c r="CP152" s="290" t="str">
        <f ca="true">+IF(OFFSET('Sanitation Data'!$E$28,0,10*ROW('Sanitation Data'!E146))="","",OFFSET('Sanitation Data'!$E$28,0,10*ROW('Sanitation Data'!E146)))</f>
        <v/>
      </c>
      <c r="CQ152" s="290" t="str">
        <f ca="true">+IF(OFFSET('Sanitation Data'!$E$29,0,10*ROW('Sanitation Data'!E146))="","",OFFSET('Sanitation Data'!$E$29,0,10*ROW('Sanitation Data'!E146)))</f>
        <v/>
      </c>
      <c r="CR152" s="290" t="str">
        <f ca="true">+IF(OFFSET('Sanitation Data'!$E$30,0,10*ROW('Sanitation Data'!E146))="","",OFFSET('Sanitation Data'!$E$30,0,10*ROW('Sanitation Data'!E146)))</f>
        <v/>
      </c>
      <c r="CS152" s="290" t="str">
        <f ca="true">+IF(OFFSET('Sanitation Data'!$E$31,0,10*ROW('Sanitation Data'!E146))="","",OFFSET('Sanitation Data'!$E$31,0,10*ROW('Sanitation Data'!E146)))</f>
        <v/>
      </c>
      <c r="CT152" s="290" t="str">
        <f ca="true">+IF(OFFSET('Sanitation Data'!$E$32,0,10*ROW('Sanitation Data'!E146))="","",OFFSET('Sanitation Data'!$E$32,0,10*ROW('Sanitation Data'!E146)))</f>
        <v/>
      </c>
      <c r="CU152" s="290" t="str">
        <f ca="true">+IF(OFFSET('Sanitation Data'!$F$28,0,10*ROW('Sanitation Data'!F146))="","",OFFSET('Sanitation Data'!$F$28,0,10*ROW('Sanitation Data'!F146)))</f>
        <v/>
      </c>
      <c r="CV152" s="290" t="str">
        <f ca="true">+IF(OFFSET('Sanitation Data'!$F$29,0,10*ROW('Sanitation Data'!F146))="","",OFFSET('Sanitation Data'!$F$29,0,10*ROW('Sanitation Data'!F146)))</f>
        <v/>
      </c>
      <c r="CW152" s="290" t="str">
        <f ca="true">+IF(OFFSET('Sanitation Data'!$F$30,0,10*ROW('Sanitation Data'!F146))="","",OFFSET('Sanitation Data'!$F$30,0,10*ROW('Sanitation Data'!F146)))</f>
        <v/>
      </c>
      <c r="CX152" s="290" t="str">
        <f ca="true">+IF(OFFSET('Sanitation Data'!$F$31,0,10*ROW('Sanitation Data'!F146))="","",OFFSET('Sanitation Data'!$F$31,0,10*ROW('Sanitation Data'!F146)))</f>
        <v/>
      </c>
      <c r="CY152" s="290" t="str">
        <f ca="true">+IF(OFFSET('Sanitation Data'!$F$32,0,10*ROW('Sanitation Data'!F146))="","",OFFSET('Sanitation Data'!$F$32,0,10*ROW('Sanitation Data'!F146)))</f>
        <v/>
      </c>
      <c r="CZ152" s="290" t="str">
        <f ca="true">+IF(OFFSET('Sanitation Data'!$G$28,0,10*ROW('Sanitation Data'!G146))="","",OFFSET('Sanitation Data'!$G$28,0,10*ROW('Sanitation Data'!G146)))</f>
        <v/>
      </c>
      <c r="DA152" s="290" t="str">
        <f ca="true">+IF(OFFSET('Sanitation Data'!$G$29,0,10*ROW('Sanitation Data'!G146))="","",OFFSET('Sanitation Data'!$G$29,0,10*ROW('Sanitation Data'!G146)))</f>
        <v/>
      </c>
      <c r="DB152" s="290" t="str">
        <f ca="true">+IF(OFFSET('Sanitation Data'!$G$30,0,10*ROW('Sanitation Data'!G146))="","",OFFSET('Sanitation Data'!$G$30,0,10*ROW('Sanitation Data'!G146)))</f>
        <v/>
      </c>
      <c r="DC152" s="290" t="str">
        <f ca="true">+IF(OFFSET('Sanitation Data'!$G$31,0,10*ROW('Sanitation Data'!G146))="","",OFFSET('Sanitation Data'!$G$31,0,10*ROW('Sanitation Data'!G146)))</f>
        <v/>
      </c>
      <c r="DD152" s="290" t="str">
        <f ca="true">+IF(OFFSET('Sanitation Data'!$G$32,0,10*ROW('Sanitation Data'!G146))="","",OFFSET('Sanitation Data'!$G$32,0,10*ROW('Sanitation Data'!G146)))</f>
        <v/>
      </c>
      <c r="DE152" s="290" t="str">
        <f ca="true">+IF(OFFSET('Sanitation Data'!$H$28,0,10*ROW('Sanitation Data'!H146))="","",OFFSET('Sanitation Data'!$H$28,0,10*ROW('Sanitation Data'!H146)))</f>
        <v/>
      </c>
      <c r="DF152" s="290" t="str">
        <f ca="true">+IF(OFFSET('Sanitation Data'!$H$29,0,10*ROW('Sanitation Data'!H146))="","",OFFSET('Sanitation Data'!$H$29,0,10*ROW('Sanitation Data'!H146)))</f>
        <v/>
      </c>
      <c r="DG152" s="290" t="str">
        <f ca="true">+IF(OFFSET('Sanitation Data'!$H$30,0,10*ROW('Sanitation Data'!H146))="","",OFFSET('Sanitation Data'!$H$30,0,10*ROW('Sanitation Data'!H146)))</f>
        <v/>
      </c>
      <c r="DH152" s="290" t="str">
        <f ca="true">+IF(OFFSET('Sanitation Data'!$H$31,0,10*ROW('Sanitation Data'!H146))="","",OFFSET('Sanitation Data'!$H$31,0,10*ROW('Sanitation Data'!H146)))</f>
        <v/>
      </c>
      <c r="DI152" s="290" t="str">
        <f ca="true">+IF(OFFSET('Sanitation Data'!$H$32,0,10*ROW('Sanitation Data'!H146))="","",OFFSET('Sanitation Data'!$H$32,0,10*ROW('Sanitation Data'!H146)))</f>
        <v/>
      </c>
      <c r="DJ152" s="290" t="str">
        <f ca="true">+IF(OFFSET('Sanitation Data'!$I$28,0,10*ROW('Sanitation Data'!I146))="","",OFFSET('Sanitation Data'!$I$28,0,10*ROW('Sanitation Data'!I146)))</f>
        <v/>
      </c>
      <c r="DK152" s="290" t="str">
        <f ca="true">+IF(OFFSET('Sanitation Data'!$I$29,0,10*ROW('Sanitation Data'!I146))="","",OFFSET('Sanitation Data'!$I$29,0,10*ROW('Sanitation Data'!I146)))</f>
        <v/>
      </c>
      <c r="DL152" s="290" t="str">
        <f ca="true">+IF(OFFSET('Sanitation Data'!$I$30,0,10*ROW('Sanitation Data'!I146))="","",OFFSET('Sanitation Data'!$I$30,0,10*ROW('Sanitation Data'!I146)))</f>
        <v/>
      </c>
      <c r="DM152" s="290" t="str">
        <f ca="true">+IF(OFFSET('Sanitation Data'!$I$31,0,10*ROW('Sanitation Data'!I146))="","",OFFSET('Sanitation Data'!$I$31,0,10*ROW('Sanitation Data'!I146)))</f>
        <v/>
      </c>
      <c r="DN152" s="290" t="str">
        <f ca="true">+IF(OFFSET('Sanitation Data'!$I$32,0,10*ROW('Sanitation Data'!I146))="","",OFFSET('Sanitation Data'!$I$32,0,10*ROW('Sanitation Data'!I146)))</f>
        <v/>
      </c>
      <c r="DO152" s="290" t="str">
        <f ca="true">+IF(OFFSET('Hygiene Data'!$D$11,0,10*ROW('Hygiene Data'!D146))="","",OFFSET('Hygiene Data'!$D$11,0,10*ROW('Hygiene Data'!D146)))</f>
        <v/>
      </c>
      <c r="DP152" s="290" t="str">
        <f ca="true">+IF(OFFSET('Hygiene Data'!$D$12,0,10*ROW('Hygiene Data'!D146))="","",OFFSET('Hygiene Data'!$D$12,0,10*ROW('Hygiene Data'!D146)))</f>
        <v/>
      </c>
      <c r="DQ152" s="290" t="str">
        <f ca="true">+IF(OFFSET('Hygiene Data'!$D$13,0,10*ROW('Hygiene Data'!D146))="","",OFFSET('Hygiene Data'!$D$13,0,10*ROW('Hygiene Data'!D146)))</f>
        <v/>
      </c>
      <c r="DR152" s="290" t="str">
        <f ca="true">+IF(OFFSET('Hygiene Data'!$E$11,0,10*ROW('Hygiene Data'!E146))="","",OFFSET('Hygiene Data'!$E$11,0,10*ROW('Hygiene Data'!E146)))</f>
        <v/>
      </c>
      <c r="DS152" s="290" t="str">
        <f ca="true">+IF(OFFSET('Hygiene Data'!$E$12,0,10*ROW('Hygiene Data'!E146))="","",OFFSET('Hygiene Data'!$E$12,0,10*ROW('Hygiene Data'!E146)))</f>
        <v/>
      </c>
      <c r="DT152" s="290" t="str">
        <f ca="true">+IF(OFFSET('Hygiene Data'!$E$13,0,10*ROW('Hygiene Data'!E146))="","",OFFSET('Hygiene Data'!$E$13,0,10*ROW('Hygiene Data'!E146)))</f>
        <v/>
      </c>
      <c r="DU152" s="290" t="str">
        <f ca="true">+IF(OFFSET('Hygiene Data'!$F$11,0,10*ROW('Hygiene Data'!F146))="","",OFFSET('Hygiene Data'!$F$11,0,10*ROW('Hygiene Data'!F146)))</f>
        <v/>
      </c>
      <c r="DV152" s="290" t="str">
        <f ca="true">+IF(OFFSET('Hygiene Data'!$F$12,0,10*ROW('Hygiene Data'!F146))="","",OFFSET('Hygiene Data'!$F$12,0,10*ROW('Hygiene Data'!F146)))</f>
        <v/>
      </c>
      <c r="DW152" s="290" t="str">
        <f ca="true">+IF(OFFSET('Hygiene Data'!$F$13,0,10*ROW('Hygiene Data'!F146))="","",OFFSET('Hygiene Data'!$F$13,0,10*ROW('Hygiene Data'!F146)))</f>
        <v/>
      </c>
      <c r="DX152" s="290" t="str">
        <f ca="true">+IF(OFFSET('Hygiene Data'!$G$11,0,10*ROW('Hygiene Data'!G146))="","",OFFSET('Hygiene Data'!$G$11,0,10*ROW('Hygiene Data'!G146)))</f>
        <v/>
      </c>
      <c r="DY152" s="290" t="str">
        <f ca="true">+IF(OFFSET('Hygiene Data'!$G$12,0,10*ROW('Hygiene Data'!G146))="","",OFFSET('Hygiene Data'!$G$12,0,10*ROW('Hygiene Data'!G146)))</f>
        <v/>
      </c>
      <c r="DZ152" s="290" t="str">
        <f ca="true">+IF(OFFSET('Hygiene Data'!$G$13,0,10*ROW('Hygiene Data'!G146))="","",OFFSET('Hygiene Data'!$G$13,0,10*ROW('Hygiene Data'!G146)))</f>
        <v/>
      </c>
      <c r="EA152" s="290" t="str">
        <f ca="true">+IF(OFFSET('Hygiene Data'!$H$11,0,10*ROW('Hygiene Data'!H146))="","",OFFSET('Hygiene Data'!$H$11,0,10*ROW('Hygiene Data'!H146)))</f>
        <v/>
      </c>
      <c r="EB152" s="290" t="str">
        <f ca="true">+IF(OFFSET('Hygiene Data'!$H$12,0,10*ROW('Hygiene Data'!H146))="","",OFFSET('Hygiene Data'!$H$12,0,10*ROW('Hygiene Data'!H146)))</f>
        <v/>
      </c>
      <c r="EC152" s="290" t="str">
        <f ca="true">+IF(OFFSET('Hygiene Data'!$H$13,0,10*ROW('Hygiene Data'!H146))="","",OFFSET('Hygiene Data'!$H$13,0,10*ROW('Hygiene Data'!H146)))</f>
        <v/>
      </c>
      <c r="ED152" s="290" t="str">
        <f ca="true">+IF(OFFSET('Hygiene Data'!$I$11,0,10*ROW('Hygiene Data'!I146))="","",OFFSET('Hygiene Data'!$I$11,0,10*ROW('Hygiene Data'!I146)))</f>
        <v/>
      </c>
      <c r="EE152" s="290" t="str">
        <f ca="true">+IF(OFFSET('Hygiene Data'!$I$12,0,10*ROW('Hygiene Data'!I146))="","",OFFSET('Hygiene Data'!$I$12,0,10*ROW('Hygiene Data'!I146)))</f>
        <v/>
      </c>
      <c r="EF152" s="290"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6"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0"/>
      <c r="BS153" s="290" t="str">
        <f ca="true">+IF(OFFSET('Water Data'!$D$27,0,10*ROW('Water Data'!D147))="","",OFFSET('Water Data'!$D$27,0,10*ROW('Water Data'!D147)))</f>
        <v/>
      </c>
      <c r="BT153" s="290" t="str">
        <f ca="true">+IF(OFFSET('Water Data'!$D$28,0,10*ROW('Water Data'!D147))="","",OFFSET('Water Data'!$D$28,0,10*ROW('Water Data'!D147)))</f>
        <v/>
      </c>
      <c r="BU153" s="290" t="str">
        <f ca="true">+IF(OFFSET('Water Data'!$D$29,0,10*ROW('Water Data'!D147))="","",OFFSET('Water Data'!$D$29,0,10*ROW('Water Data'!D147)))</f>
        <v/>
      </c>
      <c r="BV153" s="290" t="str">
        <f ca="true">+IF(OFFSET('Water Data'!$E$27,0,10*ROW('Water Data'!E147))="","",OFFSET('Water Data'!$E$27,0,10*ROW('Water Data'!E147)))</f>
        <v/>
      </c>
      <c r="BW153" s="290" t="str">
        <f ca="true">+IF(OFFSET('Water Data'!$E$28,0,10*ROW('Water Data'!E147))="","",OFFSET('Water Data'!$E$28,0,10*ROW('Water Data'!E147)))</f>
        <v/>
      </c>
      <c r="BX153" s="290" t="str">
        <f ca="true">+IF(OFFSET('Water Data'!$E$29,0,10*ROW('Water Data'!E147))="","",OFFSET('Water Data'!$E$29,0,10*ROW('Water Data'!E147)))</f>
        <v/>
      </c>
      <c r="BY153" s="290" t="str">
        <f ca="true">+IF(OFFSET('Water Data'!$F$27,0,10*ROW('Water Data'!F147))="","",OFFSET('Water Data'!$F$27,0,10*ROW('Water Data'!F147)))</f>
        <v/>
      </c>
      <c r="BZ153" s="290" t="str">
        <f ca="true">+IF(OFFSET('Water Data'!$F$28,0,10*ROW('Water Data'!F147))="","",OFFSET('Water Data'!$F$28,0,10*ROW('Water Data'!F147)))</f>
        <v/>
      </c>
      <c r="CA153" s="290" t="str">
        <f ca="true">+IF(OFFSET('Water Data'!$F$29,0,10*ROW('Water Data'!F147))="","",OFFSET('Water Data'!$F$29,0,10*ROW('Water Data'!F147)))</f>
        <v/>
      </c>
      <c r="CB153" s="290" t="str">
        <f ca="true">+IF(OFFSET('Water Data'!$G$27,0,10*ROW('Water Data'!G147))="","",OFFSET('Water Data'!$G$27,0,10*ROW('Water Data'!G147)))</f>
        <v/>
      </c>
      <c r="CC153" s="290" t="str">
        <f ca="true">+IF(OFFSET('Water Data'!$G$28,0,10*ROW('Water Data'!G147))="","",OFFSET('Water Data'!$G$28,0,10*ROW('Water Data'!G147)))</f>
        <v/>
      </c>
      <c r="CD153" s="290" t="str">
        <f ca="true">+IF(OFFSET('Water Data'!$G$29,0,10*ROW('Water Data'!G147))="","",OFFSET('Water Data'!$G$29,0,10*ROW('Water Data'!G147)))</f>
        <v/>
      </c>
      <c r="CE153" s="290" t="str">
        <f ca="true">+IF(OFFSET('Water Data'!$H$27,0,10*ROW('Water Data'!H147))="","",OFFSET('Water Data'!$H$27,0,10*ROW('Water Data'!H147)))</f>
        <v/>
      </c>
      <c r="CF153" s="290" t="str">
        <f ca="true">+IF(OFFSET('Water Data'!$H$28,0,10*ROW('Water Data'!H147))="","",OFFSET('Water Data'!$H$28,0,10*ROW('Water Data'!H147)))</f>
        <v/>
      </c>
      <c r="CG153" s="290" t="str">
        <f ca="true">+IF(OFFSET('Water Data'!$H$29,0,10*ROW('Water Data'!H147))="","",OFFSET('Water Data'!$H$29,0,10*ROW('Water Data'!H147)))</f>
        <v/>
      </c>
      <c r="CH153" s="290" t="str">
        <f ca="true">+IF(OFFSET('Water Data'!$I$27,0,10*ROW('Water Data'!I147))="","",OFFSET('Water Data'!$I$27,0,10*ROW('Water Data'!I147)))</f>
        <v/>
      </c>
      <c r="CI153" s="290" t="str">
        <f ca="true">+IF(OFFSET('Water Data'!$I$28,0,10*ROW('Water Data'!I147))="","",OFFSET('Water Data'!$I$28,0,10*ROW('Water Data'!I147)))</f>
        <v/>
      </c>
      <c r="CJ153" s="290" t="str">
        <f ca="true">+IF(OFFSET('Water Data'!$I$29,0,10*ROW('Water Data'!I147))="","",OFFSET('Water Data'!$I$29,0,10*ROW('Water Data'!I147)))</f>
        <v/>
      </c>
      <c r="CK153" s="290" t="str">
        <f ca="true">+IF(OFFSET('Sanitation Data'!$D$28,0,10*ROW('Sanitation Data'!D147))="","",OFFSET('Sanitation Data'!$D$28,0,10*ROW('Sanitation Data'!D147)))</f>
        <v/>
      </c>
      <c r="CL153" s="290" t="str">
        <f ca="true">+IF(OFFSET('Sanitation Data'!$D$29,0,10*ROW('Sanitation Data'!D147))="","",OFFSET('Sanitation Data'!$D$29,0,10*ROW('Sanitation Data'!D147)))</f>
        <v/>
      </c>
      <c r="CM153" s="290" t="str">
        <f ca="true">+IF(OFFSET('Sanitation Data'!$D$30,0,10*ROW('Sanitation Data'!D147))="","",OFFSET('Sanitation Data'!$D$30,0,10*ROW('Sanitation Data'!D147)))</f>
        <v/>
      </c>
      <c r="CN153" s="290" t="str">
        <f ca="true">+IF(OFFSET('Sanitation Data'!$D$31,0,10*ROW('Sanitation Data'!D147))="","",OFFSET('Sanitation Data'!$D$31,0,10*ROW('Sanitation Data'!D147)))</f>
        <v/>
      </c>
      <c r="CO153" s="290" t="str">
        <f ca="true">+IF(OFFSET('Sanitation Data'!$D$32,0,10*ROW('Sanitation Data'!D147))="","",OFFSET('Sanitation Data'!$D$32,0,10*ROW('Sanitation Data'!D147)))</f>
        <v/>
      </c>
      <c r="CP153" s="290" t="str">
        <f ca="true">+IF(OFFSET('Sanitation Data'!$E$28,0,10*ROW('Sanitation Data'!E147))="","",OFFSET('Sanitation Data'!$E$28,0,10*ROW('Sanitation Data'!E147)))</f>
        <v/>
      </c>
      <c r="CQ153" s="290" t="str">
        <f ca="true">+IF(OFFSET('Sanitation Data'!$E$29,0,10*ROW('Sanitation Data'!E147))="","",OFFSET('Sanitation Data'!$E$29,0,10*ROW('Sanitation Data'!E147)))</f>
        <v/>
      </c>
      <c r="CR153" s="290" t="str">
        <f ca="true">+IF(OFFSET('Sanitation Data'!$E$30,0,10*ROW('Sanitation Data'!E147))="","",OFFSET('Sanitation Data'!$E$30,0,10*ROW('Sanitation Data'!E147)))</f>
        <v/>
      </c>
      <c r="CS153" s="290" t="str">
        <f ca="true">+IF(OFFSET('Sanitation Data'!$E$31,0,10*ROW('Sanitation Data'!E147))="","",OFFSET('Sanitation Data'!$E$31,0,10*ROW('Sanitation Data'!E147)))</f>
        <v/>
      </c>
      <c r="CT153" s="290" t="str">
        <f ca="true">+IF(OFFSET('Sanitation Data'!$E$32,0,10*ROW('Sanitation Data'!E147))="","",OFFSET('Sanitation Data'!$E$32,0,10*ROW('Sanitation Data'!E147)))</f>
        <v/>
      </c>
      <c r="CU153" s="290" t="str">
        <f ca="true">+IF(OFFSET('Sanitation Data'!$F$28,0,10*ROW('Sanitation Data'!F147))="","",OFFSET('Sanitation Data'!$F$28,0,10*ROW('Sanitation Data'!F147)))</f>
        <v/>
      </c>
      <c r="CV153" s="290" t="str">
        <f ca="true">+IF(OFFSET('Sanitation Data'!$F$29,0,10*ROW('Sanitation Data'!F147))="","",OFFSET('Sanitation Data'!$F$29,0,10*ROW('Sanitation Data'!F147)))</f>
        <v/>
      </c>
      <c r="CW153" s="290" t="str">
        <f ca="true">+IF(OFFSET('Sanitation Data'!$F$30,0,10*ROW('Sanitation Data'!F147))="","",OFFSET('Sanitation Data'!$F$30,0,10*ROW('Sanitation Data'!F147)))</f>
        <v/>
      </c>
      <c r="CX153" s="290" t="str">
        <f ca="true">+IF(OFFSET('Sanitation Data'!$F$31,0,10*ROW('Sanitation Data'!F147))="","",OFFSET('Sanitation Data'!$F$31,0,10*ROW('Sanitation Data'!F147)))</f>
        <v/>
      </c>
      <c r="CY153" s="290" t="str">
        <f ca="true">+IF(OFFSET('Sanitation Data'!$F$32,0,10*ROW('Sanitation Data'!F147))="","",OFFSET('Sanitation Data'!$F$32,0,10*ROW('Sanitation Data'!F147)))</f>
        <v/>
      </c>
      <c r="CZ153" s="290" t="str">
        <f ca="true">+IF(OFFSET('Sanitation Data'!$G$28,0,10*ROW('Sanitation Data'!G147))="","",OFFSET('Sanitation Data'!$G$28,0,10*ROW('Sanitation Data'!G147)))</f>
        <v/>
      </c>
      <c r="DA153" s="290" t="str">
        <f ca="true">+IF(OFFSET('Sanitation Data'!$G$29,0,10*ROW('Sanitation Data'!G147))="","",OFFSET('Sanitation Data'!$G$29,0,10*ROW('Sanitation Data'!G147)))</f>
        <v/>
      </c>
      <c r="DB153" s="290" t="str">
        <f ca="true">+IF(OFFSET('Sanitation Data'!$G$30,0,10*ROW('Sanitation Data'!G147))="","",OFFSET('Sanitation Data'!$G$30,0,10*ROW('Sanitation Data'!G147)))</f>
        <v/>
      </c>
      <c r="DC153" s="290" t="str">
        <f ca="true">+IF(OFFSET('Sanitation Data'!$G$31,0,10*ROW('Sanitation Data'!G147))="","",OFFSET('Sanitation Data'!$G$31,0,10*ROW('Sanitation Data'!G147)))</f>
        <v/>
      </c>
      <c r="DD153" s="290" t="str">
        <f ca="true">+IF(OFFSET('Sanitation Data'!$G$32,0,10*ROW('Sanitation Data'!G147))="","",OFFSET('Sanitation Data'!$G$32,0,10*ROW('Sanitation Data'!G147)))</f>
        <v/>
      </c>
      <c r="DE153" s="290" t="str">
        <f ca="true">+IF(OFFSET('Sanitation Data'!$H$28,0,10*ROW('Sanitation Data'!H147))="","",OFFSET('Sanitation Data'!$H$28,0,10*ROW('Sanitation Data'!H147)))</f>
        <v/>
      </c>
      <c r="DF153" s="290" t="str">
        <f ca="true">+IF(OFFSET('Sanitation Data'!$H$29,0,10*ROW('Sanitation Data'!H147))="","",OFFSET('Sanitation Data'!$H$29,0,10*ROW('Sanitation Data'!H147)))</f>
        <v/>
      </c>
      <c r="DG153" s="290" t="str">
        <f ca="true">+IF(OFFSET('Sanitation Data'!$H$30,0,10*ROW('Sanitation Data'!H147))="","",OFFSET('Sanitation Data'!$H$30,0,10*ROW('Sanitation Data'!H147)))</f>
        <v/>
      </c>
      <c r="DH153" s="290" t="str">
        <f ca="true">+IF(OFFSET('Sanitation Data'!$H$31,0,10*ROW('Sanitation Data'!H147))="","",OFFSET('Sanitation Data'!$H$31,0,10*ROW('Sanitation Data'!H147)))</f>
        <v/>
      </c>
      <c r="DI153" s="290" t="str">
        <f ca="true">+IF(OFFSET('Sanitation Data'!$H$32,0,10*ROW('Sanitation Data'!H147))="","",OFFSET('Sanitation Data'!$H$32,0,10*ROW('Sanitation Data'!H147)))</f>
        <v/>
      </c>
      <c r="DJ153" s="290" t="str">
        <f ca="true">+IF(OFFSET('Sanitation Data'!$I$28,0,10*ROW('Sanitation Data'!I147))="","",OFFSET('Sanitation Data'!$I$28,0,10*ROW('Sanitation Data'!I147)))</f>
        <v/>
      </c>
      <c r="DK153" s="290" t="str">
        <f ca="true">+IF(OFFSET('Sanitation Data'!$I$29,0,10*ROW('Sanitation Data'!I147))="","",OFFSET('Sanitation Data'!$I$29,0,10*ROW('Sanitation Data'!I147)))</f>
        <v/>
      </c>
      <c r="DL153" s="290" t="str">
        <f ca="true">+IF(OFFSET('Sanitation Data'!$I$30,0,10*ROW('Sanitation Data'!I147))="","",OFFSET('Sanitation Data'!$I$30,0,10*ROW('Sanitation Data'!I147)))</f>
        <v/>
      </c>
      <c r="DM153" s="290" t="str">
        <f ca="true">+IF(OFFSET('Sanitation Data'!$I$31,0,10*ROW('Sanitation Data'!I147))="","",OFFSET('Sanitation Data'!$I$31,0,10*ROW('Sanitation Data'!I147)))</f>
        <v/>
      </c>
      <c r="DN153" s="290" t="str">
        <f ca="true">+IF(OFFSET('Sanitation Data'!$I$32,0,10*ROW('Sanitation Data'!I147))="","",OFFSET('Sanitation Data'!$I$32,0,10*ROW('Sanitation Data'!I147)))</f>
        <v/>
      </c>
      <c r="DO153" s="290" t="str">
        <f ca="true">+IF(OFFSET('Hygiene Data'!$D$11,0,10*ROW('Hygiene Data'!D147))="","",OFFSET('Hygiene Data'!$D$11,0,10*ROW('Hygiene Data'!D147)))</f>
        <v/>
      </c>
      <c r="DP153" s="290" t="str">
        <f ca="true">+IF(OFFSET('Hygiene Data'!$D$12,0,10*ROW('Hygiene Data'!D147))="","",OFFSET('Hygiene Data'!$D$12,0,10*ROW('Hygiene Data'!D147)))</f>
        <v/>
      </c>
      <c r="DQ153" s="290" t="str">
        <f ca="true">+IF(OFFSET('Hygiene Data'!$D$13,0,10*ROW('Hygiene Data'!D147))="","",OFFSET('Hygiene Data'!$D$13,0,10*ROW('Hygiene Data'!D147)))</f>
        <v/>
      </c>
      <c r="DR153" s="290" t="str">
        <f ca="true">+IF(OFFSET('Hygiene Data'!$E$11,0,10*ROW('Hygiene Data'!E147))="","",OFFSET('Hygiene Data'!$E$11,0,10*ROW('Hygiene Data'!E147)))</f>
        <v/>
      </c>
      <c r="DS153" s="290" t="str">
        <f ca="true">+IF(OFFSET('Hygiene Data'!$E$12,0,10*ROW('Hygiene Data'!E147))="","",OFFSET('Hygiene Data'!$E$12,0,10*ROW('Hygiene Data'!E147)))</f>
        <v/>
      </c>
      <c r="DT153" s="290" t="str">
        <f ca="true">+IF(OFFSET('Hygiene Data'!$E$13,0,10*ROW('Hygiene Data'!E147))="","",OFFSET('Hygiene Data'!$E$13,0,10*ROW('Hygiene Data'!E147)))</f>
        <v/>
      </c>
      <c r="DU153" s="290" t="str">
        <f ca="true">+IF(OFFSET('Hygiene Data'!$F$11,0,10*ROW('Hygiene Data'!F147))="","",OFFSET('Hygiene Data'!$F$11,0,10*ROW('Hygiene Data'!F147)))</f>
        <v/>
      </c>
      <c r="DV153" s="290" t="str">
        <f ca="true">+IF(OFFSET('Hygiene Data'!$F$12,0,10*ROW('Hygiene Data'!F147))="","",OFFSET('Hygiene Data'!$F$12,0,10*ROW('Hygiene Data'!F147)))</f>
        <v/>
      </c>
      <c r="DW153" s="290" t="str">
        <f ca="true">+IF(OFFSET('Hygiene Data'!$F$13,0,10*ROW('Hygiene Data'!F147))="","",OFFSET('Hygiene Data'!$F$13,0,10*ROW('Hygiene Data'!F147)))</f>
        <v/>
      </c>
      <c r="DX153" s="290" t="str">
        <f ca="true">+IF(OFFSET('Hygiene Data'!$G$11,0,10*ROW('Hygiene Data'!G147))="","",OFFSET('Hygiene Data'!$G$11,0,10*ROW('Hygiene Data'!G147)))</f>
        <v/>
      </c>
      <c r="DY153" s="290" t="str">
        <f ca="true">+IF(OFFSET('Hygiene Data'!$G$12,0,10*ROW('Hygiene Data'!G147))="","",OFFSET('Hygiene Data'!$G$12,0,10*ROW('Hygiene Data'!G147)))</f>
        <v/>
      </c>
      <c r="DZ153" s="290" t="str">
        <f ca="true">+IF(OFFSET('Hygiene Data'!$G$13,0,10*ROW('Hygiene Data'!G147))="","",OFFSET('Hygiene Data'!$G$13,0,10*ROW('Hygiene Data'!G147)))</f>
        <v/>
      </c>
      <c r="EA153" s="290" t="str">
        <f ca="true">+IF(OFFSET('Hygiene Data'!$H$11,0,10*ROW('Hygiene Data'!H147))="","",OFFSET('Hygiene Data'!$H$11,0,10*ROW('Hygiene Data'!H147)))</f>
        <v/>
      </c>
      <c r="EB153" s="290" t="str">
        <f ca="true">+IF(OFFSET('Hygiene Data'!$H$12,0,10*ROW('Hygiene Data'!H147))="","",OFFSET('Hygiene Data'!$H$12,0,10*ROW('Hygiene Data'!H147)))</f>
        <v/>
      </c>
      <c r="EC153" s="290" t="str">
        <f ca="true">+IF(OFFSET('Hygiene Data'!$H$13,0,10*ROW('Hygiene Data'!H147))="","",OFFSET('Hygiene Data'!$H$13,0,10*ROW('Hygiene Data'!H147)))</f>
        <v/>
      </c>
      <c r="ED153" s="290" t="str">
        <f ca="true">+IF(OFFSET('Hygiene Data'!$I$11,0,10*ROW('Hygiene Data'!I147))="","",OFFSET('Hygiene Data'!$I$11,0,10*ROW('Hygiene Data'!I147)))</f>
        <v/>
      </c>
      <c r="EE153" s="290" t="str">
        <f ca="true">+IF(OFFSET('Hygiene Data'!$I$12,0,10*ROW('Hygiene Data'!I147))="","",OFFSET('Hygiene Data'!$I$12,0,10*ROW('Hygiene Data'!I147)))</f>
        <v/>
      </c>
      <c r="EF153" s="290"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6"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0"/>
      <c r="BS154" s="290" t="str">
        <f ca="true">+IF(OFFSET('Water Data'!$D$27,0,10*ROW('Water Data'!D148))="","",OFFSET('Water Data'!$D$27,0,10*ROW('Water Data'!D148)))</f>
        <v/>
      </c>
      <c r="BT154" s="290" t="str">
        <f ca="true">+IF(OFFSET('Water Data'!$D$28,0,10*ROW('Water Data'!D148))="","",OFFSET('Water Data'!$D$28,0,10*ROW('Water Data'!D148)))</f>
        <v/>
      </c>
      <c r="BU154" s="290" t="str">
        <f ca="true">+IF(OFFSET('Water Data'!$D$29,0,10*ROW('Water Data'!D148))="","",OFFSET('Water Data'!$D$29,0,10*ROW('Water Data'!D148)))</f>
        <v/>
      </c>
      <c r="BV154" s="290" t="str">
        <f ca="true">+IF(OFFSET('Water Data'!$E$27,0,10*ROW('Water Data'!E148))="","",OFFSET('Water Data'!$E$27,0,10*ROW('Water Data'!E148)))</f>
        <v/>
      </c>
      <c r="BW154" s="290" t="str">
        <f ca="true">+IF(OFFSET('Water Data'!$E$28,0,10*ROW('Water Data'!E148))="","",OFFSET('Water Data'!$E$28,0,10*ROW('Water Data'!E148)))</f>
        <v/>
      </c>
      <c r="BX154" s="290" t="str">
        <f ca="true">+IF(OFFSET('Water Data'!$E$29,0,10*ROW('Water Data'!E148))="","",OFFSET('Water Data'!$E$29,0,10*ROW('Water Data'!E148)))</f>
        <v/>
      </c>
      <c r="BY154" s="290" t="str">
        <f ca="true">+IF(OFFSET('Water Data'!$F$27,0,10*ROW('Water Data'!F148))="","",OFFSET('Water Data'!$F$27,0,10*ROW('Water Data'!F148)))</f>
        <v/>
      </c>
      <c r="BZ154" s="290" t="str">
        <f ca="true">+IF(OFFSET('Water Data'!$F$28,0,10*ROW('Water Data'!F148))="","",OFFSET('Water Data'!$F$28,0,10*ROW('Water Data'!F148)))</f>
        <v/>
      </c>
      <c r="CA154" s="290" t="str">
        <f ca="true">+IF(OFFSET('Water Data'!$F$29,0,10*ROW('Water Data'!F148))="","",OFFSET('Water Data'!$F$29,0,10*ROW('Water Data'!F148)))</f>
        <v/>
      </c>
      <c r="CB154" s="290" t="str">
        <f ca="true">+IF(OFFSET('Water Data'!$G$27,0,10*ROW('Water Data'!G148))="","",OFFSET('Water Data'!$G$27,0,10*ROW('Water Data'!G148)))</f>
        <v/>
      </c>
      <c r="CC154" s="290" t="str">
        <f ca="true">+IF(OFFSET('Water Data'!$G$28,0,10*ROW('Water Data'!G148))="","",OFFSET('Water Data'!$G$28,0,10*ROW('Water Data'!G148)))</f>
        <v/>
      </c>
      <c r="CD154" s="290" t="str">
        <f ca="true">+IF(OFFSET('Water Data'!$G$29,0,10*ROW('Water Data'!G148))="","",OFFSET('Water Data'!$G$29,0,10*ROW('Water Data'!G148)))</f>
        <v/>
      </c>
      <c r="CE154" s="290" t="str">
        <f ca="true">+IF(OFFSET('Water Data'!$H$27,0,10*ROW('Water Data'!H148))="","",OFFSET('Water Data'!$H$27,0,10*ROW('Water Data'!H148)))</f>
        <v/>
      </c>
      <c r="CF154" s="290" t="str">
        <f ca="true">+IF(OFFSET('Water Data'!$H$28,0,10*ROW('Water Data'!H148))="","",OFFSET('Water Data'!$H$28,0,10*ROW('Water Data'!H148)))</f>
        <v/>
      </c>
      <c r="CG154" s="290" t="str">
        <f ca="true">+IF(OFFSET('Water Data'!$H$29,0,10*ROW('Water Data'!H148))="","",OFFSET('Water Data'!$H$29,0,10*ROW('Water Data'!H148)))</f>
        <v/>
      </c>
      <c r="CH154" s="290" t="str">
        <f ca="true">+IF(OFFSET('Water Data'!$I$27,0,10*ROW('Water Data'!I148))="","",OFFSET('Water Data'!$I$27,0,10*ROW('Water Data'!I148)))</f>
        <v/>
      </c>
      <c r="CI154" s="290" t="str">
        <f ca="true">+IF(OFFSET('Water Data'!$I$28,0,10*ROW('Water Data'!I148))="","",OFFSET('Water Data'!$I$28,0,10*ROW('Water Data'!I148)))</f>
        <v/>
      </c>
      <c r="CJ154" s="290" t="str">
        <f ca="true">+IF(OFFSET('Water Data'!$I$29,0,10*ROW('Water Data'!I148))="","",OFFSET('Water Data'!$I$29,0,10*ROW('Water Data'!I148)))</f>
        <v/>
      </c>
      <c r="CK154" s="290" t="str">
        <f ca="true">+IF(OFFSET('Sanitation Data'!$D$28,0,10*ROW('Sanitation Data'!D148))="","",OFFSET('Sanitation Data'!$D$28,0,10*ROW('Sanitation Data'!D148)))</f>
        <v/>
      </c>
      <c r="CL154" s="290" t="str">
        <f ca="true">+IF(OFFSET('Sanitation Data'!$D$29,0,10*ROW('Sanitation Data'!D148))="","",OFFSET('Sanitation Data'!$D$29,0,10*ROW('Sanitation Data'!D148)))</f>
        <v/>
      </c>
      <c r="CM154" s="290" t="str">
        <f ca="true">+IF(OFFSET('Sanitation Data'!$D$30,0,10*ROW('Sanitation Data'!D148))="","",OFFSET('Sanitation Data'!$D$30,0,10*ROW('Sanitation Data'!D148)))</f>
        <v/>
      </c>
      <c r="CN154" s="290" t="str">
        <f ca="true">+IF(OFFSET('Sanitation Data'!$D$31,0,10*ROW('Sanitation Data'!D148))="","",OFFSET('Sanitation Data'!$D$31,0,10*ROW('Sanitation Data'!D148)))</f>
        <v/>
      </c>
      <c r="CO154" s="290" t="str">
        <f ca="true">+IF(OFFSET('Sanitation Data'!$D$32,0,10*ROW('Sanitation Data'!D148))="","",OFFSET('Sanitation Data'!$D$32,0,10*ROW('Sanitation Data'!D148)))</f>
        <v/>
      </c>
      <c r="CP154" s="290" t="str">
        <f ca="true">+IF(OFFSET('Sanitation Data'!$E$28,0,10*ROW('Sanitation Data'!E148))="","",OFFSET('Sanitation Data'!$E$28,0,10*ROW('Sanitation Data'!E148)))</f>
        <v/>
      </c>
      <c r="CQ154" s="290" t="str">
        <f ca="true">+IF(OFFSET('Sanitation Data'!$E$29,0,10*ROW('Sanitation Data'!E148))="","",OFFSET('Sanitation Data'!$E$29,0,10*ROW('Sanitation Data'!E148)))</f>
        <v/>
      </c>
      <c r="CR154" s="290" t="str">
        <f ca="true">+IF(OFFSET('Sanitation Data'!$E$30,0,10*ROW('Sanitation Data'!E148))="","",OFFSET('Sanitation Data'!$E$30,0,10*ROW('Sanitation Data'!E148)))</f>
        <v/>
      </c>
      <c r="CS154" s="290" t="str">
        <f ca="true">+IF(OFFSET('Sanitation Data'!$E$31,0,10*ROW('Sanitation Data'!E148))="","",OFFSET('Sanitation Data'!$E$31,0,10*ROW('Sanitation Data'!E148)))</f>
        <v/>
      </c>
      <c r="CT154" s="290" t="str">
        <f ca="true">+IF(OFFSET('Sanitation Data'!$E$32,0,10*ROW('Sanitation Data'!E148))="","",OFFSET('Sanitation Data'!$E$32,0,10*ROW('Sanitation Data'!E148)))</f>
        <v/>
      </c>
      <c r="CU154" s="290" t="str">
        <f ca="true">+IF(OFFSET('Sanitation Data'!$F$28,0,10*ROW('Sanitation Data'!F148))="","",OFFSET('Sanitation Data'!$F$28,0,10*ROW('Sanitation Data'!F148)))</f>
        <v/>
      </c>
      <c r="CV154" s="290" t="str">
        <f ca="true">+IF(OFFSET('Sanitation Data'!$F$29,0,10*ROW('Sanitation Data'!F148))="","",OFFSET('Sanitation Data'!$F$29,0,10*ROW('Sanitation Data'!F148)))</f>
        <v/>
      </c>
      <c r="CW154" s="290" t="str">
        <f ca="true">+IF(OFFSET('Sanitation Data'!$F$30,0,10*ROW('Sanitation Data'!F148))="","",OFFSET('Sanitation Data'!$F$30,0,10*ROW('Sanitation Data'!F148)))</f>
        <v/>
      </c>
      <c r="CX154" s="290" t="str">
        <f ca="true">+IF(OFFSET('Sanitation Data'!$F$31,0,10*ROW('Sanitation Data'!F148))="","",OFFSET('Sanitation Data'!$F$31,0,10*ROW('Sanitation Data'!F148)))</f>
        <v/>
      </c>
      <c r="CY154" s="290" t="str">
        <f ca="true">+IF(OFFSET('Sanitation Data'!$F$32,0,10*ROW('Sanitation Data'!F148))="","",OFFSET('Sanitation Data'!$F$32,0,10*ROW('Sanitation Data'!F148)))</f>
        <v/>
      </c>
      <c r="CZ154" s="290" t="str">
        <f ca="true">+IF(OFFSET('Sanitation Data'!$G$28,0,10*ROW('Sanitation Data'!G148))="","",OFFSET('Sanitation Data'!$G$28,0,10*ROW('Sanitation Data'!G148)))</f>
        <v/>
      </c>
      <c r="DA154" s="290" t="str">
        <f ca="true">+IF(OFFSET('Sanitation Data'!$G$29,0,10*ROW('Sanitation Data'!G148))="","",OFFSET('Sanitation Data'!$G$29,0,10*ROW('Sanitation Data'!G148)))</f>
        <v/>
      </c>
      <c r="DB154" s="290" t="str">
        <f ca="true">+IF(OFFSET('Sanitation Data'!$G$30,0,10*ROW('Sanitation Data'!G148))="","",OFFSET('Sanitation Data'!$G$30,0,10*ROW('Sanitation Data'!G148)))</f>
        <v/>
      </c>
      <c r="DC154" s="290" t="str">
        <f ca="true">+IF(OFFSET('Sanitation Data'!$G$31,0,10*ROW('Sanitation Data'!G148))="","",OFFSET('Sanitation Data'!$G$31,0,10*ROW('Sanitation Data'!G148)))</f>
        <v/>
      </c>
      <c r="DD154" s="290" t="str">
        <f ca="true">+IF(OFFSET('Sanitation Data'!$G$32,0,10*ROW('Sanitation Data'!G148))="","",OFFSET('Sanitation Data'!$G$32,0,10*ROW('Sanitation Data'!G148)))</f>
        <v/>
      </c>
      <c r="DE154" s="290" t="str">
        <f ca="true">+IF(OFFSET('Sanitation Data'!$H$28,0,10*ROW('Sanitation Data'!H148))="","",OFFSET('Sanitation Data'!$H$28,0,10*ROW('Sanitation Data'!H148)))</f>
        <v/>
      </c>
      <c r="DF154" s="290" t="str">
        <f ca="true">+IF(OFFSET('Sanitation Data'!$H$29,0,10*ROW('Sanitation Data'!H148))="","",OFFSET('Sanitation Data'!$H$29,0,10*ROW('Sanitation Data'!H148)))</f>
        <v/>
      </c>
      <c r="DG154" s="290" t="str">
        <f ca="true">+IF(OFFSET('Sanitation Data'!$H$30,0,10*ROW('Sanitation Data'!H148))="","",OFFSET('Sanitation Data'!$H$30,0,10*ROW('Sanitation Data'!H148)))</f>
        <v/>
      </c>
      <c r="DH154" s="290" t="str">
        <f ca="true">+IF(OFFSET('Sanitation Data'!$H$31,0,10*ROW('Sanitation Data'!H148))="","",OFFSET('Sanitation Data'!$H$31,0,10*ROW('Sanitation Data'!H148)))</f>
        <v/>
      </c>
      <c r="DI154" s="290" t="str">
        <f ca="true">+IF(OFFSET('Sanitation Data'!$H$32,0,10*ROW('Sanitation Data'!H148))="","",OFFSET('Sanitation Data'!$H$32,0,10*ROW('Sanitation Data'!H148)))</f>
        <v/>
      </c>
      <c r="DJ154" s="290" t="str">
        <f ca="true">+IF(OFFSET('Sanitation Data'!$I$28,0,10*ROW('Sanitation Data'!I148))="","",OFFSET('Sanitation Data'!$I$28,0,10*ROW('Sanitation Data'!I148)))</f>
        <v/>
      </c>
      <c r="DK154" s="290" t="str">
        <f ca="true">+IF(OFFSET('Sanitation Data'!$I$29,0,10*ROW('Sanitation Data'!I148))="","",OFFSET('Sanitation Data'!$I$29,0,10*ROW('Sanitation Data'!I148)))</f>
        <v/>
      </c>
      <c r="DL154" s="290" t="str">
        <f ca="true">+IF(OFFSET('Sanitation Data'!$I$30,0,10*ROW('Sanitation Data'!I148))="","",OFFSET('Sanitation Data'!$I$30,0,10*ROW('Sanitation Data'!I148)))</f>
        <v/>
      </c>
      <c r="DM154" s="290" t="str">
        <f ca="true">+IF(OFFSET('Sanitation Data'!$I$31,0,10*ROW('Sanitation Data'!I148))="","",OFFSET('Sanitation Data'!$I$31,0,10*ROW('Sanitation Data'!I148)))</f>
        <v/>
      </c>
      <c r="DN154" s="290" t="str">
        <f ca="true">+IF(OFFSET('Sanitation Data'!$I$32,0,10*ROW('Sanitation Data'!I148))="","",OFFSET('Sanitation Data'!$I$32,0,10*ROW('Sanitation Data'!I148)))</f>
        <v/>
      </c>
      <c r="DO154" s="290" t="str">
        <f ca="true">+IF(OFFSET('Hygiene Data'!$D$11,0,10*ROW('Hygiene Data'!D148))="","",OFFSET('Hygiene Data'!$D$11,0,10*ROW('Hygiene Data'!D148)))</f>
        <v/>
      </c>
      <c r="DP154" s="290" t="str">
        <f ca="true">+IF(OFFSET('Hygiene Data'!$D$12,0,10*ROW('Hygiene Data'!D148))="","",OFFSET('Hygiene Data'!$D$12,0,10*ROW('Hygiene Data'!D148)))</f>
        <v/>
      </c>
      <c r="DQ154" s="290" t="str">
        <f ca="true">+IF(OFFSET('Hygiene Data'!$D$13,0,10*ROW('Hygiene Data'!D148))="","",OFFSET('Hygiene Data'!$D$13,0,10*ROW('Hygiene Data'!D148)))</f>
        <v/>
      </c>
      <c r="DR154" s="290" t="str">
        <f ca="true">+IF(OFFSET('Hygiene Data'!$E$11,0,10*ROW('Hygiene Data'!E148))="","",OFFSET('Hygiene Data'!$E$11,0,10*ROW('Hygiene Data'!E148)))</f>
        <v/>
      </c>
      <c r="DS154" s="290" t="str">
        <f ca="true">+IF(OFFSET('Hygiene Data'!$E$12,0,10*ROW('Hygiene Data'!E148))="","",OFFSET('Hygiene Data'!$E$12,0,10*ROW('Hygiene Data'!E148)))</f>
        <v/>
      </c>
      <c r="DT154" s="290" t="str">
        <f ca="true">+IF(OFFSET('Hygiene Data'!$E$13,0,10*ROW('Hygiene Data'!E148))="","",OFFSET('Hygiene Data'!$E$13,0,10*ROW('Hygiene Data'!E148)))</f>
        <v/>
      </c>
      <c r="DU154" s="290" t="str">
        <f ca="true">+IF(OFFSET('Hygiene Data'!$F$11,0,10*ROW('Hygiene Data'!F148))="","",OFFSET('Hygiene Data'!$F$11,0,10*ROW('Hygiene Data'!F148)))</f>
        <v/>
      </c>
      <c r="DV154" s="290" t="str">
        <f ca="true">+IF(OFFSET('Hygiene Data'!$F$12,0,10*ROW('Hygiene Data'!F148))="","",OFFSET('Hygiene Data'!$F$12,0,10*ROW('Hygiene Data'!F148)))</f>
        <v/>
      </c>
      <c r="DW154" s="290" t="str">
        <f ca="true">+IF(OFFSET('Hygiene Data'!$F$13,0,10*ROW('Hygiene Data'!F148))="","",OFFSET('Hygiene Data'!$F$13,0,10*ROW('Hygiene Data'!F148)))</f>
        <v/>
      </c>
      <c r="DX154" s="290" t="str">
        <f ca="true">+IF(OFFSET('Hygiene Data'!$G$11,0,10*ROW('Hygiene Data'!G148))="","",OFFSET('Hygiene Data'!$G$11,0,10*ROW('Hygiene Data'!G148)))</f>
        <v/>
      </c>
      <c r="DY154" s="290" t="str">
        <f ca="true">+IF(OFFSET('Hygiene Data'!$G$12,0,10*ROW('Hygiene Data'!G148))="","",OFFSET('Hygiene Data'!$G$12,0,10*ROW('Hygiene Data'!G148)))</f>
        <v/>
      </c>
      <c r="DZ154" s="290" t="str">
        <f ca="true">+IF(OFFSET('Hygiene Data'!$G$13,0,10*ROW('Hygiene Data'!G148))="","",OFFSET('Hygiene Data'!$G$13,0,10*ROW('Hygiene Data'!G148)))</f>
        <v/>
      </c>
      <c r="EA154" s="290" t="str">
        <f ca="true">+IF(OFFSET('Hygiene Data'!$H$11,0,10*ROW('Hygiene Data'!H148))="","",OFFSET('Hygiene Data'!$H$11,0,10*ROW('Hygiene Data'!H148)))</f>
        <v/>
      </c>
      <c r="EB154" s="290" t="str">
        <f ca="true">+IF(OFFSET('Hygiene Data'!$H$12,0,10*ROW('Hygiene Data'!H148))="","",OFFSET('Hygiene Data'!$H$12,0,10*ROW('Hygiene Data'!H148)))</f>
        <v/>
      </c>
      <c r="EC154" s="290" t="str">
        <f ca="true">+IF(OFFSET('Hygiene Data'!$H$13,0,10*ROW('Hygiene Data'!H148))="","",OFFSET('Hygiene Data'!$H$13,0,10*ROW('Hygiene Data'!H148)))</f>
        <v/>
      </c>
      <c r="ED154" s="290" t="str">
        <f ca="true">+IF(OFFSET('Hygiene Data'!$I$11,0,10*ROW('Hygiene Data'!I148))="","",OFFSET('Hygiene Data'!$I$11,0,10*ROW('Hygiene Data'!I148)))</f>
        <v/>
      </c>
      <c r="EE154" s="290" t="str">
        <f ca="true">+IF(OFFSET('Hygiene Data'!$I$12,0,10*ROW('Hygiene Data'!I148))="","",OFFSET('Hygiene Data'!$I$12,0,10*ROW('Hygiene Data'!I148)))</f>
        <v/>
      </c>
      <c r="EF154" s="290"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6"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0"/>
      <c r="BS155" s="290" t="str">
        <f ca="true">+IF(OFFSET('Water Data'!$D$27,0,10*ROW('Water Data'!D149))="","",OFFSET('Water Data'!$D$27,0,10*ROW('Water Data'!D149)))</f>
        <v/>
      </c>
      <c r="BT155" s="290" t="str">
        <f ca="true">+IF(OFFSET('Water Data'!$D$28,0,10*ROW('Water Data'!D149))="","",OFFSET('Water Data'!$D$28,0,10*ROW('Water Data'!D149)))</f>
        <v/>
      </c>
      <c r="BU155" s="290" t="str">
        <f ca="true">+IF(OFFSET('Water Data'!$D$29,0,10*ROW('Water Data'!D149))="","",OFFSET('Water Data'!$D$29,0,10*ROW('Water Data'!D149)))</f>
        <v/>
      </c>
      <c r="BV155" s="290" t="str">
        <f ca="true">+IF(OFFSET('Water Data'!$E$27,0,10*ROW('Water Data'!E149))="","",OFFSET('Water Data'!$E$27,0,10*ROW('Water Data'!E149)))</f>
        <v/>
      </c>
      <c r="BW155" s="290" t="str">
        <f ca="true">+IF(OFFSET('Water Data'!$E$28,0,10*ROW('Water Data'!E149))="","",OFFSET('Water Data'!$E$28,0,10*ROW('Water Data'!E149)))</f>
        <v/>
      </c>
      <c r="BX155" s="290" t="str">
        <f ca="true">+IF(OFFSET('Water Data'!$E$29,0,10*ROW('Water Data'!E149))="","",OFFSET('Water Data'!$E$29,0,10*ROW('Water Data'!E149)))</f>
        <v/>
      </c>
      <c r="BY155" s="290" t="str">
        <f ca="true">+IF(OFFSET('Water Data'!$F$27,0,10*ROW('Water Data'!F149))="","",OFFSET('Water Data'!$F$27,0,10*ROW('Water Data'!F149)))</f>
        <v/>
      </c>
      <c r="BZ155" s="290" t="str">
        <f ca="true">+IF(OFFSET('Water Data'!$F$28,0,10*ROW('Water Data'!F149))="","",OFFSET('Water Data'!$F$28,0,10*ROW('Water Data'!F149)))</f>
        <v/>
      </c>
      <c r="CA155" s="290" t="str">
        <f ca="true">+IF(OFFSET('Water Data'!$F$29,0,10*ROW('Water Data'!F149))="","",OFFSET('Water Data'!$F$29,0,10*ROW('Water Data'!F149)))</f>
        <v/>
      </c>
      <c r="CB155" s="290" t="str">
        <f ca="true">+IF(OFFSET('Water Data'!$G$27,0,10*ROW('Water Data'!G149))="","",OFFSET('Water Data'!$G$27,0,10*ROW('Water Data'!G149)))</f>
        <v/>
      </c>
      <c r="CC155" s="290" t="str">
        <f ca="true">+IF(OFFSET('Water Data'!$G$28,0,10*ROW('Water Data'!G149))="","",OFFSET('Water Data'!$G$28,0,10*ROW('Water Data'!G149)))</f>
        <v/>
      </c>
      <c r="CD155" s="290" t="str">
        <f ca="true">+IF(OFFSET('Water Data'!$G$29,0,10*ROW('Water Data'!G149))="","",OFFSET('Water Data'!$G$29,0,10*ROW('Water Data'!G149)))</f>
        <v/>
      </c>
      <c r="CE155" s="290" t="str">
        <f ca="true">+IF(OFFSET('Water Data'!$H$27,0,10*ROW('Water Data'!H149))="","",OFFSET('Water Data'!$H$27,0,10*ROW('Water Data'!H149)))</f>
        <v/>
      </c>
      <c r="CF155" s="290" t="str">
        <f ca="true">+IF(OFFSET('Water Data'!$H$28,0,10*ROW('Water Data'!H149))="","",OFFSET('Water Data'!$H$28,0,10*ROW('Water Data'!H149)))</f>
        <v/>
      </c>
      <c r="CG155" s="290" t="str">
        <f ca="true">+IF(OFFSET('Water Data'!$H$29,0,10*ROW('Water Data'!H149))="","",OFFSET('Water Data'!$H$29,0,10*ROW('Water Data'!H149)))</f>
        <v/>
      </c>
      <c r="CH155" s="290" t="str">
        <f ca="true">+IF(OFFSET('Water Data'!$I$27,0,10*ROW('Water Data'!I149))="","",OFFSET('Water Data'!$I$27,0,10*ROW('Water Data'!I149)))</f>
        <v/>
      </c>
      <c r="CI155" s="290" t="str">
        <f ca="true">+IF(OFFSET('Water Data'!$I$28,0,10*ROW('Water Data'!I149))="","",OFFSET('Water Data'!$I$28,0,10*ROW('Water Data'!I149)))</f>
        <v/>
      </c>
      <c r="CJ155" s="290" t="str">
        <f ca="true">+IF(OFFSET('Water Data'!$I$29,0,10*ROW('Water Data'!I149))="","",OFFSET('Water Data'!$I$29,0,10*ROW('Water Data'!I149)))</f>
        <v/>
      </c>
      <c r="CK155" s="290" t="str">
        <f ca="true">+IF(OFFSET('Sanitation Data'!$D$28,0,10*ROW('Sanitation Data'!D149))="","",OFFSET('Sanitation Data'!$D$28,0,10*ROW('Sanitation Data'!D149)))</f>
        <v/>
      </c>
      <c r="CL155" s="290" t="str">
        <f ca="true">+IF(OFFSET('Sanitation Data'!$D$29,0,10*ROW('Sanitation Data'!D149))="","",OFFSET('Sanitation Data'!$D$29,0,10*ROW('Sanitation Data'!D149)))</f>
        <v/>
      </c>
      <c r="CM155" s="290" t="str">
        <f ca="true">+IF(OFFSET('Sanitation Data'!$D$30,0,10*ROW('Sanitation Data'!D149))="","",OFFSET('Sanitation Data'!$D$30,0,10*ROW('Sanitation Data'!D149)))</f>
        <v/>
      </c>
      <c r="CN155" s="290" t="str">
        <f ca="true">+IF(OFFSET('Sanitation Data'!$D$31,0,10*ROW('Sanitation Data'!D149))="","",OFFSET('Sanitation Data'!$D$31,0,10*ROW('Sanitation Data'!D149)))</f>
        <v/>
      </c>
      <c r="CO155" s="290" t="str">
        <f ca="true">+IF(OFFSET('Sanitation Data'!$D$32,0,10*ROW('Sanitation Data'!D149))="","",OFFSET('Sanitation Data'!$D$32,0,10*ROW('Sanitation Data'!D149)))</f>
        <v/>
      </c>
      <c r="CP155" s="290" t="str">
        <f ca="true">+IF(OFFSET('Sanitation Data'!$E$28,0,10*ROW('Sanitation Data'!E149))="","",OFFSET('Sanitation Data'!$E$28,0,10*ROW('Sanitation Data'!E149)))</f>
        <v/>
      </c>
      <c r="CQ155" s="290" t="str">
        <f ca="true">+IF(OFFSET('Sanitation Data'!$E$29,0,10*ROW('Sanitation Data'!E149))="","",OFFSET('Sanitation Data'!$E$29,0,10*ROW('Sanitation Data'!E149)))</f>
        <v/>
      </c>
      <c r="CR155" s="290" t="str">
        <f ca="true">+IF(OFFSET('Sanitation Data'!$E$30,0,10*ROW('Sanitation Data'!E149))="","",OFFSET('Sanitation Data'!$E$30,0,10*ROW('Sanitation Data'!E149)))</f>
        <v/>
      </c>
      <c r="CS155" s="290" t="str">
        <f ca="true">+IF(OFFSET('Sanitation Data'!$E$31,0,10*ROW('Sanitation Data'!E149))="","",OFFSET('Sanitation Data'!$E$31,0,10*ROW('Sanitation Data'!E149)))</f>
        <v/>
      </c>
      <c r="CT155" s="290" t="str">
        <f ca="true">+IF(OFFSET('Sanitation Data'!$E$32,0,10*ROW('Sanitation Data'!E149))="","",OFFSET('Sanitation Data'!$E$32,0,10*ROW('Sanitation Data'!E149)))</f>
        <v/>
      </c>
      <c r="CU155" s="290" t="str">
        <f ca="true">+IF(OFFSET('Sanitation Data'!$F$28,0,10*ROW('Sanitation Data'!F149))="","",OFFSET('Sanitation Data'!$F$28,0,10*ROW('Sanitation Data'!F149)))</f>
        <v/>
      </c>
      <c r="CV155" s="290" t="str">
        <f ca="true">+IF(OFFSET('Sanitation Data'!$F$29,0,10*ROW('Sanitation Data'!F149))="","",OFFSET('Sanitation Data'!$F$29,0,10*ROW('Sanitation Data'!F149)))</f>
        <v/>
      </c>
      <c r="CW155" s="290" t="str">
        <f ca="true">+IF(OFFSET('Sanitation Data'!$F$30,0,10*ROW('Sanitation Data'!F149))="","",OFFSET('Sanitation Data'!$F$30,0,10*ROW('Sanitation Data'!F149)))</f>
        <v/>
      </c>
      <c r="CX155" s="290" t="str">
        <f ca="true">+IF(OFFSET('Sanitation Data'!$F$31,0,10*ROW('Sanitation Data'!F149))="","",OFFSET('Sanitation Data'!$F$31,0,10*ROW('Sanitation Data'!F149)))</f>
        <v/>
      </c>
      <c r="CY155" s="290" t="str">
        <f ca="true">+IF(OFFSET('Sanitation Data'!$F$32,0,10*ROW('Sanitation Data'!F149))="","",OFFSET('Sanitation Data'!$F$32,0,10*ROW('Sanitation Data'!F149)))</f>
        <v/>
      </c>
      <c r="CZ155" s="290" t="str">
        <f ca="true">+IF(OFFSET('Sanitation Data'!$G$28,0,10*ROW('Sanitation Data'!G149))="","",OFFSET('Sanitation Data'!$G$28,0,10*ROW('Sanitation Data'!G149)))</f>
        <v/>
      </c>
      <c r="DA155" s="290" t="str">
        <f ca="true">+IF(OFFSET('Sanitation Data'!$G$29,0,10*ROW('Sanitation Data'!G149))="","",OFFSET('Sanitation Data'!$G$29,0,10*ROW('Sanitation Data'!G149)))</f>
        <v/>
      </c>
      <c r="DB155" s="290" t="str">
        <f ca="true">+IF(OFFSET('Sanitation Data'!$G$30,0,10*ROW('Sanitation Data'!G149))="","",OFFSET('Sanitation Data'!$G$30,0,10*ROW('Sanitation Data'!G149)))</f>
        <v/>
      </c>
      <c r="DC155" s="290" t="str">
        <f ca="true">+IF(OFFSET('Sanitation Data'!$G$31,0,10*ROW('Sanitation Data'!G149))="","",OFFSET('Sanitation Data'!$G$31,0,10*ROW('Sanitation Data'!G149)))</f>
        <v/>
      </c>
      <c r="DD155" s="290" t="str">
        <f ca="true">+IF(OFFSET('Sanitation Data'!$G$32,0,10*ROW('Sanitation Data'!G149))="","",OFFSET('Sanitation Data'!$G$32,0,10*ROW('Sanitation Data'!G149)))</f>
        <v/>
      </c>
      <c r="DE155" s="290" t="str">
        <f ca="true">+IF(OFFSET('Sanitation Data'!$H$28,0,10*ROW('Sanitation Data'!H149))="","",OFFSET('Sanitation Data'!$H$28,0,10*ROW('Sanitation Data'!H149)))</f>
        <v/>
      </c>
      <c r="DF155" s="290" t="str">
        <f ca="true">+IF(OFFSET('Sanitation Data'!$H$29,0,10*ROW('Sanitation Data'!H149))="","",OFFSET('Sanitation Data'!$H$29,0,10*ROW('Sanitation Data'!H149)))</f>
        <v/>
      </c>
      <c r="DG155" s="290" t="str">
        <f ca="true">+IF(OFFSET('Sanitation Data'!$H$30,0,10*ROW('Sanitation Data'!H149))="","",OFFSET('Sanitation Data'!$H$30,0,10*ROW('Sanitation Data'!H149)))</f>
        <v/>
      </c>
      <c r="DH155" s="290" t="str">
        <f ca="true">+IF(OFFSET('Sanitation Data'!$H$31,0,10*ROW('Sanitation Data'!H149))="","",OFFSET('Sanitation Data'!$H$31,0,10*ROW('Sanitation Data'!H149)))</f>
        <v/>
      </c>
      <c r="DI155" s="290" t="str">
        <f ca="true">+IF(OFFSET('Sanitation Data'!$H$32,0,10*ROW('Sanitation Data'!H149))="","",OFFSET('Sanitation Data'!$H$32,0,10*ROW('Sanitation Data'!H149)))</f>
        <v/>
      </c>
      <c r="DJ155" s="290" t="str">
        <f ca="true">+IF(OFFSET('Sanitation Data'!$I$28,0,10*ROW('Sanitation Data'!I149))="","",OFFSET('Sanitation Data'!$I$28,0,10*ROW('Sanitation Data'!I149)))</f>
        <v/>
      </c>
      <c r="DK155" s="290" t="str">
        <f ca="true">+IF(OFFSET('Sanitation Data'!$I$29,0,10*ROW('Sanitation Data'!I149))="","",OFFSET('Sanitation Data'!$I$29,0,10*ROW('Sanitation Data'!I149)))</f>
        <v/>
      </c>
      <c r="DL155" s="290" t="str">
        <f ca="true">+IF(OFFSET('Sanitation Data'!$I$30,0,10*ROW('Sanitation Data'!I149))="","",OFFSET('Sanitation Data'!$I$30,0,10*ROW('Sanitation Data'!I149)))</f>
        <v/>
      </c>
      <c r="DM155" s="290" t="str">
        <f ca="true">+IF(OFFSET('Sanitation Data'!$I$31,0,10*ROW('Sanitation Data'!I149))="","",OFFSET('Sanitation Data'!$I$31,0,10*ROW('Sanitation Data'!I149)))</f>
        <v/>
      </c>
      <c r="DN155" s="290" t="str">
        <f ca="true">+IF(OFFSET('Sanitation Data'!$I$32,0,10*ROW('Sanitation Data'!I149))="","",OFFSET('Sanitation Data'!$I$32,0,10*ROW('Sanitation Data'!I149)))</f>
        <v/>
      </c>
      <c r="DO155" s="290" t="str">
        <f ca="true">+IF(OFFSET('Hygiene Data'!$D$11,0,10*ROW('Hygiene Data'!D149))="","",OFFSET('Hygiene Data'!$D$11,0,10*ROW('Hygiene Data'!D149)))</f>
        <v/>
      </c>
      <c r="DP155" s="290" t="str">
        <f ca="true">+IF(OFFSET('Hygiene Data'!$D$12,0,10*ROW('Hygiene Data'!D149))="","",OFFSET('Hygiene Data'!$D$12,0,10*ROW('Hygiene Data'!D149)))</f>
        <v/>
      </c>
      <c r="DQ155" s="290" t="str">
        <f ca="true">+IF(OFFSET('Hygiene Data'!$D$13,0,10*ROW('Hygiene Data'!D149))="","",OFFSET('Hygiene Data'!$D$13,0,10*ROW('Hygiene Data'!D149)))</f>
        <v/>
      </c>
      <c r="DR155" s="290" t="str">
        <f ca="true">+IF(OFFSET('Hygiene Data'!$E$11,0,10*ROW('Hygiene Data'!E149))="","",OFFSET('Hygiene Data'!$E$11,0,10*ROW('Hygiene Data'!E149)))</f>
        <v/>
      </c>
      <c r="DS155" s="290" t="str">
        <f ca="true">+IF(OFFSET('Hygiene Data'!$E$12,0,10*ROW('Hygiene Data'!E149))="","",OFFSET('Hygiene Data'!$E$12,0,10*ROW('Hygiene Data'!E149)))</f>
        <v/>
      </c>
      <c r="DT155" s="290" t="str">
        <f ca="true">+IF(OFFSET('Hygiene Data'!$E$13,0,10*ROW('Hygiene Data'!E149))="","",OFFSET('Hygiene Data'!$E$13,0,10*ROW('Hygiene Data'!E149)))</f>
        <v/>
      </c>
      <c r="DU155" s="290" t="str">
        <f ca="true">+IF(OFFSET('Hygiene Data'!$F$11,0,10*ROW('Hygiene Data'!F149))="","",OFFSET('Hygiene Data'!$F$11,0,10*ROW('Hygiene Data'!F149)))</f>
        <v/>
      </c>
      <c r="DV155" s="290" t="str">
        <f ca="true">+IF(OFFSET('Hygiene Data'!$F$12,0,10*ROW('Hygiene Data'!F149))="","",OFFSET('Hygiene Data'!$F$12,0,10*ROW('Hygiene Data'!F149)))</f>
        <v/>
      </c>
      <c r="DW155" s="290" t="str">
        <f ca="true">+IF(OFFSET('Hygiene Data'!$F$13,0,10*ROW('Hygiene Data'!F149))="","",OFFSET('Hygiene Data'!$F$13,0,10*ROW('Hygiene Data'!F149)))</f>
        <v/>
      </c>
      <c r="DX155" s="290" t="str">
        <f ca="true">+IF(OFFSET('Hygiene Data'!$G$11,0,10*ROW('Hygiene Data'!G149))="","",OFFSET('Hygiene Data'!$G$11,0,10*ROW('Hygiene Data'!G149)))</f>
        <v/>
      </c>
      <c r="DY155" s="290" t="str">
        <f ca="true">+IF(OFFSET('Hygiene Data'!$G$12,0,10*ROW('Hygiene Data'!G149))="","",OFFSET('Hygiene Data'!$G$12,0,10*ROW('Hygiene Data'!G149)))</f>
        <v/>
      </c>
      <c r="DZ155" s="290" t="str">
        <f ca="true">+IF(OFFSET('Hygiene Data'!$G$13,0,10*ROW('Hygiene Data'!G149))="","",OFFSET('Hygiene Data'!$G$13,0,10*ROW('Hygiene Data'!G149)))</f>
        <v/>
      </c>
      <c r="EA155" s="290" t="str">
        <f ca="true">+IF(OFFSET('Hygiene Data'!$H$11,0,10*ROW('Hygiene Data'!H149))="","",OFFSET('Hygiene Data'!$H$11,0,10*ROW('Hygiene Data'!H149)))</f>
        <v/>
      </c>
      <c r="EB155" s="290" t="str">
        <f ca="true">+IF(OFFSET('Hygiene Data'!$H$12,0,10*ROW('Hygiene Data'!H149))="","",OFFSET('Hygiene Data'!$H$12,0,10*ROW('Hygiene Data'!H149)))</f>
        <v/>
      </c>
      <c r="EC155" s="290" t="str">
        <f ca="true">+IF(OFFSET('Hygiene Data'!$H$13,0,10*ROW('Hygiene Data'!H149))="","",OFFSET('Hygiene Data'!$H$13,0,10*ROW('Hygiene Data'!H149)))</f>
        <v/>
      </c>
      <c r="ED155" s="290" t="str">
        <f ca="true">+IF(OFFSET('Hygiene Data'!$I$11,0,10*ROW('Hygiene Data'!I149))="","",OFFSET('Hygiene Data'!$I$11,0,10*ROW('Hygiene Data'!I149)))</f>
        <v/>
      </c>
      <c r="EE155" s="290" t="str">
        <f ca="true">+IF(OFFSET('Hygiene Data'!$I$12,0,10*ROW('Hygiene Data'!I149))="","",OFFSET('Hygiene Data'!$I$12,0,10*ROW('Hygiene Data'!I149)))</f>
        <v/>
      </c>
      <c r="EF155" s="290"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6"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0"/>
      <c r="BS156" s="290" t="str">
        <f ca="true">+IF(OFFSET('Water Data'!$D$27,0,10*ROW('Water Data'!D150))="","",OFFSET('Water Data'!$D$27,0,10*ROW('Water Data'!D150)))</f>
        <v/>
      </c>
      <c r="BT156" s="290" t="str">
        <f ca="true">+IF(OFFSET('Water Data'!$D$28,0,10*ROW('Water Data'!D150))="","",OFFSET('Water Data'!$D$28,0,10*ROW('Water Data'!D150)))</f>
        <v/>
      </c>
      <c r="BU156" s="290" t="str">
        <f ca="true">+IF(OFFSET('Water Data'!$D$29,0,10*ROW('Water Data'!D150))="","",OFFSET('Water Data'!$D$29,0,10*ROW('Water Data'!D150)))</f>
        <v/>
      </c>
      <c r="BV156" s="290" t="str">
        <f ca="true">+IF(OFFSET('Water Data'!$E$27,0,10*ROW('Water Data'!E150))="","",OFFSET('Water Data'!$E$27,0,10*ROW('Water Data'!E150)))</f>
        <v/>
      </c>
      <c r="BW156" s="290" t="str">
        <f ca="true">+IF(OFFSET('Water Data'!$E$28,0,10*ROW('Water Data'!E150))="","",OFFSET('Water Data'!$E$28,0,10*ROW('Water Data'!E150)))</f>
        <v/>
      </c>
      <c r="BX156" s="290" t="str">
        <f ca="true">+IF(OFFSET('Water Data'!$E$29,0,10*ROW('Water Data'!E150))="","",OFFSET('Water Data'!$E$29,0,10*ROW('Water Data'!E150)))</f>
        <v/>
      </c>
      <c r="BY156" s="290" t="str">
        <f ca="true">+IF(OFFSET('Water Data'!$F$27,0,10*ROW('Water Data'!F150))="","",OFFSET('Water Data'!$F$27,0,10*ROW('Water Data'!F150)))</f>
        <v/>
      </c>
      <c r="BZ156" s="290" t="str">
        <f ca="true">+IF(OFFSET('Water Data'!$F$28,0,10*ROW('Water Data'!F150))="","",OFFSET('Water Data'!$F$28,0,10*ROW('Water Data'!F150)))</f>
        <v/>
      </c>
      <c r="CA156" s="290" t="str">
        <f ca="true">+IF(OFFSET('Water Data'!$F$29,0,10*ROW('Water Data'!F150))="","",OFFSET('Water Data'!$F$29,0,10*ROW('Water Data'!F150)))</f>
        <v/>
      </c>
      <c r="CB156" s="290" t="str">
        <f ca="true">+IF(OFFSET('Water Data'!$G$27,0,10*ROW('Water Data'!G150))="","",OFFSET('Water Data'!$G$27,0,10*ROW('Water Data'!G150)))</f>
        <v/>
      </c>
      <c r="CC156" s="290" t="str">
        <f ca="true">+IF(OFFSET('Water Data'!$G$28,0,10*ROW('Water Data'!G150))="","",OFFSET('Water Data'!$G$28,0,10*ROW('Water Data'!G150)))</f>
        <v/>
      </c>
      <c r="CD156" s="290" t="str">
        <f ca="true">+IF(OFFSET('Water Data'!$G$29,0,10*ROW('Water Data'!G150))="","",OFFSET('Water Data'!$G$29,0,10*ROW('Water Data'!G150)))</f>
        <v/>
      </c>
      <c r="CE156" s="290" t="str">
        <f ca="true">+IF(OFFSET('Water Data'!$H$27,0,10*ROW('Water Data'!H150))="","",OFFSET('Water Data'!$H$27,0,10*ROW('Water Data'!H150)))</f>
        <v/>
      </c>
      <c r="CF156" s="290" t="str">
        <f ca="true">+IF(OFFSET('Water Data'!$H$28,0,10*ROW('Water Data'!H150))="","",OFFSET('Water Data'!$H$28,0,10*ROW('Water Data'!H150)))</f>
        <v/>
      </c>
      <c r="CG156" s="290" t="str">
        <f ca="true">+IF(OFFSET('Water Data'!$H$29,0,10*ROW('Water Data'!H150))="","",OFFSET('Water Data'!$H$29,0,10*ROW('Water Data'!H150)))</f>
        <v/>
      </c>
      <c r="CH156" s="290" t="str">
        <f ca="true">+IF(OFFSET('Water Data'!$I$27,0,10*ROW('Water Data'!I150))="","",OFFSET('Water Data'!$I$27,0,10*ROW('Water Data'!I150)))</f>
        <v/>
      </c>
      <c r="CI156" s="290" t="str">
        <f ca="true">+IF(OFFSET('Water Data'!$I$28,0,10*ROW('Water Data'!I150))="","",OFFSET('Water Data'!$I$28,0,10*ROW('Water Data'!I150)))</f>
        <v/>
      </c>
      <c r="CJ156" s="290" t="str">
        <f ca="true">+IF(OFFSET('Water Data'!$I$29,0,10*ROW('Water Data'!I150))="","",OFFSET('Water Data'!$I$29,0,10*ROW('Water Data'!I150)))</f>
        <v/>
      </c>
      <c r="CK156" s="290" t="str">
        <f ca="true">+IF(OFFSET('Sanitation Data'!$D$28,0,10*ROW('Sanitation Data'!D150))="","",OFFSET('Sanitation Data'!$D$28,0,10*ROW('Sanitation Data'!D150)))</f>
        <v/>
      </c>
      <c r="CL156" s="290" t="str">
        <f ca="true">+IF(OFFSET('Sanitation Data'!$D$29,0,10*ROW('Sanitation Data'!D150))="","",OFFSET('Sanitation Data'!$D$29,0,10*ROW('Sanitation Data'!D150)))</f>
        <v/>
      </c>
      <c r="CM156" s="290" t="str">
        <f ca="true">+IF(OFFSET('Sanitation Data'!$D$30,0,10*ROW('Sanitation Data'!D150))="","",OFFSET('Sanitation Data'!$D$30,0,10*ROW('Sanitation Data'!D150)))</f>
        <v/>
      </c>
      <c r="CN156" s="290" t="str">
        <f ca="true">+IF(OFFSET('Sanitation Data'!$D$31,0,10*ROW('Sanitation Data'!D150))="","",OFFSET('Sanitation Data'!$D$31,0,10*ROW('Sanitation Data'!D150)))</f>
        <v/>
      </c>
      <c r="CO156" s="290" t="str">
        <f ca="true">+IF(OFFSET('Sanitation Data'!$D$32,0,10*ROW('Sanitation Data'!D150))="","",OFFSET('Sanitation Data'!$D$32,0,10*ROW('Sanitation Data'!D150)))</f>
        <v/>
      </c>
      <c r="CP156" s="290" t="str">
        <f ca="true">+IF(OFFSET('Sanitation Data'!$E$28,0,10*ROW('Sanitation Data'!E150))="","",OFFSET('Sanitation Data'!$E$28,0,10*ROW('Sanitation Data'!E150)))</f>
        <v/>
      </c>
      <c r="CQ156" s="290" t="str">
        <f ca="true">+IF(OFFSET('Sanitation Data'!$E$29,0,10*ROW('Sanitation Data'!E150))="","",OFFSET('Sanitation Data'!$E$29,0,10*ROW('Sanitation Data'!E150)))</f>
        <v/>
      </c>
      <c r="CR156" s="290" t="str">
        <f ca="true">+IF(OFFSET('Sanitation Data'!$E$30,0,10*ROW('Sanitation Data'!E150))="","",OFFSET('Sanitation Data'!$E$30,0,10*ROW('Sanitation Data'!E150)))</f>
        <v/>
      </c>
      <c r="CS156" s="290" t="str">
        <f ca="true">+IF(OFFSET('Sanitation Data'!$E$31,0,10*ROW('Sanitation Data'!E150))="","",OFFSET('Sanitation Data'!$E$31,0,10*ROW('Sanitation Data'!E150)))</f>
        <v/>
      </c>
      <c r="CT156" s="290" t="str">
        <f ca="true">+IF(OFFSET('Sanitation Data'!$E$32,0,10*ROW('Sanitation Data'!E150))="","",OFFSET('Sanitation Data'!$E$32,0,10*ROW('Sanitation Data'!E150)))</f>
        <v/>
      </c>
      <c r="CU156" s="290" t="str">
        <f ca="true">+IF(OFFSET('Sanitation Data'!$F$28,0,10*ROW('Sanitation Data'!F150))="","",OFFSET('Sanitation Data'!$F$28,0,10*ROW('Sanitation Data'!F150)))</f>
        <v/>
      </c>
      <c r="CV156" s="290" t="str">
        <f ca="true">+IF(OFFSET('Sanitation Data'!$F$29,0,10*ROW('Sanitation Data'!F150))="","",OFFSET('Sanitation Data'!$F$29,0,10*ROW('Sanitation Data'!F150)))</f>
        <v/>
      </c>
      <c r="CW156" s="290" t="str">
        <f ca="true">+IF(OFFSET('Sanitation Data'!$F$30,0,10*ROW('Sanitation Data'!F150))="","",OFFSET('Sanitation Data'!$F$30,0,10*ROW('Sanitation Data'!F150)))</f>
        <v/>
      </c>
      <c r="CX156" s="290" t="str">
        <f ca="true">+IF(OFFSET('Sanitation Data'!$F$31,0,10*ROW('Sanitation Data'!F150))="","",OFFSET('Sanitation Data'!$F$31,0,10*ROW('Sanitation Data'!F150)))</f>
        <v/>
      </c>
      <c r="CY156" s="290" t="str">
        <f ca="true">+IF(OFFSET('Sanitation Data'!$F$32,0,10*ROW('Sanitation Data'!F150))="","",OFFSET('Sanitation Data'!$F$32,0,10*ROW('Sanitation Data'!F150)))</f>
        <v/>
      </c>
      <c r="CZ156" s="290" t="str">
        <f ca="true">+IF(OFFSET('Sanitation Data'!$G$28,0,10*ROW('Sanitation Data'!G150))="","",OFFSET('Sanitation Data'!$G$28,0,10*ROW('Sanitation Data'!G150)))</f>
        <v/>
      </c>
      <c r="DA156" s="290" t="str">
        <f ca="true">+IF(OFFSET('Sanitation Data'!$G$29,0,10*ROW('Sanitation Data'!G150))="","",OFFSET('Sanitation Data'!$G$29,0,10*ROW('Sanitation Data'!G150)))</f>
        <v/>
      </c>
      <c r="DB156" s="290" t="str">
        <f ca="true">+IF(OFFSET('Sanitation Data'!$G$30,0,10*ROW('Sanitation Data'!G150))="","",OFFSET('Sanitation Data'!$G$30,0,10*ROW('Sanitation Data'!G150)))</f>
        <v/>
      </c>
      <c r="DC156" s="290" t="str">
        <f ca="true">+IF(OFFSET('Sanitation Data'!$G$31,0,10*ROW('Sanitation Data'!G150))="","",OFFSET('Sanitation Data'!$G$31,0,10*ROW('Sanitation Data'!G150)))</f>
        <v/>
      </c>
      <c r="DD156" s="290" t="str">
        <f ca="true">+IF(OFFSET('Sanitation Data'!$G$32,0,10*ROW('Sanitation Data'!G150))="","",OFFSET('Sanitation Data'!$G$32,0,10*ROW('Sanitation Data'!G150)))</f>
        <v/>
      </c>
      <c r="DE156" s="290" t="str">
        <f ca="true">+IF(OFFSET('Sanitation Data'!$H$28,0,10*ROW('Sanitation Data'!H150))="","",OFFSET('Sanitation Data'!$H$28,0,10*ROW('Sanitation Data'!H150)))</f>
        <v/>
      </c>
      <c r="DF156" s="290" t="str">
        <f ca="true">+IF(OFFSET('Sanitation Data'!$H$29,0,10*ROW('Sanitation Data'!H150))="","",OFFSET('Sanitation Data'!$H$29,0,10*ROW('Sanitation Data'!H150)))</f>
        <v/>
      </c>
      <c r="DG156" s="290" t="str">
        <f ca="true">+IF(OFFSET('Sanitation Data'!$H$30,0,10*ROW('Sanitation Data'!H150))="","",OFFSET('Sanitation Data'!$H$30,0,10*ROW('Sanitation Data'!H150)))</f>
        <v/>
      </c>
      <c r="DH156" s="290" t="str">
        <f ca="true">+IF(OFFSET('Sanitation Data'!$H$31,0,10*ROW('Sanitation Data'!H150))="","",OFFSET('Sanitation Data'!$H$31,0,10*ROW('Sanitation Data'!H150)))</f>
        <v/>
      </c>
      <c r="DI156" s="290" t="str">
        <f ca="true">+IF(OFFSET('Sanitation Data'!$H$32,0,10*ROW('Sanitation Data'!H150))="","",OFFSET('Sanitation Data'!$H$32,0,10*ROW('Sanitation Data'!H150)))</f>
        <v/>
      </c>
      <c r="DJ156" s="290" t="str">
        <f ca="true">+IF(OFFSET('Sanitation Data'!$I$28,0,10*ROW('Sanitation Data'!I150))="","",OFFSET('Sanitation Data'!$I$28,0,10*ROW('Sanitation Data'!I150)))</f>
        <v/>
      </c>
      <c r="DK156" s="290" t="str">
        <f ca="true">+IF(OFFSET('Sanitation Data'!$I$29,0,10*ROW('Sanitation Data'!I150))="","",OFFSET('Sanitation Data'!$I$29,0,10*ROW('Sanitation Data'!I150)))</f>
        <v/>
      </c>
      <c r="DL156" s="290" t="str">
        <f ca="true">+IF(OFFSET('Sanitation Data'!$I$30,0,10*ROW('Sanitation Data'!I150))="","",OFFSET('Sanitation Data'!$I$30,0,10*ROW('Sanitation Data'!I150)))</f>
        <v/>
      </c>
      <c r="DM156" s="290" t="str">
        <f ca="true">+IF(OFFSET('Sanitation Data'!$I$31,0,10*ROW('Sanitation Data'!I150))="","",OFFSET('Sanitation Data'!$I$31,0,10*ROW('Sanitation Data'!I150)))</f>
        <v/>
      </c>
      <c r="DN156" s="290" t="str">
        <f ca="true">+IF(OFFSET('Sanitation Data'!$I$32,0,10*ROW('Sanitation Data'!I150))="","",OFFSET('Sanitation Data'!$I$32,0,10*ROW('Sanitation Data'!I150)))</f>
        <v/>
      </c>
      <c r="DO156" s="290" t="str">
        <f ca="true">+IF(OFFSET('Hygiene Data'!$D$11,0,10*ROW('Hygiene Data'!D150))="","",OFFSET('Hygiene Data'!$D$11,0,10*ROW('Hygiene Data'!D150)))</f>
        <v/>
      </c>
      <c r="DP156" s="290" t="str">
        <f ca="true">+IF(OFFSET('Hygiene Data'!$D$12,0,10*ROW('Hygiene Data'!D150))="","",OFFSET('Hygiene Data'!$D$12,0,10*ROW('Hygiene Data'!D150)))</f>
        <v/>
      </c>
      <c r="DQ156" s="290" t="str">
        <f ca="true">+IF(OFFSET('Hygiene Data'!$D$13,0,10*ROW('Hygiene Data'!D150))="","",OFFSET('Hygiene Data'!$D$13,0,10*ROW('Hygiene Data'!D150)))</f>
        <v/>
      </c>
      <c r="DR156" s="290" t="str">
        <f ca="true">+IF(OFFSET('Hygiene Data'!$E$11,0,10*ROW('Hygiene Data'!E150))="","",OFFSET('Hygiene Data'!$E$11,0,10*ROW('Hygiene Data'!E150)))</f>
        <v/>
      </c>
      <c r="DS156" s="290" t="str">
        <f ca="true">+IF(OFFSET('Hygiene Data'!$E$12,0,10*ROW('Hygiene Data'!E150))="","",OFFSET('Hygiene Data'!$E$12,0,10*ROW('Hygiene Data'!E150)))</f>
        <v/>
      </c>
      <c r="DT156" s="290" t="str">
        <f ca="true">+IF(OFFSET('Hygiene Data'!$E$13,0,10*ROW('Hygiene Data'!E150))="","",OFFSET('Hygiene Data'!$E$13,0,10*ROW('Hygiene Data'!E150)))</f>
        <v/>
      </c>
      <c r="DU156" s="290" t="str">
        <f ca="true">+IF(OFFSET('Hygiene Data'!$F$11,0,10*ROW('Hygiene Data'!F150))="","",OFFSET('Hygiene Data'!$F$11,0,10*ROW('Hygiene Data'!F150)))</f>
        <v/>
      </c>
      <c r="DV156" s="290" t="str">
        <f ca="true">+IF(OFFSET('Hygiene Data'!$F$12,0,10*ROW('Hygiene Data'!F150))="","",OFFSET('Hygiene Data'!$F$12,0,10*ROW('Hygiene Data'!F150)))</f>
        <v/>
      </c>
      <c r="DW156" s="290" t="str">
        <f ca="true">+IF(OFFSET('Hygiene Data'!$F$13,0,10*ROW('Hygiene Data'!F150))="","",OFFSET('Hygiene Data'!$F$13,0,10*ROW('Hygiene Data'!F150)))</f>
        <v/>
      </c>
      <c r="DX156" s="290" t="str">
        <f ca="true">+IF(OFFSET('Hygiene Data'!$G$11,0,10*ROW('Hygiene Data'!G150))="","",OFFSET('Hygiene Data'!$G$11,0,10*ROW('Hygiene Data'!G150)))</f>
        <v/>
      </c>
      <c r="DY156" s="290" t="str">
        <f ca="true">+IF(OFFSET('Hygiene Data'!$G$12,0,10*ROW('Hygiene Data'!G150))="","",OFFSET('Hygiene Data'!$G$12,0,10*ROW('Hygiene Data'!G150)))</f>
        <v/>
      </c>
      <c r="DZ156" s="290" t="str">
        <f ca="true">+IF(OFFSET('Hygiene Data'!$G$13,0,10*ROW('Hygiene Data'!G150))="","",OFFSET('Hygiene Data'!$G$13,0,10*ROW('Hygiene Data'!G150)))</f>
        <v/>
      </c>
      <c r="EA156" s="290" t="str">
        <f ca="true">+IF(OFFSET('Hygiene Data'!$H$11,0,10*ROW('Hygiene Data'!H150))="","",OFFSET('Hygiene Data'!$H$11,0,10*ROW('Hygiene Data'!H150)))</f>
        <v/>
      </c>
      <c r="EB156" s="290" t="str">
        <f ca="true">+IF(OFFSET('Hygiene Data'!$H$12,0,10*ROW('Hygiene Data'!H150))="","",OFFSET('Hygiene Data'!$H$12,0,10*ROW('Hygiene Data'!H150)))</f>
        <v/>
      </c>
      <c r="EC156" s="290" t="str">
        <f ca="true">+IF(OFFSET('Hygiene Data'!$H$13,0,10*ROW('Hygiene Data'!H150))="","",OFFSET('Hygiene Data'!$H$13,0,10*ROW('Hygiene Data'!H150)))</f>
        <v/>
      </c>
      <c r="ED156" s="290" t="str">
        <f ca="true">+IF(OFFSET('Hygiene Data'!$I$11,0,10*ROW('Hygiene Data'!I150))="","",OFFSET('Hygiene Data'!$I$11,0,10*ROW('Hygiene Data'!I150)))</f>
        <v/>
      </c>
      <c r="EE156" s="290" t="str">
        <f ca="true">+IF(OFFSET('Hygiene Data'!$I$12,0,10*ROW('Hygiene Data'!I150))="","",OFFSET('Hygiene Data'!$I$12,0,10*ROW('Hygiene Data'!I150)))</f>
        <v/>
      </c>
      <c r="EF156" s="290"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6"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0"/>
      <c r="BS157" s="290" t="str">
        <f ca="true">+IF(OFFSET('Water Data'!$D$27,0,10*ROW('Water Data'!D151))="","",OFFSET('Water Data'!$D$27,0,10*ROW('Water Data'!D151)))</f>
        <v/>
      </c>
      <c r="BT157" s="290" t="str">
        <f ca="true">+IF(OFFSET('Water Data'!$D$28,0,10*ROW('Water Data'!D151))="","",OFFSET('Water Data'!$D$28,0,10*ROW('Water Data'!D151)))</f>
        <v/>
      </c>
      <c r="BU157" s="290" t="str">
        <f ca="true">+IF(OFFSET('Water Data'!$D$29,0,10*ROW('Water Data'!D151))="","",OFFSET('Water Data'!$D$29,0,10*ROW('Water Data'!D151)))</f>
        <v/>
      </c>
      <c r="BV157" s="290" t="str">
        <f ca="true">+IF(OFFSET('Water Data'!$E$27,0,10*ROW('Water Data'!E151))="","",OFFSET('Water Data'!$E$27,0,10*ROW('Water Data'!E151)))</f>
        <v/>
      </c>
      <c r="BW157" s="290" t="str">
        <f ca="true">+IF(OFFSET('Water Data'!$E$28,0,10*ROW('Water Data'!E151))="","",OFFSET('Water Data'!$E$28,0,10*ROW('Water Data'!E151)))</f>
        <v/>
      </c>
      <c r="BX157" s="290" t="str">
        <f ca="true">+IF(OFFSET('Water Data'!$E$29,0,10*ROW('Water Data'!E151))="","",OFFSET('Water Data'!$E$29,0,10*ROW('Water Data'!E151)))</f>
        <v/>
      </c>
      <c r="BY157" s="290" t="str">
        <f ca="true">+IF(OFFSET('Water Data'!$F$27,0,10*ROW('Water Data'!F151))="","",OFFSET('Water Data'!$F$27,0,10*ROW('Water Data'!F151)))</f>
        <v/>
      </c>
      <c r="BZ157" s="290" t="str">
        <f ca="true">+IF(OFFSET('Water Data'!$F$28,0,10*ROW('Water Data'!F151))="","",OFFSET('Water Data'!$F$28,0,10*ROW('Water Data'!F151)))</f>
        <v/>
      </c>
      <c r="CA157" s="290" t="str">
        <f ca="true">+IF(OFFSET('Water Data'!$F$29,0,10*ROW('Water Data'!F151))="","",OFFSET('Water Data'!$F$29,0,10*ROW('Water Data'!F151)))</f>
        <v/>
      </c>
      <c r="CB157" s="290" t="str">
        <f ca="true">+IF(OFFSET('Water Data'!$G$27,0,10*ROW('Water Data'!G151))="","",OFFSET('Water Data'!$G$27,0,10*ROW('Water Data'!G151)))</f>
        <v/>
      </c>
      <c r="CC157" s="290" t="str">
        <f ca="true">+IF(OFFSET('Water Data'!$G$28,0,10*ROW('Water Data'!G151))="","",OFFSET('Water Data'!$G$28,0,10*ROW('Water Data'!G151)))</f>
        <v/>
      </c>
      <c r="CD157" s="290" t="str">
        <f ca="true">+IF(OFFSET('Water Data'!$G$29,0,10*ROW('Water Data'!G151))="","",OFFSET('Water Data'!$G$29,0,10*ROW('Water Data'!G151)))</f>
        <v/>
      </c>
      <c r="CE157" s="290" t="str">
        <f ca="true">+IF(OFFSET('Water Data'!$H$27,0,10*ROW('Water Data'!H151))="","",OFFSET('Water Data'!$H$27,0,10*ROW('Water Data'!H151)))</f>
        <v/>
      </c>
      <c r="CF157" s="290" t="str">
        <f ca="true">+IF(OFFSET('Water Data'!$H$28,0,10*ROW('Water Data'!H151))="","",OFFSET('Water Data'!$H$28,0,10*ROW('Water Data'!H151)))</f>
        <v/>
      </c>
      <c r="CG157" s="290" t="str">
        <f ca="true">+IF(OFFSET('Water Data'!$H$29,0,10*ROW('Water Data'!H151))="","",OFFSET('Water Data'!$H$29,0,10*ROW('Water Data'!H151)))</f>
        <v/>
      </c>
      <c r="CH157" s="290" t="str">
        <f ca="true">+IF(OFFSET('Water Data'!$I$27,0,10*ROW('Water Data'!I151))="","",OFFSET('Water Data'!$I$27,0,10*ROW('Water Data'!I151)))</f>
        <v/>
      </c>
      <c r="CI157" s="290" t="str">
        <f ca="true">+IF(OFFSET('Water Data'!$I$28,0,10*ROW('Water Data'!I151))="","",OFFSET('Water Data'!$I$28,0,10*ROW('Water Data'!I151)))</f>
        <v/>
      </c>
      <c r="CJ157" s="290" t="str">
        <f ca="true">+IF(OFFSET('Water Data'!$I$29,0,10*ROW('Water Data'!I151))="","",OFFSET('Water Data'!$I$29,0,10*ROW('Water Data'!I151)))</f>
        <v/>
      </c>
      <c r="CK157" s="290" t="str">
        <f ca="true">+IF(OFFSET('Sanitation Data'!$D$28,0,10*ROW('Sanitation Data'!D151))="","",OFFSET('Sanitation Data'!$D$28,0,10*ROW('Sanitation Data'!D151)))</f>
        <v/>
      </c>
      <c r="CL157" s="290" t="str">
        <f ca="true">+IF(OFFSET('Sanitation Data'!$D$29,0,10*ROW('Sanitation Data'!D151))="","",OFFSET('Sanitation Data'!$D$29,0,10*ROW('Sanitation Data'!D151)))</f>
        <v/>
      </c>
      <c r="CM157" s="290" t="str">
        <f ca="true">+IF(OFFSET('Sanitation Data'!$D$30,0,10*ROW('Sanitation Data'!D151))="","",OFFSET('Sanitation Data'!$D$30,0,10*ROW('Sanitation Data'!D151)))</f>
        <v/>
      </c>
      <c r="CN157" s="290" t="str">
        <f ca="true">+IF(OFFSET('Sanitation Data'!$D$31,0,10*ROW('Sanitation Data'!D151))="","",OFFSET('Sanitation Data'!$D$31,0,10*ROW('Sanitation Data'!D151)))</f>
        <v/>
      </c>
      <c r="CO157" s="290" t="str">
        <f ca="true">+IF(OFFSET('Sanitation Data'!$D$32,0,10*ROW('Sanitation Data'!D151))="","",OFFSET('Sanitation Data'!$D$32,0,10*ROW('Sanitation Data'!D151)))</f>
        <v/>
      </c>
      <c r="CP157" s="290" t="str">
        <f ca="true">+IF(OFFSET('Sanitation Data'!$E$28,0,10*ROW('Sanitation Data'!E151))="","",OFFSET('Sanitation Data'!$E$28,0,10*ROW('Sanitation Data'!E151)))</f>
        <v/>
      </c>
      <c r="CQ157" s="290" t="str">
        <f ca="true">+IF(OFFSET('Sanitation Data'!$E$29,0,10*ROW('Sanitation Data'!E151))="","",OFFSET('Sanitation Data'!$E$29,0,10*ROW('Sanitation Data'!E151)))</f>
        <v/>
      </c>
      <c r="CR157" s="290" t="str">
        <f ca="true">+IF(OFFSET('Sanitation Data'!$E$30,0,10*ROW('Sanitation Data'!E151))="","",OFFSET('Sanitation Data'!$E$30,0,10*ROW('Sanitation Data'!E151)))</f>
        <v/>
      </c>
      <c r="CS157" s="290" t="str">
        <f ca="true">+IF(OFFSET('Sanitation Data'!$E$31,0,10*ROW('Sanitation Data'!E151))="","",OFFSET('Sanitation Data'!$E$31,0,10*ROW('Sanitation Data'!E151)))</f>
        <v/>
      </c>
      <c r="CT157" s="290" t="str">
        <f ca="true">+IF(OFFSET('Sanitation Data'!$E$32,0,10*ROW('Sanitation Data'!E151))="","",OFFSET('Sanitation Data'!$E$32,0,10*ROW('Sanitation Data'!E151)))</f>
        <v/>
      </c>
      <c r="CU157" s="290" t="str">
        <f ca="true">+IF(OFFSET('Sanitation Data'!$F$28,0,10*ROW('Sanitation Data'!F151))="","",OFFSET('Sanitation Data'!$F$28,0,10*ROW('Sanitation Data'!F151)))</f>
        <v/>
      </c>
      <c r="CV157" s="290" t="str">
        <f ca="true">+IF(OFFSET('Sanitation Data'!$F$29,0,10*ROW('Sanitation Data'!F151))="","",OFFSET('Sanitation Data'!$F$29,0,10*ROW('Sanitation Data'!F151)))</f>
        <v/>
      </c>
      <c r="CW157" s="290" t="str">
        <f ca="true">+IF(OFFSET('Sanitation Data'!$F$30,0,10*ROW('Sanitation Data'!F151))="","",OFFSET('Sanitation Data'!$F$30,0,10*ROW('Sanitation Data'!F151)))</f>
        <v/>
      </c>
      <c r="CX157" s="290" t="str">
        <f ca="true">+IF(OFFSET('Sanitation Data'!$F$31,0,10*ROW('Sanitation Data'!F151))="","",OFFSET('Sanitation Data'!$F$31,0,10*ROW('Sanitation Data'!F151)))</f>
        <v/>
      </c>
      <c r="CY157" s="290" t="str">
        <f ca="true">+IF(OFFSET('Sanitation Data'!$F$32,0,10*ROW('Sanitation Data'!F151))="","",OFFSET('Sanitation Data'!$F$32,0,10*ROW('Sanitation Data'!F151)))</f>
        <v/>
      </c>
      <c r="CZ157" s="290" t="str">
        <f ca="true">+IF(OFFSET('Sanitation Data'!$G$28,0,10*ROW('Sanitation Data'!G151))="","",OFFSET('Sanitation Data'!$G$28,0,10*ROW('Sanitation Data'!G151)))</f>
        <v/>
      </c>
      <c r="DA157" s="290" t="str">
        <f ca="true">+IF(OFFSET('Sanitation Data'!$G$29,0,10*ROW('Sanitation Data'!G151))="","",OFFSET('Sanitation Data'!$G$29,0,10*ROW('Sanitation Data'!G151)))</f>
        <v/>
      </c>
      <c r="DB157" s="290" t="str">
        <f ca="true">+IF(OFFSET('Sanitation Data'!$G$30,0,10*ROW('Sanitation Data'!G151))="","",OFFSET('Sanitation Data'!$G$30,0,10*ROW('Sanitation Data'!G151)))</f>
        <v/>
      </c>
      <c r="DC157" s="290" t="str">
        <f ca="true">+IF(OFFSET('Sanitation Data'!$G$31,0,10*ROW('Sanitation Data'!G151))="","",OFFSET('Sanitation Data'!$G$31,0,10*ROW('Sanitation Data'!G151)))</f>
        <v/>
      </c>
      <c r="DD157" s="290" t="str">
        <f ca="true">+IF(OFFSET('Sanitation Data'!$G$32,0,10*ROW('Sanitation Data'!G151))="","",OFFSET('Sanitation Data'!$G$32,0,10*ROW('Sanitation Data'!G151)))</f>
        <v/>
      </c>
      <c r="DE157" s="290" t="str">
        <f ca="true">+IF(OFFSET('Sanitation Data'!$H$28,0,10*ROW('Sanitation Data'!H151))="","",OFFSET('Sanitation Data'!$H$28,0,10*ROW('Sanitation Data'!H151)))</f>
        <v/>
      </c>
      <c r="DF157" s="290" t="str">
        <f ca="true">+IF(OFFSET('Sanitation Data'!$H$29,0,10*ROW('Sanitation Data'!H151))="","",OFFSET('Sanitation Data'!$H$29,0,10*ROW('Sanitation Data'!H151)))</f>
        <v/>
      </c>
      <c r="DG157" s="290" t="str">
        <f ca="true">+IF(OFFSET('Sanitation Data'!$H$30,0,10*ROW('Sanitation Data'!H151))="","",OFFSET('Sanitation Data'!$H$30,0,10*ROW('Sanitation Data'!H151)))</f>
        <v/>
      </c>
      <c r="DH157" s="290" t="str">
        <f ca="true">+IF(OFFSET('Sanitation Data'!$H$31,0,10*ROW('Sanitation Data'!H151))="","",OFFSET('Sanitation Data'!$H$31,0,10*ROW('Sanitation Data'!H151)))</f>
        <v/>
      </c>
      <c r="DI157" s="290" t="str">
        <f ca="true">+IF(OFFSET('Sanitation Data'!$H$32,0,10*ROW('Sanitation Data'!H151))="","",OFFSET('Sanitation Data'!$H$32,0,10*ROW('Sanitation Data'!H151)))</f>
        <v/>
      </c>
      <c r="DJ157" s="290" t="str">
        <f ca="true">+IF(OFFSET('Sanitation Data'!$I$28,0,10*ROW('Sanitation Data'!I151))="","",OFFSET('Sanitation Data'!$I$28,0,10*ROW('Sanitation Data'!I151)))</f>
        <v/>
      </c>
      <c r="DK157" s="290" t="str">
        <f ca="true">+IF(OFFSET('Sanitation Data'!$I$29,0,10*ROW('Sanitation Data'!I151))="","",OFFSET('Sanitation Data'!$I$29,0,10*ROW('Sanitation Data'!I151)))</f>
        <v/>
      </c>
      <c r="DL157" s="290" t="str">
        <f ca="true">+IF(OFFSET('Sanitation Data'!$I$30,0,10*ROW('Sanitation Data'!I151))="","",OFFSET('Sanitation Data'!$I$30,0,10*ROW('Sanitation Data'!I151)))</f>
        <v/>
      </c>
      <c r="DM157" s="290" t="str">
        <f ca="true">+IF(OFFSET('Sanitation Data'!$I$31,0,10*ROW('Sanitation Data'!I151))="","",OFFSET('Sanitation Data'!$I$31,0,10*ROW('Sanitation Data'!I151)))</f>
        <v/>
      </c>
      <c r="DN157" s="290" t="str">
        <f ca="true">+IF(OFFSET('Sanitation Data'!$I$32,0,10*ROW('Sanitation Data'!I151))="","",OFFSET('Sanitation Data'!$I$32,0,10*ROW('Sanitation Data'!I151)))</f>
        <v/>
      </c>
      <c r="DO157" s="290" t="str">
        <f ca="true">+IF(OFFSET('Hygiene Data'!$D$11,0,10*ROW('Hygiene Data'!D151))="","",OFFSET('Hygiene Data'!$D$11,0,10*ROW('Hygiene Data'!D151)))</f>
        <v/>
      </c>
      <c r="DP157" s="290" t="str">
        <f ca="true">+IF(OFFSET('Hygiene Data'!$D$12,0,10*ROW('Hygiene Data'!D151))="","",OFFSET('Hygiene Data'!$D$12,0,10*ROW('Hygiene Data'!D151)))</f>
        <v/>
      </c>
      <c r="DQ157" s="290" t="str">
        <f ca="true">+IF(OFFSET('Hygiene Data'!$D$13,0,10*ROW('Hygiene Data'!D151))="","",OFFSET('Hygiene Data'!$D$13,0,10*ROW('Hygiene Data'!D151)))</f>
        <v/>
      </c>
      <c r="DR157" s="290" t="str">
        <f ca="true">+IF(OFFSET('Hygiene Data'!$E$11,0,10*ROW('Hygiene Data'!E151))="","",OFFSET('Hygiene Data'!$E$11,0,10*ROW('Hygiene Data'!E151)))</f>
        <v/>
      </c>
      <c r="DS157" s="290" t="str">
        <f ca="true">+IF(OFFSET('Hygiene Data'!$E$12,0,10*ROW('Hygiene Data'!E151))="","",OFFSET('Hygiene Data'!$E$12,0,10*ROW('Hygiene Data'!E151)))</f>
        <v/>
      </c>
      <c r="DT157" s="290" t="str">
        <f ca="true">+IF(OFFSET('Hygiene Data'!$E$13,0,10*ROW('Hygiene Data'!E151))="","",OFFSET('Hygiene Data'!$E$13,0,10*ROW('Hygiene Data'!E151)))</f>
        <v/>
      </c>
      <c r="DU157" s="290" t="str">
        <f ca="true">+IF(OFFSET('Hygiene Data'!$F$11,0,10*ROW('Hygiene Data'!F151))="","",OFFSET('Hygiene Data'!$F$11,0,10*ROW('Hygiene Data'!F151)))</f>
        <v/>
      </c>
      <c r="DV157" s="290" t="str">
        <f ca="true">+IF(OFFSET('Hygiene Data'!$F$12,0,10*ROW('Hygiene Data'!F151))="","",OFFSET('Hygiene Data'!$F$12,0,10*ROW('Hygiene Data'!F151)))</f>
        <v/>
      </c>
      <c r="DW157" s="290" t="str">
        <f ca="true">+IF(OFFSET('Hygiene Data'!$F$13,0,10*ROW('Hygiene Data'!F151))="","",OFFSET('Hygiene Data'!$F$13,0,10*ROW('Hygiene Data'!F151)))</f>
        <v/>
      </c>
      <c r="DX157" s="290" t="str">
        <f ca="true">+IF(OFFSET('Hygiene Data'!$G$11,0,10*ROW('Hygiene Data'!G151))="","",OFFSET('Hygiene Data'!$G$11,0,10*ROW('Hygiene Data'!G151)))</f>
        <v/>
      </c>
      <c r="DY157" s="290" t="str">
        <f ca="true">+IF(OFFSET('Hygiene Data'!$G$12,0,10*ROW('Hygiene Data'!G151))="","",OFFSET('Hygiene Data'!$G$12,0,10*ROW('Hygiene Data'!G151)))</f>
        <v/>
      </c>
      <c r="DZ157" s="290" t="str">
        <f ca="true">+IF(OFFSET('Hygiene Data'!$G$13,0,10*ROW('Hygiene Data'!G151))="","",OFFSET('Hygiene Data'!$G$13,0,10*ROW('Hygiene Data'!G151)))</f>
        <v/>
      </c>
      <c r="EA157" s="290" t="str">
        <f ca="true">+IF(OFFSET('Hygiene Data'!$H$11,0,10*ROW('Hygiene Data'!H151))="","",OFFSET('Hygiene Data'!$H$11,0,10*ROW('Hygiene Data'!H151)))</f>
        <v/>
      </c>
      <c r="EB157" s="290" t="str">
        <f ca="true">+IF(OFFSET('Hygiene Data'!$H$12,0,10*ROW('Hygiene Data'!H151))="","",OFFSET('Hygiene Data'!$H$12,0,10*ROW('Hygiene Data'!H151)))</f>
        <v/>
      </c>
      <c r="EC157" s="290" t="str">
        <f ca="true">+IF(OFFSET('Hygiene Data'!$H$13,0,10*ROW('Hygiene Data'!H151))="","",OFFSET('Hygiene Data'!$H$13,0,10*ROW('Hygiene Data'!H151)))</f>
        <v/>
      </c>
      <c r="ED157" s="290" t="str">
        <f ca="true">+IF(OFFSET('Hygiene Data'!$I$11,0,10*ROW('Hygiene Data'!I151))="","",OFFSET('Hygiene Data'!$I$11,0,10*ROW('Hygiene Data'!I151)))</f>
        <v/>
      </c>
      <c r="EE157" s="290" t="str">
        <f ca="true">+IF(OFFSET('Hygiene Data'!$I$12,0,10*ROW('Hygiene Data'!I151))="","",OFFSET('Hygiene Data'!$I$12,0,10*ROW('Hygiene Data'!I151)))</f>
        <v/>
      </c>
      <c r="EF157" s="290"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6"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0"/>
      <c r="BS158" s="290" t="str">
        <f ca="true">+IF(OFFSET('Water Data'!$D$27,0,10*ROW('Water Data'!D152))="","",OFFSET('Water Data'!$D$27,0,10*ROW('Water Data'!D152)))</f>
        <v/>
      </c>
      <c r="BT158" s="290" t="str">
        <f ca="true">+IF(OFFSET('Water Data'!$D$28,0,10*ROW('Water Data'!D152))="","",OFFSET('Water Data'!$D$28,0,10*ROW('Water Data'!D152)))</f>
        <v/>
      </c>
      <c r="BU158" s="290" t="str">
        <f ca="true">+IF(OFFSET('Water Data'!$D$29,0,10*ROW('Water Data'!D152))="","",OFFSET('Water Data'!$D$29,0,10*ROW('Water Data'!D152)))</f>
        <v/>
      </c>
      <c r="BV158" s="290" t="str">
        <f ca="true">+IF(OFFSET('Water Data'!$E$27,0,10*ROW('Water Data'!E152))="","",OFFSET('Water Data'!$E$27,0,10*ROW('Water Data'!E152)))</f>
        <v/>
      </c>
      <c r="BW158" s="290" t="str">
        <f ca="true">+IF(OFFSET('Water Data'!$E$28,0,10*ROW('Water Data'!E152))="","",OFFSET('Water Data'!$E$28,0,10*ROW('Water Data'!E152)))</f>
        <v/>
      </c>
      <c r="BX158" s="290" t="str">
        <f ca="true">+IF(OFFSET('Water Data'!$E$29,0,10*ROW('Water Data'!E152))="","",OFFSET('Water Data'!$E$29,0,10*ROW('Water Data'!E152)))</f>
        <v/>
      </c>
      <c r="BY158" s="290" t="str">
        <f ca="true">+IF(OFFSET('Water Data'!$F$27,0,10*ROW('Water Data'!F152))="","",OFFSET('Water Data'!$F$27,0,10*ROW('Water Data'!F152)))</f>
        <v/>
      </c>
      <c r="BZ158" s="290" t="str">
        <f ca="true">+IF(OFFSET('Water Data'!$F$28,0,10*ROW('Water Data'!F152))="","",OFFSET('Water Data'!$F$28,0,10*ROW('Water Data'!F152)))</f>
        <v/>
      </c>
      <c r="CA158" s="290" t="str">
        <f ca="true">+IF(OFFSET('Water Data'!$F$29,0,10*ROW('Water Data'!F152))="","",OFFSET('Water Data'!$F$29,0,10*ROW('Water Data'!F152)))</f>
        <v/>
      </c>
      <c r="CB158" s="290" t="str">
        <f ca="true">+IF(OFFSET('Water Data'!$G$27,0,10*ROW('Water Data'!G152))="","",OFFSET('Water Data'!$G$27,0,10*ROW('Water Data'!G152)))</f>
        <v/>
      </c>
      <c r="CC158" s="290" t="str">
        <f ca="true">+IF(OFFSET('Water Data'!$G$28,0,10*ROW('Water Data'!G152))="","",OFFSET('Water Data'!$G$28,0,10*ROW('Water Data'!G152)))</f>
        <v/>
      </c>
      <c r="CD158" s="290" t="str">
        <f ca="true">+IF(OFFSET('Water Data'!$G$29,0,10*ROW('Water Data'!G152))="","",OFFSET('Water Data'!$G$29,0,10*ROW('Water Data'!G152)))</f>
        <v/>
      </c>
      <c r="CE158" s="290" t="str">
        <f ca="true">+IF(OFFSET('Water Data'!$H$27,0,10*ROW('Water Data'!H152))="","",OFFSET('Water Data'!$H$27,0,10*ROW('Water Data'!H152)))</f>
        <v/>
      </c>
      <c r="CF158" s="290" t="str">
        <f ca="true">+IF(OFFSET('Water Data'!$H$28,0,10*ROW('Water Data'!H152))="","",OFFSET('Water Data'!$H$28,0,10*ROW('Water Data'!H152)))</f>
        <v/>
      </c>
      <c r="CG158" s="290" t="str">
        <f ca="true">+IF(OFFSET('Water Data'!$H$29,0,10*ROW('Water Data'!H152))="","",OFFSET('Water Data'!$H$29,0,10*ROW('Water Data'!H152)))</f>
        <v/>
      </c>
      <c r="CH158" s="290" t="str">
        <f ca="true">+IF(OFFSET('Water Data'!$I$27,0,10*ROW('Water Data'!I152))="","",OFFSET('Water Data'!$I$27,0,10*ROW('Water Data'!I152)))</f>
        <v/>
      </c>
      <c r="CI158" s="290" t="str">
        <f ca="true">+IF(OFFSET('Water Data'!$I$28,0,10*ROW('Water Data'!I152))="","",OFFSET('Water Data'!$I$28,0,10*ROW('Water Data'!I152)))</f>
        <v/>
      </c>
      <c r="CJ158" s="290" t="str">
        <f ca="true">+IF(OFFSET('Water Data'!$I$29,0,10*ROW('Water Data'!I152))="","",OFFSET('Water Data'!$I$29,0,10*ROW('Water Data'!I152)))</f>
        <v/>
      </c>
      <c r="CK158" s="290" t="str">
        <f ca="true">+IF(OFFSET('Sanitation Data'!$D$28,0,10*ROW('Sanitation Data'!D152))="","",OFFSET('Sanitation Data'!$D$28,0,10*ROW('Sanitation Data'!D152)))</f>
        <v/>
      </c>
      <c r="CL158" s="290" t="str">
        <f ca="true">+IF(OFFSET('Sanitation Data'!$D$29,0,10*ROW('Sanitation Data'!D152))="","",OFFSET('Sanitation Data'!$D$29,0,10*ROW('Sanitation Data'!D152)))</f>
        <v/>
      </c>
      <c r="CM158" s="290" t="str">
        <f ca="true">+IF(OFFSET('Sanitation Data'!$D$30,0,10*ROW('Sanitation Data'!D152))="","",OFFSET('Sanitation Data'!$D$30,0,10*ROW('Sanitation Data'!D152)))</f>
        <v/>
      </c>
      <c r="CN158" s="290" t="str">
        <f ca="true">+IF(OFFSET('Sanitation Data'!$D$31,0,10*ROW('Sanitation Data'!D152))="","",OFFSET('Sanitation Data'!$D$31,0,10*ROW('Sanitation Data'!D152)))</f>
        <v/>
      </c>
      <c r="CO158" s="290" t="str">
        <f ca="true">+IF(OFFSET('Sanitation Data'!$D$32,0,10*ROW('Sanitation Data'!D152))="","",OFFSET('Sanitation Data'!$D$32,0,10*ROW('Sanitation Data'!D152)))</f>
        <v/>
      </c>
      <c r="CP158" s="290" t="str">
        <f ca="true">+IF(OFFSET('Sanitation Data'!$E$28,0,10*ROW('Sanitation Data'!E152))="","",OFFSET('Sanitation Data'!$E$28,0,10*ROW('Sanitation Data'!E152)))</f>
        <v/>
      </c>
      <c r="CQ158" s="290" t="str">
        <f ca="true">+IF(OFFSET('Sanitation Data'!$E$29,0,10*ROW('Sanitation Data'!E152))="","",OFFSET('Sanitation Data'!$E$29,0,10*ROW('Sanitation Data'!E152)))</f>
        <v/>
      </c>
      <c r="CR158" s="290" t="str">
        <f ca="true">+IF(OFFSET('Sanitation Data'!$E$30,0,10*ROW('Sanitation Data'!E152))="","",OFFSET('Sanitation Data'!$E$30,0,10*ROW('Sanitation Data'!E152)))</f>
        <v/>
      </c>
      <c r="CS158" s="290" t="str">
        <f ca="true">+IF(OFFSET('Sanitation Data'!$E$31,0,10*ROW('Sanitation Data'!E152))="","",OFFSET('Sanitation Data'!$E$31,0,10*ROW('Sanitation Data'!E152)))</f>
        <v/>
      </c>
      <c r="CT158" s="290" t="str">
        <f ca="true">+IF(OFFSET('Sanitation Data'!$E$32,0,10*ROW('Sanitation Data'!E152))="","",OFFSET('Sanitation Data'!$E$32,0,10*ROW('Sanitation Data'!E152)))</f>
        <v/>
      </c>
      <c r="CU158" s="290" t="str">
        <f ca="true">+IF(OFFSET('Sanitation Data'!$F$28,0,10*ROW('Sanitation Data'!F152))="","",OFFSET('Sanitation Data'!$F$28,0,10*ROW('Sanitation Data'!F152)))</f>
        <v/>
      </c>
      <c r="CV158" s="290" t="str">
        <f ca="true">+IF(OFFSET('Sanitation Data'!$F$29,0,10*ROW('Sanitation Data'!F152))="","",OFFSET('Sanitation Data'!$F$29,0,10*ROW('Sanitation Data'!F152)))</f>
        <v/>
      </c>
      <c r="CW158" s="290" t="str">
        <f ca="true">+IF(OFFSET('Sanitation Data'!$F$30,0,10*ROW('Sanitation Data'!F152))="","",OFFSET('Sanitation Data'!$F$30,0,10*ROW('Sanitation Data'!F152)))</f>
        <v/>
      </c>
      <c r="CX158" s="290" t="str">
        <f ca="true">+IF(OFFSET('Sanitation Data'!$F$31,0,10*ROW('Sanitation Data'!F152))="","",OFFSET('Sanitation Data'!$F$31,0,10*ROW('Sanitation Data'!F152)))</f>
        <v/>
      </c>
      <c r="CY158" s="290" t="str">
        <f ca="true">+IF(OFFSET('Sanitation Data'!$F$32,0,10*ROW('Sanitation Data'!F152))="","",OFFSET('Sanitation Data'!$F$32,0,10*ROW('Sanitation Data'!F152)))</f>
        <v/>
      </c>
      <c r="CZ158" s="290" t="str">
        <f ca="true">+IF(OFFSET('Sanitation Data'!$G$28,0,10*ROW('Sanitation Data'!G152))="","",OFFSET('Sanitation Data'!$G$28,0,10*ROW('Sanitation Data'!G152)))</f>
        <v/>
      </c>
      <c r="DA158" s="290" t="str">
        <f ca="true">+IF(OFFSET('Sanitation Data'!$G$29,0,10*ROW('Sanitation Data'!G152))="","",OFFSET('Sanitation Data'!$G$29,0,10*ROW('Sanitation Data'!G152)))</f>
        <v/>
      </c>
      <c r="DB158" s="290" t="str">
        <f ca="true">+IF(OFFSET('Sanitation Data'!$G$30,0,10*ROW('Sanitation Data'!G152))="","",OFFSET('Sanitation Data'!$G$30,0,10*ROW('Sanitation Data'!G152)))</f>
        <v/>
      </c>
      <c r="DC158" s="290" t="str">
        <f ca="true">+IF(OFFSET('Sanitation Data'!$G$31,0,10*ROW('Sanitation Data'!G152))="","",OFFSET('Sanitation Data'!$G$31,0,10*ROW('Sanitation Data'!G152)))</f>
        <v/>
      </c>
      <c r="DD158" s="290" t="str">
        <f ca="true">+IF(OFFSET('Sanitation Data'!$G$32,0,10*ROW('Sanitation Data'!G152))="","",OFFSET('Sanitation Data'!$G$32,0,10*ROW('Sanitation Data'!G152)))</f>
        <v/>
      </c>
      <c r="DE158" s="290" t="str">
        <f ca="true">+IF(OFFSET('Sanitation Data'!$H$28,0,10*ROW('Sanitation Data'!H152))="","",OFFSET('Sanitation Data'!$H$28,0,10*ROW('Sanitation Data'!H152)))</f>
        <v/>
      </c>
      <c r="DF158" s="290" t="str">
        <f ca="true">+IF(OFFSET('Sanitation Data'!$H$29,0,10*ROW('Sanitation Data'!H152))="","",OFFSET('Sanitation Data'!$H$29,0,10*ROW('Sanitation Data'!H152)))</f>
        <v/>
      </c>
      <c r="DG158" s="290" t="str">
        <f ca="true">+IF(OFFSET('Sanitation Data'!$H$30,0,10*ROW('Sanitation Data'!H152))="","",OFFSET('Sanitation Data'!$H$30,0,10*ROW('Sanitation Data'!H152)))</f>
        <v/>
      </c>
      <c r="DH158" s="290" t="str">
        <f ca="true">+IF(OFFSET('Sanitation Data'!$H$31,0,10*ROW('Sanitation Data'!H152))="","",OFFSET('Sanitation Data'!$H$31,0,10*ROW('Sanitation Data'!H152)))</f>
        <v/>
      </c>
      <c r="DI158" s="290" t="str">
        <f ca="true">+IF(OFFSET('Sanitation Data'!$H$32,0,10*ROW('Sanitation Data'!H152))="","",OFFSET('Sanitation Data'!$H$32,0,10*ROW('Sanitation Data'!H152)))</f>
        <v/>
      </c>
      <c r="DJ158" s="290" t="str">
        <f ca="true">+IF(OFFSET('Sanitation Data'!$I$28,0,10*ROW('Sanitation Data'!I152))="","",OFFSET('Sanitation Data'!$I$28,0,10*ROW('Sanitation Data'!I152)))</f>
        <v/>
      </c>
      <c r="DK158" s="290" t="str">
        <f ca="true">+IF(OFFSET('Sanitation Data'!$I$29,0,10*ROW('Sanitation Data'!I152))="","",OFFSET('Sanitation Data'!$I$29,0,10*ROW('Sanitation Data'!I152)))</f>
        <v/>
      </c>
      <c r="DL158" s="290" t="str">
        <f ca="true">+IF(OFFSET('Sanitation Data'!$I$30,0,10*ROW('Sanitation Data'!I152))="","",OFFSET('Sanitation Data'!$I$30,0,10*ROW('Sanitation Data'!I152)))</f>
        <v/>
      </c>
      <c r="DM158" s="290" t="str">
        <f ca="true">+IF(OFFSET('Sanitation Data'!$I$31,0,10*ROW('Sanitation Data'!I152))="","",OFFSET('Sanitation Data'!$I$31,0,10*ROW('Sanitation Data'!I152)))</f>
        <v/>
      </c>
      <c r="DN158" s="290" t="str">
        <f ca="true">+IF(OFFSET('Sanitation Data'!$I$32,0,10*ROW('Sanitation Data'!I152))="","",OFFSET('Sanitation Data'!$I$32,0,10*ROW('Sanitation Data'!I152)))</f>
        <v/>
      </c>
      <c r="DO158" s="290" t="str">
        <f ca="true">+IF(OFFSET('Hygiene Data'!$D$11,0,10*ROW('Hygiene Data'!D152))="","",OFFSET('Hygiene Data'!$D$11,0,10*ROW('Hygiene Data'!D152)))</f>
        <v/>
      </c>
      <c r="DP158" s="290" t="str">
        <f ca="true">+IF(OFFSET('Hygiene Data'!$D$12,0,10*ROW('Hygiene Data'!D152))="","",OFFSET('Hygiene Data'!$D$12,0,10*ROW('Hygiene Data'!D152)))</f>
        <v/>
      </c>
      <c r="DQ158" s="290" t="str">
        <f ca="true">+IF(OFFSET('Hygiene Data'!$D$13,0,10*ROW('Hygiene Data'!D152))="","",OFFSET('Hygiene Data'!$D$13,0,10*ROW('Hygiene Data'!D152)))</f>
        <v/>
      </c>
      <c r="DR158" s="290" t="str">
        <f ca="true">+IF(OFFSET('Hygiene Data'!$E$11,0,10*ROW('Hygiene Data'!E152))="","",OFFSET('Hygiene Data'!$E$11,0,10*ROW('Hygiene Data'!E152)))</f>
        <v/>
      </c>
      <c r="DS158" s="290" t="str">
        <f ca="true">+IF(OFFSET('Hygiene Data'!$E$12,0,10*ROW('Hygiene Data'!E152))="","",OFFSET('Hygiene Data'!$E$12,0,10*ROW('Hygiene Data'!E152)))</f>
        <v/>
      </c>
      <c r="DT158" s="290" t="str">
        <f ca="true">+IF(OFFSET('Hygiene Data'!$E$13,0,10*ROW('Hygiene Data'!E152))="","",OFFSET('Hygiene Data'!$E$13,0,10*ROW('Hygiene Data'!E152)))</f>
        <v/>
      </c>
      <c r="DU158" s="290" t="str">
        <f ca="true">+IF(OFFSET('Hygiene Data'!$F$11,0,10*ROW('Hygiene Data'!F152))="","",OFFSET('Hygiene Data'!$F$11,0,10*ROW('Hygiene Data'!F152)))</f>
        <v/>
      </c>
      <c r="DV158" s="290" t="str">
        <f ca="true">+IF(OFFSET('Hygiene Data'!$F$12,0,10*ROW('Hygiene Data'!F152))="","",OFFSET('Hygiene Data'!$F$12,0,10*ROW('Hygiene Data'!F152)))</f>
        <v/>
      </c>
      <c r="DW158" s="290" t="str">
        <f ca="true">+IF(OFFSET('Hygiene Data'!$F$13,0,10*ROW('Hygiene Data'!F152))="","",OFFSET('Hygiene Data'!$F$13,0,10*ROW('Hygiene Data'!F152)))</f>
        <v/>
      </c>
      <c r="DX158" s="290" t="str">
        <f ca="true">+IF(OFFSET('Hygiene Data'!$G$11,0,10*ROW('Hygiene Data'!G152))="","",OFFSET('Hygiene Data'!$G$11,0,10*ROW('Hygiene Data'!G152)))</f>
        <v/>
      </c>
      <c r="DY158" s="290" t="str">
        <f ca="true">+IF(OFFSET('Hygiene Data'!$G$12,0,10*ROW('Hygiene Data'!G152))="","",OFFSET('Hygiene Data'!$G$12,0,10*ROW('Hygiene Data'!G152)))</f>
        <v/>
      </c>
      <c r="DZ158" s="290" t="str">
        <f ca="true">+IF(OFFSET('Hygiene Data'!$G$13,0,10*ROW('Hygiene Data'!G152))="","",OFFSET('Hygiene Data'!$G$13,0,10*ROW('Hygiene Data'!G152)))</f>
        <v/>
      </c>
      <c r="EA158" s="290" t="str">
        <f ca="true">+IF(OFFSET('Hygiene Data'!$H$11,0,10*ROW('Hygiene Data'!H152))="","",OFFSET('Hygiene Data'!$H$11,0,10*ROW('Hygiene Data'!H152)))</f>
        <v/>
      </c>
      <c r="EB158" s="290" t="str">
        <f ca="true">+IF(OFFSET('Hygiene Data'!$H$12,0,10*ROW('Hygiene Data'!H152))="","",OFFSET('Hygiene Data'!$H$12,0,10*ROW('Hygiene Data'!H152)))</f>
        <v/>
      </c>
      <c r="EC158" s="290" t="str">
        <f ca="true">+IF(OFFSET('Hygiene Data'!$H$13,0,10*ROW('Hygiene Data'!H152))="","",OFFSET('Hygiene Data'!$H$13,0,10*ROW('Hygiene Data'!H152)))</f>
        <v/>
      </c>
      <c r="ED158" s="290" t="str">
        <f ca="true">+IF(OFFSET('Hygiene Data'!$I$11,0,10*ROW('Hygiene Data'!I152))="","",OFFSET('Hygiene Data'!$I$11,0,10*ROW('Hygiene Data'!I152)))</f>
        <v/>
      </c>
      <c r="EE158" s="290" t="str">
        <f ca="true">+IF(OFFSET('Hygiene Data'!$I$12,0,10*ROW('Hygiene Data'!I152))="","",OFFSET('Hygiene Data'!$I$12,0,10*ROW('Hygiene Data'!I152)))</f>
        <v/>
      </c>
      <c r="EF158" s="290"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6"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0"/>
      <c r="BS159" s="290" t="str">
        <f ca="true">+IF(OFFSET('Water Data'!$D$27,0,10*ROW('Water Data'!D153))="","",OFFSET('Water Data'!$D$27,0,10*ROW('Water Data'!D153)))</f>
        <v/>
      </c>
      <c r="BT159" s="290" t="str">
        <f ca="true">+IF(OFFSET('Water Data'!$D$28,0,10*ROW('Water Data'!D153))="","",OFFSET('Water Data'!$D$28,0,10*ROW('Water Data'!D153)))</f>
        <v/>
      </c>
      <c r="BU159" s="290" t="str">
        <f ca="true">+IF(OFFSET('Water Data'!$D$29,0,10*ROW('Water Data'!D153))="","",OFFSET('Water Data'!$D$29,0,10*ROW('Water Data'!D153)))</f>
        <v/>
      </c>
      <c r="BV159" s="290" t="str">
        <f ca="true">+IF(OFFSET('Water Data'!$E$27,0,10*ROW('Water Data'!E153))="","",OFFSET('Water Data'!$E$27,0,10*ROW('Water Data'!E153)))</f>
        <v/>
      </c>
      <c r="BW159" s="290" t="str">
        <f ca="true">+IF(OFFSET('Water Data'!$E$28,0,10*ROW('Water Data'!E153))="","",OFFSET('Water Data'!$E$28,0,10*ROW('Water Data'!E153)))</f>
        <v/>
      </c>
      <c r="BX159" s="290" t="str">
        <f ca="true">+IF(OFFSET('Water Data'!$E$29,0,10*ROW('Water Data'!E153))="","",OFFSET('Water Data'!$E$29,0,10*ROW('Water Data'!E153)))</f>
        <v/>
      </c>
      <c r="BY159" s="290" t="str">
        <f ca="true">+IF(OFFSET('Water Data'!$F$27,0,10*ROW('Water Data'!F153))="","",OFFSET('Water Data'!$F$27,0,10*ROW('Water Data'!F153)))</f>
        <v/>
      </c>
      <c r="BZ159" s="290" t="str">
        <f ca="true">+IF(OFFSET('Water Data'!$F$28,0,10*ROW('Water Data'!F153))="","",OFFSET('Water Data'!$F$28,0,10*ROW('Water Data'!F153)))</f>
        <v/>
      </c>
      <c r="CA159" s="290" t="str">
        <f ca="true">+IF(OFFSET('Water Data'!$F$29,0,10*ROW('Water Data'!F153))="","",OFFSET('Water Data'!$F$29,0,10*ROW('Water Data'!F153)))</f>
        <v/>
      </c>
      <c r="CB159" s="290" t="str">
        <f ca="true">+IF(OFFSET('Water Data'!$G$27,0,10*ROW('Water Data'!G153))="","",OFFSET('Water Data'!$G$27,0,10*ROW('Water Data'!G153)))</f>
        <v/>
      </c>
      <c r="CC159" s="290" t="str">
        <f ca="true">+IF(OFFSET('Water Data'!$G$28,0,10*ROW('Water Data'!G153))="","",OFFSET('Water Data'!$G$28,0,10*ROW('Water Data'!G153)))</f>
        <v/>
      </c>
      <c r="CD159" s="290" t="str">
        <f ca="true">+IF(OFFSET('Water Data'!$G$29,0,10*ROW('Water Data'!G153))="","",OFFSET('Water Data'!$G$29,0,10*ROW('Water Data'!G153)))</f>
        <v/>
      </c>
      <c r="CE159" s="290" t="str">
        <f ca="true">+IF(OFFSET('Water Data'!$H$27,0,10*ROW('Water Data'!H153))="","",OFFSET('Water Data'!$H$27,0,10*ROW('Water Data'!H153)))</f>
        <v/>
      </c>
      <c r="CF159" s="290" t="str">
        <f ca="true">+IF(OFFSET('Water Data'!$H$28,0,10*ROW('Water Data'!H153))="","",OFFSET('Water Data'!$H$28,0,10*ROW('Water Data'!H153)))</f>
        <v/>
      </c>
      <c r="CG159" s="290" t="str">
        <f ca="true">+IF(OFFSET('Water Data'!$H$29,0,10*ROW('Water Data'!H153))="","",OFFSET('Water Data'!$H$29,0,10*ROW('Water Data'!H153)))</f>
        <v/>
      </c>
      <c r="CH159" s="290" t="str">
        <f ca="true">+IF(OFFSET('Water Data'!$I$27,0,10*ROW('Water Data'!I153))="","",OFFSET('Water Data'!$I$27,0,10*ROW('Water Data'!I153)))</f>
        <v/>
      </c>
      <c r="CI159" s="290" t="str">
        <f ca="true">+IF(OFFSET('Water Data'!$I$28,0,10*ROW('Water Data'!I153))="","",OFFSET('Water Data'!$I$28,0,10*ROW('Water Data'!I153)))</f>
        <v/>
      </c>
      <c r="CJ159" s="290" t="str">
        <f ca="true">+IF(OFFSET('Water Data'!$I$29,0,10*ROW('Water Data'!I153))="","",OFFSET('Water Data'!$I$29,0,10*ROW('Water Data'!I153)))</f>
        <v/>
      </c>
      <c r="CK159" s="290" t="str">
        <f ca="true">+IF(OFFSET('Sanitation Data'!$D$28,0,10*ROW('Sanitation Data'!D153))="","",OFFSET('Sanitation Data'!$D$28,0,10*ROW('Sanitation Data'!D153)))</f>
        <v/>
      </c>
      <c r="CL159" s="290" t="str">
        <f ca="true">+IF(OFFSET('Sanitation Data'!$D$29,0,10*ROW('Sanitation Data'!D153))="","",OFFSET('Sanitation Data'!$D$29,0,10*ROW('Sanitation Data'!D153)))</f>
        <v/>
      </c>
      <c r="CM159" s="290" t="str">
        <f ca="true">+IF(OFFSET('Sanitation Data'!$D$30,0,10*ROW('Sanitation Data'!D153))="","",OFFSET('Sanitation Data'!$D$30,0,10*ROW('Sanitation Data'!D153)))</f>
        <v/>
      </c>
      <c r="CN159" s="290" t="str">
        <f ca="true">+IF(OFFSET('Sanitation Data'!$D$31,0,10*ROW('Sanitation Data'!D153))="","",OFFSET('Sanitation Data'!$D$31,0,10*ROW('Sanitation Data'!D153)))</f>
        <v/>
      </c>
      <c r="CO159" s="290" t="str">
        <f ca="true">+IF(OFFSET('Sanitation Data'!$D$32,0,10*ROW('Sanitation Data'!D153))="","",OFFSET('Sanitation Data'!$D$32,0,10*ROW('Sanitation Data'!D153)))</f>
        <v/>
      </c>
      <c r="CP159" s="290" t="str">
        <f ca="true">+IF(OFFSET('Sanitation Data'!$E$28,0,10*ROW('Sanitation Data'!E153))="","",OFFSET('Sanitation Data'!$E$28,0,10*ROW('Sanitation Data'!E153)))</f>
        <v/>
      </c>
      <c r="CQ159" s="290" t="str">
        <f ca="true">+IF(OFFSET('Sanitation Data'!$E$29,0,10*ROW('Sanitation Data'!E153))="","",OFFSET('Sanitation Data'!$E$29,0,10*ROW('Sanitation Data'!E153)))</f>
        <v/>
      </c>
      <c r="CR159" s="290" t="str">
        <f ca="true">+IF(OFFSET('Sanitation Data'!$E$30,0,10*ROW('Sanitation Data'!E153))="","",OFFSET('Sanitation Data'!$E$30,0,10*ROW('Sanitation Data'!E153)))</f>
        <v/>
      </c>
      <c r="CS159" s="290" t="str">
        <f ca="true">+IF(OFFSET('Sanitation Data'!$E$31,0,10*ROW('Sanitation Data'!E153))="","",OFFSET('Sanitation Data'!$E$31,0,10*ROW('Sanitation Data'!E153)))</f>
        <v/>
      </c>
      <c r="CT159" s="290" t="str">
        <f ca="true">+IF(OFFSET('Sanitation Data'!$E$32,0,10*ROW('Sanitation Data'!E153))="","",OFFSET('Sanitation Data'!$E$32,0,10*ROW('Sanitation Data'!E153)))</f>
        <v/>
      </c>
      <c r="CU159" s="290" t="str">
        <f ca="true">+IF(OFFSET('Sanitation Data'!$F$28,0,10*ROW('Sanitation Data'!F153))="","",OFFSET('Sanitation Data'!$F$28,0,10*ROW('Sanitation Data'!F153)))</f>
        <v/>
      </c>
      <c r="CV159" s="290" t="str">
        <f ca="true">+IF(OFFSET('Sanitation Data'!$F$29,0,10*ROW('Sanitation Data'!F153))="","",OFFSET('Sanitation Data'!$F$29,0,10*ROW('Sanitation Data'!F153)))</f>
        <v/>
      </c>
      <c r="CW159" s="290" t="str">
        <f ca="true">+IF(OFFSET('Sanitation Data'!$F$30,0,10*ROW('Sanitation Data'!F153))="","",OFFSET('Sanitation Data'!$F$30,0,10*ROW('Sanitation Data'!F153)))</f>
        <v/>
      </c>
      <c r="CX159" s="290" t="str">
        <f ca="true">+IF(OFFSET('Sanitation Data'!$F$31,0,10*ROW('Sanitation Data'!F153))="","",OFFSET('Sanitation Data'!$F$31,0,10*ROW('Sanitation Data'!F153)))</f>
        <v/>
      </c>
      <c r="CY159" s="290" t="str">
        <f ca="true">+IF(OFFSET('Sanitation Data'!$F$32,0,10*ROW('Sanitation Data'!F153))="","",OFFSET('Sanitation Data'!$F$32,0,10*ROW('Sanitation Data'!F153)))</f>
        <v/>
      </c>
      <c r="CZ159" s="290" t="str">
        <f ca="true">+IF(OFFSET('Sanitation Data'!$G$28,0,10*ROW('Sanitation Data'!G153))="","",OFFSET('Sanitation Data'!$G$28,0,10*ROW('Sanitation Data'!G153)))</f>
        <v/>
      </c>
      <c r="DA159" s="290" t="str">
        <f ca="true">+IF(OFFSET('Sanitation Data'!$G$29,0,10*ROW('Sanitation Data'!G153))="","",OFFSET('Sanitation Data'!$G$29,0,10*ROW('Sanitation Data'!G153)))</f>
        <v/>
      </c>
      <c r="DB159" s="290" t="str">
        <f ca="true">+IF(OFFSET('Sanitation Data'!$G$30,0,10*ROW('Sanitation Data'!G153))="","",OFFSET('Sanitation Data'!$G$30,0,10*ROW('Sanitation Data'!G153)))</f>
        <v/>
      </c>
      <c r="DC159" s="290" t="str">
        <f ca="true">+IF(OFFSET('Sanitation Data'!$G$31,0,10*ROW('Sanitation Data'!G153))="","",OFFSET('Sanitation Data'!$G$31,0,10*ROW('Sanitation Data'!G153)))</f>
        <v/>
      </c>
      <c r="DD159" s="290" t="str">
        <f ca="true">+IF(OFFSET('Sanitation Data'!$G$32,0,10*ROW('Sanitation Data'!G153))="","",OFFSET('Sanitation Data'!$G$32,0,10*ROW('Sanitation Data'!G153)))</f>
        <v/>
      </c>
      <c r="DE159" s="290" t="str">
        <f ca="true">+IF(OFFSET('Sanitation Data'!$H$28,0,10*ROW('Sanitation Data'!H153))="","",OFFSET('Sanitation Data'!$H$28,0,10*ROW('Sanitation Data'!H153)))</f>
        <v/>
      </c>
      <c r="DF159" s="290" t="str">
        <f ca="true">+IF(OFFSET('Sanitation Data'!$H$29,0,10*ROW('Sanitation Data'!H153))="","",OFFSET('Sanitation Data'!$H$29,0,10*ROW('Sanitation Data'!H153)))</f>
        <v/>
      </c>
      <c r="DG159" s="290" t="str">
        <f ca="true">+IF(OFFSET('Sanitation Data'!$H$30,0,10*ROW('Sanitation Data'!H153))="","",OFFSET('Sanitation Data'!$H$30,0,10*ROW('Sanitation Data'!H153)))</f>
        <v/>
      </c>
      <c r="DH159" s="290" t="str">
        <f ca="true">+IF(OFFSET('Sanitation Data'!$H$31,0,10*ROW('Sanitation Data'!H153))="","",OFFSET('Sanitation Data'!$H$31,0,10*ROW('Sanitation Data'!H153)))</f>
        <v/>
      </c>
      <c r="DI159" s="290" t="str">
        <f ca="true">+IF(OFFSET('Sanitation Data'!$H$32,0,10*ROW('Sanitation Data'!H153))="","",OFFSET('Sanitation Data'!$H$32,0,10*ROW('Sanitation Data'!H153)))</f>
        <v/>
      </c>
      <c r="DJ159" s="290" t="str">
        <f ca="true">+IF(OFFSET('Sanitation Data'!$I$28,0,10*ROW('Sanitation Data'!I153))="","",OFFSET('Sanitation Data'!$I$28,0,10*ROW('Sanitation Data'!I153)))</f>
        <v/>
      </c>
      <c r="DK159" s="290" t="str">
        <f ca="true">+IF(OFFSET('Sanitation Data'!$I$29,0,10*ROW('Sanitation Data'!I153))="","",OFFSET('Sanitation Data'!$I$29,0,10*ROW('Sanitation Data'!I153)))</f>
        <v/>
      </c>
      <c r="DL159" s="290" t="str">
        <f ca="true">+IF(OFFSET('Sanitation Data'!$I$30,0,10*ROW('Sanitation Data'!I153))="","",OFFSET('Sanitation Data'!$I$30,0,10*ROW('Sanitation Data'!I153)))</f>
        <v/>
      </c>
      <c r="DM159" s="290" t="str">
        <f ca="true">+IF(OFFSET('Sanitation Data'!$I$31,0,10*ROW('Sanitation Data'!I153))="","",OFFSET('Sanitation Data'!$I$31,0,10*ROW('Sanitation Data'!I153)))</f>
        <v/>
      </c>
      <c r="DN159" s="290" t="str">
        <f ca="true">+IF(OFFSET('Sanitation Data'!$I$32,0,10*ROW('Sanitation Data'!I153))="","",OFFSET('Sanitation Data'!$I$32,0,10*ROW('Sanitation Data'!I153)))</f>
        <v/>
      </c>
      <c r="DO159" s="290" t="str">
        <f ca="true">+IF(OFFSET('Hygiene Data'!$D$11,0,10*ROW('Hygiene Data'!D153))="","",OFFSET('Hygiene Data'!$D$11,0,10*ROW('Hygiene Data'!D153)))</f>
        <v/>
      </c>
      <c r="DP159" s="290" t="str">
        <f ca="true">+IF(OFFSET('Hygiene Data'!$D$12,0,10*ROW('Hygiene Data'!D153))="","",OFFSET('Hygiene Data'!$D$12,0,10*ROW('Hygiene Data'!D153)))</f>
        <v/>
      </c>
      <c r="DQ159" s="290" t="str">
        <f ca="true">+IF(OFFSET('Hygiene Data'!$D$13,0,10*ROW('Hygiene Data'!D153))="","",OFFSET('Hygiene Data'!$D$13,0,10*ROW('Hygiene Data'!D153)))</f>
        <v/>
      </c>
      <c r="DR159" s="290" t="str">
        <f ca="true">+IF(OFFSET('Hygiene Data'!$E$11,0,10*ROW('Hygiene Data'!E153))="","",OFFSET('Hygiene Data'!$E$11,0,10*ROW('Hygiene Data'!E153)))</f>
        <v/>
      </c>
      <c r="DS159" s="290" t="str">
        <f ca="true">+IF(OFFSET('Hygiene Data'!$E$12,0,10*ROW('Hygiene Data'!E153))="","",OFFSET('Hygiene Data'!$E$12,0,10*ROW('Hygiene Data'!E153)))</f>
        <v/>
      </c>
      <c r="DT159" s="290" t="str">
        <f ca="true">+IF(OFFSET('Hygiene Data'!$E$13,0,10*ROW('Hygiene Data'!E153))="","",OFFSET('Hygiene Data'!$E$13,0,10*ROW('Hygiene Data'!E153)))</f>
        <v/>
      </c>
      <c r="DU159" s="290" t="str">
        <f ca="true">+IF(OFFSET('Hygiene Data'!$F$11,0,10*ROW('Hygiene Data'!F153))="","",OFFSET('Hygiene Data'!$F$11,0,10*ROW('Hygiene Data'!F153)))</f>
        <v/>
      </c>
      <c r="DV159" s="290" t="str">
        <f ca="true">+IF(OFFSET('Hygiene Data'!$F$12,0,10*ROW('Hygiene Data'!F153))="","",OFFSET('Hygiene Data'!$F$12,0,10*ROW('Hygiene Data'!F153)))</f>
        <v/>
      </c>
      <c r="DW159" s="290" t="str">
        <f ca="true">+IF(OFFSET('Hygiene Data'!$F$13,0,10*ROW('Hygiene Data'!F153))="","",OFFSET('Hygiene Data'!$F$13,0,10*ROW('Hygiene Data'!F153)))</f>
        <v/>
      </c>
      <c r="DX159" s="290" t="str">
        <f ca="true">+IF(OFFSET('Hygiene Data'!$G$11,0,10*ROW('Hygiene Data'!G153))="","",OFFSET('Hygiene Data'!$G$11,0,10*ROW('Hygiene Data'!G153)))</f>
        <v/>
      </c>
      <c r="DY159" s="290" t="str">
        <f ca="true">+IF(OFFSET('Hygiene Data'!$G$12,0,10*ROW('Hygiene Data'!G153))="","",OFFSET('Hygiene Data'!$G$12,0,10*ROW('Hygiene Data'!G153)))</f>
        <v/>
      </c>
      <c r="DZ159" s="290" t="str">
        <f ca="true">+IF(OFFSET('Hygiene Data'!$G$13,0,10*ROW('Hygiene Data'!G153))="","",OFFSET('Hygiene Data'!$G$13,0,10*ROW('Hygiene Data'!G153)))</f>
        <v/>
      </c>
      <c r="EA159" s="290" t="str">
        <f ca="true">+IF(OFFSET('Hygiene Data'!$H$11,0,10*ROW('Hygiene Data'!H153))="","",OFFSET('Hygiene Data'!$H$11,0,10*ROW('Hygiene Data'!H153)))</f>
        <v/>
      </c>
      <c r="EB159" s="290" t="str">
        <f ca="true">+IF(OFFSET('Hygiene Data'!$H$12,0,10*ROW('Hygiene Data'!H153))="","",OFFSET('Hygiene Data'!$H$12,0,10*ROW('Hygiene Data'!H153)))</f>
        <v/>
      </c>
      <c r="EC159" s="290" t="str">
        <f ca="true">+IF(OFFSET('Hygiene Data'!$H$13,0,10*ROW('Hygiene Data'!H153))="","",OFFSET('Hygiene Data'!$H$13,0,10*ROW('Hygiene Data'!H153)))</f>
        <v/>
      </c>
      <c r="ED159" s="290" t="str">
        <f ca="true">+IF(OFFSET('Hygiene Data'!$I$11,0,10*ROW('Hygiene Data'!I153))="","",OFFSET('Hygiene Data'!$I$11,0,10*ROW('Hygiene Data'!I153)))</f>
        <v/>
      </c>
      <c r="EE159" s="290" t="str">
        <f ca="true">+IF(OFFSET('Hygiene Data'!$I$12,0,10*ROW('Hygiene Data'!I153))="","",OFFSET('Hygiene Data'!$I$12,0,10*ROW('Hygiene Data'!I153)))</f>
        <v/>
      </c>
      <c r="EF159" s="290"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6"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0"/>
      <c r="BS160" s="290" t="str">
        <f ca="true">+IF(OFFSET('Water Data'!$D$27,0,10*ROW('Water Data'!D154))="","",OFFSET('Water Data'!$D$27,0,10*ROW('Water Data'!D154)))</f>
        <v/>
      </c>
      <c r="BT160" s="290" t="str">
        <f ca="true">+IF(OFFSET('Water Data'!$D$28,0,10*ROW('Water Data'!D154))="","",OFFSET('Water Data'!$D$28,0,10*ROW('Water Data'!D154)))</f>
        <v/>
      </c>
      <c r="BU160" s="290" t="str">
        <f ca="true">+IF(OFFSET('Water Data'!$D$29,0,10*ROW('Water Data'!D154))="","",OFFSET('Water Data'!$D$29,0,10*ROW('Water Data'!D154)))</f>
        <v/>
      </c>
      <c r="BV160" s="290" t="str">
        <f ca="true">+IF(OFFSET('Water Data'!$E$27,0,10*ROW('Water Data'!E154))="","",OFFSET('Water Data'!$E$27,0,10*ROW('Water Data'!E154)))</f>
        <v/>
      </c>
      <c r="BW160" s="290" t="str">
        <f ca="true">+IF(OFFSET('Water Data'!$E$28,0,10*ROW('Water Data'!E154))="","",OFFSET('Water Data'!$E$28,0,10*ROW('Water Data'!E154)))</f>
        <v/>
      </c>
      <c r="BX160" s="290" t="str">
        <f ca="true">+IF(OFFSET('Water Data'!$E$29,0,10*ROW('Water Data'!E154))="","",OFFSET('Water Data'!$E$29,0,10*ROW('Water Data'!E154)))</f>
        <v/>
      </c>
      <c r="BY160" s="290" t="str">
        <f ca="true">+IF(OFFSET('Water Data'!$F$27,0,10*ROW('Water Data'!F154))="","",OFFSET('Water Data'!$F$27,0,10*ROW('Water Data'!F154)))</f>
        <v/>
      </c>
      <c r="BZ160" s="290" t="str">
        <f ca="true">+IF(OFFSET('Water Data'!$F$28,0,10*ROW('Water Data'!F154))="","",OFFSET('Water Data'!$F$28,0,10*ROW('Water Data'!F154)))</f>
        <v/>
      </c>
      <c r="CA160" s="290" t="str">
        <f ca="true">+IF(OFFSET('Water Data'!$F$29,0,10*ROW('Water Data'!F154))="","",OFFSET('Water Data'!$F$29,0,10*ROW('Water Data'!F154)))</f>
        <v/>
      </c>
      <c r="CB160" s="290" t="str">
        <f ca="true">+IF(OFFSET('Water Data'!$G$27,0,10*ROW('Water Data'!G154))="","",OFFSET('Water Data'!$G$27,0,10*ROW('Water Data'!G154)))</f>
        <v/>
      </c>
      <c r="CC160" s="290" t="str">
        <f ca="true">+IF(OFFSET('Water Data'!$G$28,0,10*ROW('Water Data'!G154))="","",OFFSET('Water Data'!$G$28,0,10*ROW('Water Data'!G154)))</f>
        <v/>
      </c>
      <c r="CD160" s="290" t="str">
        <f ca="true">+IF(OFFSET('Water Data'!$G$29,0,10*ROW('Water Data'!G154))="","",OFFSET('Water Data'!$G$29,0,10*ROW('Water Data'!G154)))</f>
        <v/>
      </c>
      <c r="CE160" s="290" t="str">
        <f ca="true">+IF(OFFSET('Water Data'!$H$27,0,10*ROW('Water Data'!H154))="","",OFFSET('Water Data'!$H$27,0,10*ROW('Water Data'!H154)))</f>
        <v/>
      </c>
      <c r="CF160" s="290" t="str">
        <f ca="true">+IF(OFFSET('Water Data'!$H$28,0,10*ROW('Water Data'!H154))="","",OFFSET('Water Data'!$H$28,0,10*ROW('Water Data'!H154)))</f>
        <v/>
      </c>
      <c r="CG160" s="290" t="str">
        <f ca="true">+IF(OFFSET('Water Data'!$H$29,0,10*ROW('Water Data'!H154))="","",OFFSET('Water Data'!$H$29,0,10*ROW('Water Data'!H154)))</f>
        <v/>
      </c>
      <c r="CH160" s="290" t="str">
        <f ca="true">+IF(OFFSET('Water Data'!$I$27,0,10*ROW('Water Data'!I154))="","",OFFSET('Water Data'!$I$27,0,10*ROW('Water Data'!I154)))</f>
        <v/>
      </c>
      <c r="CI160" s="290" t="str">
        <f ca="true">+IF(OFFSET('Water Data'!$I$28,0,10*ROW('Water Data'!I154))="","",OFFSET('Water Data'!$I$28,0,10*ROW('Water Data'!I154)))</f>
        <v/>
      </c>
      <c r="CJ160" s="290" t="str">
        <f ca="true">+IF(OFFSET('Water Data'!$I$29,0,10*ROW('Water Data'!I154))="","",OFFSET('Water Data'!$I$29,0,10*ROW('Water Data'!I154)))</f>
        <v/>
      </c>
      <c r="CK160" s="290" t="str">
        <f ca="true">+IF(OFFSET('Sanitation Data'!$D$28,0,10*ROW('Sanitation Data'!D154))="","",OFFSET('Sanitation Data'!$D$28,0,10*ROW('Sanitation Data'!D154)))</f>
        <v/>
      </c>
      <c r="CL160" s="290" t="str">
        <f ca="true">+IF(OFFSET('Sanitation Data'!$D$29,0,10*ROW('Sanitation Data'!D154))="","",OFFSET('Sanitation Data'!$D$29,0,10*ROW('Sanitation Data'!D154)))</f>
        <v/>
      </c>
      <c r="CM160" s="290" t="str">
        <f ca="true">+IF(OFFSET('Sanitation Data'!$D$30,0,10*ROW('Sanitation Data'!D154))="","",OFFSET('Sanitation Data'!$D$30,0,10*ROW('Sanitation Data'!D154)))</f>
        <v/>
      </c>
      <c r="CN160" s="290" t="str">
        <f ca="true">+IF(OFFSET('Sanitation Data'!$D$31,0,10*ROW('Sanitation Data'!D154))="","",OFFSET('Sanitation Data'!$D$31,0,10*ROW('Sanitation Data'!D154)))</f>
        <v/>
      </c>
      <c r="CO160" s="290" t="str">
        <f ca="true">+IF(OFFSET('Sanitation Data'!$D$32,0,10*ROW('Sanitation Data'!D154))="","",OFFSET('Sanitation Data'!$D$32,0,10*ROW('Sanitation Data'!D154)))</f>
        <v/>
      </c>
      <c r="CP160" s="290" t="str">
        <f ca="true">+IF(OFFSET('Sanitation Data'!$E$28,0,10*ROW('Sanitation Data'!E154))="","",OFFSET('Sanitation Data'!$E$28,0,10*ROW('Sanitation Data'!E154)))</f>
        <v/>
      </c>
      <c r="CQ160" s="290" t="str">
        <f ca="true">+IF(OFFSET('Sanitation Data'!$E$29,0,10*ROW('Sanitation Data'!E154))="","",OFFSET('Sanitation Data'!$E$29,0,10*ROW('Sanitation Data'!E154)))</f>
        <v/>
      </c>
      <c r="CR160" s="290" t="str">
        <f ca="true">+IF(OFFSET('Sanitation Data'!$E$30,0,10*ROW('Sanitation Data'!E154))="","",OFFSET('Sanitation Data'!$E$30,0,10*ROW('Sanitation Data'!E154)))</f>
        <v/>
      </c>
      <c r="CS160" s="290" t="str">
        <f ca="true">+IF(OFFSET('Sanitation Data'!$E$31,0,10*ROW('Sanitation Data'!E154))="","",OFFSET('Sanitation Data'!$E$31,0,10*ROW('Sanitation Data'!E154)))</f>
        <v/>
      </c>
      <c r="CT160" s="290" t="str">
        <f ca="true">+IF(OFFSET('Sanitation Data'!$E$32,0,10*ROW('Sanitation Data'!E154))="","",OFFSET('Sanitation Data'!$E$32,0,10*ROW('Sanitation Data'!E154)))</f>
        <v/>
      </c>
      <c r="CU160" s="290" t="str">
        <f ca="true">+IF(OFFSET('Sanitation Data'!$F$28,0,10*ROW('Sanitation Data'!F154))="","",OFFSET('Sanitation Data'!$F$28,0,10*ROW('Sanitation Data'!F154)))</f>
        <v/>
      </c>
      <c r="CV160" s="290" t="str">
        <f ca="true">+IF(OFFSET('Sanitation Data'!$F$29,0,10*ROW('Sanitation Data'!F154))="","",OFFSET('Sanitation Data'!$F$29,0,10*ROW('Sanitation Data'!F154)))</f>
        <v/>
      </c>
      <c r="CW160" s="290" t="str">
        <f ca="true">+IF(OFFSET('Sanitation Data'!$F$30,0,10*ROW('Sanitation Data'!F154))="","",OFFSET('Sanitation Data'!$F$30,0,10*ROW('Sanitation Data'!F154)))</f>
        <v/>
      </c>
      <c r="CX160" s="290" t="str">
        <f ca="true">+IF(OFFSET('Sanitation Data'!$F$31,0,10*ROW('Sanitation Data'!F154))="","",OFFSET('Sanitation Data'!$F$31,0,10*ROW('Sanitation Data'!F154)))</f>
        <v/>
      </c>
      <c r="CY160" s="290" t="str">
        <f ca="true">+IF(OFFSET('Sanitation Data'!$F$32,0,10*ROW('Sanitation Data'!F154))="","",OFFSET('Sanitation Data'!$F$32,0,10*ROW('Sanitation Data'!F154)))</f>
        <v/>
      </c>
      <c r="CZ160" s="290" t="str">
        <f ca="true">+IF(OFFSET('Sanitation Data'!$G$28,0,10*ROW('Sanitation Data'!G154))="","",OFFSET('Sanitation Data'!$G$28,0,10*ROW('Sanitation Data'!G154)))</f>
        <v/>
      </c>
      <c r="DA160" s="290" t="str">
        <f ca="true">+IF(OFFSET('Sanitation Data'!$G$29,0,10*ROW('Sanitation Data'!G154))="","",OFFSET('Sanitation Data'!$G$29,0,10*ROW('Sanitation Data'!G154)))</f>
        <v/>
      </c>
      <c r="DB160" s="290" t="str">
        <f ca="true">+IF(OFFSET('Sanitation Data'!$G$30,0,10*ROW('Sanitation Data'!G154))="","",OFFSET('Sanitation Data'!$G$30,0,10*ROW('Sanitation Data'!G154)))</f>
        <v/>
      </c>
      <c r="DC160" s="290" t="str">
        <f ca="true">+IF(OFFSET('Sanitation Data'!$G$31,0,10*ROW('Sanitation Data'!G154))="","",OFFSET('Sanitation Data'!$G$31,0,10*ROW('Sanitation Data'!G154)))</f>
        <v/>
      </c>
      <c r="DD160" s="290" t="str">
        <f ca="true">+IF(OFFSET('Sanitation Data'!$G$32,0,10*ROW('Sanitation Data'!G154))="","",OFFSET('Sanitation Data'!$G$32,0,10*ROW('Sanitation Data'!G154)))</f>
        <v/>
      </c>
      <c r="DE160" s="290" t="str">
        <f ca="true">+IF(OFFSET('Sanitation Data'!$H$28,0,10*ROW('Sanitation Data'!H154))="","",OFFSET('Sanitation Data'!$H$28,0,10*ROW('Sanitation Data'!H154)))</f>
        <v/>
      </c>
      <c r="DF160" s="290" t="str">
        <f ca="true">+IF(OFFSET('Sanitation Data'!$H$29,0,10*ROW('Sanitation Data'!H154))="","",OFFSET('Sanitation Data'!$H$29,0,10*ROW('Sanitation Data'!H154)))</f>
        <v/>
      </c>
      <c r="DG160" s="290" t="str">
        <f ca="true">+IF(OFFSET('Sanitation Data'!$H$30,0,10*ROW('Sanitation Data'!H154))="","",OFFSET('Sanitation Data'!$H$30,0,10*ROW('Sanitation Data'!H154)))</f>
        <v/>
      </c>
      <c r="DH160" s="290" t="str">
        <f ca="true">+IF(OFFSET('Sanitation Data'!$H$31,0,10*ROW('Sanitation Data'!H154))="","",OFFSET('Sanitation Data'!$H$31,0,10*ROW('Sanitation Data'!H154)))</f>
        <v/>
      </c>
      <c r="DI160" s="290" t="str">
        <f ca="true">+IF(OFFSET('Sanitation Data'!$H$32,0,10*ROW('Sanitation Data'!H154))="","",OFFSET('Sanitation Data'!$H$32,0,10*ROW('Sanitation Data'!H154)))</f>
        <v/>
      </c>
      <c r="DJ160" s="290" t="str">
        <f ca="true">+IF(OFFSET('Sanitation Data'!$I$28,0,10*ROW('Sanitation Data'!I154))="","",OFFSET('Sanitation Data'!$I$28,0,10*ROW('Sanitation Data'!I154)))</f>
        <v/>
      </c>
      <c r="DK160" s="290" t="str">
        <f ca="true">+IF(OFFSET('Sanitation Data'!$I$29,0,10*ROW('Sanitation Data'!I154))="","",OFFSET('Sanitation Data'!$I$29,0,10*ROW('Sanitation Data'!I154)))</f>
        <v/>
      </c>
      <c r="DL160" s="290" t="str">
        <f ca="true">+IF(OFFSET('Sanitation Data'!$I$30,0,10*ROW('Sanitation Data'!I154))="","",OFFSET('Sanitation Data'!$I$30,0,10*ROW('Sanitation Data'!I154)))</f>
        <v/>
      </c>
      <c r="DM160" s="290" t="str">
        <f ca="true">+IF(OFFSET('Sanitation Data'!$I$31,0,10*ROW('Sanitation Data'!I154))="","",OFFSET('Sanitation Data'!$I$31,0,10*ROW('Sanitation Data'!I154)))</f>
        <v/>
      </c>
      <c r="DN160" s="290" t="str">
        <f ca="true">+IF(OFFSET('Sanitation Data'!$I$32,0,10*ROW('Sanitation Data'!I154))="","",OFFSET('Sanitation Data'!$I$32,0,10*ROW('Sanitation Data'!I154)))</f>
        <v/>
      </c>
      <c r="DO160" s="290" t="str">
        <f ca="true">+IF(OFFSET('Hygiene Data'!$D$11,0,10*ROW('Hygiene Data'!D154))="","",OFFSET('Hygiene Data'!$D$11,0,10*ROW('Hygiene Data'!D154)))</f>
        <v/>
      </c>
      <c r="DP160" s="290" t="str">
        <f ca="true">+IF(OFFSET('Hygiene Data'!$D$12,0,10*ROW('Hygiene Data'!D154))="","",OFFSET('Hygiene Data'!$D$12,0,10*ROW('Hygiene Data'!D154)))</f>
        <v/>
      </c>
      <c r="DQ160" s="290" t="str">
        <f ca="true">+IF(OFFSET('Hygiene Data'!$D$13,0,10*ROW('Hygiene Data'!D154))="","",OFFSET('Hygiene Data'!$D$13,0,10*ROW('Hygiene Data'!D154)))</f>
        <v/>
      </c>
      <c r="DR160" s="290" t="str">
        <f ca="true">+IF(OFFSET('Hygiene Data'!$E$11,0,10*ROW('Hygiene Data'!E154))="","",OFFSET('Hygiene Data'!$E$11,0,10*ROW('Hygiene Data'!E154)))</f>
        <v/>
      </c>
      <c r="DS160" s="290" t="str">
        <f ca="true">+IF(OFFSET('Hygiene Data'!$E$12,0,10*ROW('Hygiene Data'!E154))="","",OFFSET('Hygiene Data'!$E$12,0,10*ROW('Hygiene Data'!E154)))</f>
        <v/>
      </c>
      <c r="DT160" s="290" t="str">
        <f ca="true">+IF(OFFSET('Hygiene Data'!$E$13,0,10*ROW('Hygiene Data'!E154))="","",OFFSET('Hygiene Data'!$E$13,0,10*ROW('Hygiene Data'!E154)))</f>
        <v/>
      </c>
      <c r="DU160" s="290" t="str">
        <f ca="true">+IF(OFFSET('Hygiene Data'!$F$11,0,10*ROW('Hygiene Data'!F154))="","",OFFSET('Hygiene Data'!$F$11,0,10*ROW('Hygiene Data'!F154)))</f>
        <v/>
      </c>
      <c r="DV160" s="290" t="str">
        <f ca="true">+IF(OFFSET('Hygiene Data'!$F$12,0,10*ROW('Hygiene Data'!F154))="","",OFFSET('Hygiene Data'!$F$12,0,10*ROW('Hygiene Data'!F154)))</f>
        <v/>
      </c>
      <c r="DW160" s="290" t="str">
        <f ca="true">+IF(OFFSET('Hygiene Data'!$F$13,0,10*ROW('Hygiene Data'!F154))="","",OFFSET('Hygiene Data'!$F$13,0,10*ROW('Hygiene Data'!F154)))</f>
        <v/>
      </c>
      <c r="DX160" s="290" t="str">
        <f ca="true">+IF(OFFSET('Hygiene Data'!$G$11,0,10*ROW('Hygiene Data'!G154))="","",OFFSET('Hygiene Data'!$G$11,0,10*ROW('Hygiene Data'!G154)))</f>
        <v/>
      </c>
      <c r="DY160" s="290" t="str">
        <f ca="true">+IF(OFFSET('Hygiene Data'!$G$12,0,10*ROW('Hygiene Data'!G154))="","",OFFSET('Hygiene Data'!$G$12,0,10*ROW('Hygiene Data'!G154)))</f>
        <v/>
      </c>
      <c r="DZ160" s="290" t="str">
        <f ca="true">+IF(OFFSET('Hygiene Data'!$G$13,0,10*ROW('Hygiene Data'!G154))="","",OFFSET('Hygiene Data'!$G$13,0,10*ROW('Hygiene Data'!G154)))</f>
        <v/>
      </c>
      <c r="EA160" s="290" t="str">
        <f ca="true">+IF(OFFSET('Hygiene Data'!$H$11,0,10*ROW('Hygiene Data'!H154))="","",OFFSET('Hygiene Data'!$H$11,0,10*ROW('Hygiene Data'!H154)))</f>
        <v/>
      </c>
      <c r="EB160" s="290" t="str">
        <f ca="true">+IF(OFFSET('Hygiene Data'!$H$12,0,10*ROW('Hygiene Data'!H154))="","",OFFSET('Hygiene Data'!$H$12,0,10*ROW('Hygiene Data'!H154)))</f>
        <v/>
      </c>
      <c r="EC160" s="290" t="str">
        <f ca="true">+IF(OFFSET('Hygiene Data'!$H$13,0,10*ROW('Hygiene Data'!H154))="","",OFFSET('Hygiene Data'!$H$13,0,10*ROW('Hygiene Data'!H154)))</f>
        <v/>
      </c>
      <c r="ED160" s="290" t="str">
        <f ca="true">+IF(OFFSET('Hygiene Data'!$I$11,0,10*ROW('Hygiene Data'!I154))="","",OFFSET('Hygiene Data'!$I$11,0,10*ROW('Hygiene Data'!I154)))</f>
        <v/>
      </c>
      <c r="EE160" s="290" t="str">
        <f ca="true">+IF(OFFSET('Hygiene Data'!$I$12,0,10*ROW('Hygiene Data'!I154))="","",OFFSET('Hygiene Data'!$I$12,0,10*ROW('Hygiene Data'!I154)))</f>
        <v/>
      </c>
      <c r="EF160" s="290"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6"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0"/>
      <c r="BS161" s="290" t="str">
        <f ca="true">+IF(OFFSET('Water Data'!$D$27,0,10*ROW('Water Data'!D155))="","",OFFSET('Water Data'!$D$27,0,10*ROW('Water Data'!D155)))</f>
        <v/>
      </c>
      <c r="BT161" s="290" t="str">
        <f ca="true">+IF(OFFSET('Water Data'!$D$28,0,10*ROW('Water Data'!D155))="","",OFFSET('Water Data'!$D$28,0,10*ROW('Water Data'!D155)))</f>
        <v/>
      </c>
      <c r="BU161" s="290" t="str">
        <f ca="true">+IF(OFFSET('Water Data'!$D$29,0,10*ROW('Water Data'!D155))="","",OFFSET('Water Data'!$D$29,0,10*ROW('Water Data'!D155)))</f>
        <v/>
      </c>
      <c r="BV161" s="290" t="str">
        <f ca="true">+IF(OFFSET('Water Data'!$E$27,0,10*ROW('Water Data'!E155))="","",OFFSET('Water Data'!$E$27,0,10*ROW('Water Data'!E155)))</f>
        <v/>
      </c>
      <c r="BW161" s="290" t="str">
        <f ca="true">+IF(OFFSET('Water Data'!$E$28,0,10*ROW('Water Data'!E155))="","",OFFSET('Water Data'!$E$28,0,10*ROW('Water Data'!E155)))</f>
        <v/>
      </c>
      <c r="BX161" s="290" t="str">
        <f ca="true">+IF(OFFSET('Water Data'!$E$29,0,10*ROW('Water Data'!E155))="","",OFFSET('Water Data'!$E$29,0,10*ROW('Water Data'!E155)))</f>
        <v/>
      </c>
      <c r="BY161" s="290" t="str">
        <f ca="true">+IF(OFFSET('Water Data'!$F$27,0,10*ROW('Water Data'!F155))="","",OFFSET('Water Data'!$F$27,0,10*ROW('Water Data'!F155)))</f>
        <v/>
      </c>
      <c r="BZ161" s="290" t="str">
        <f ca="true">+IF(OFFSET('Water Data'!$F$28,0,10*ROW('Water Data'!F155))="","",OFFSET('Water Data'!$F$28,0,10*ROW('Water Data'!F155)))</f>
        <v/>
      </c>
      <c r="CA161" s="290" t="str">
        <f ca="true">+IF(OFFSET('Water Data'!$F$29,0,10*ROW('Water Data'!F155))="","",OFFSET('Water Data'!$F$29,0,10*ROW('Water Data'!F155)))</f>
        <v/>
      </c>
      <c r="CB161" s="290" t="str">
        <f ca="true">+IF(OFFSET('Water Data'!$G$27,0,10*ROW('Water Data'!G155))="","",OFFSET('Water Data'!$G$27,0,10*ROW('Water Data'!G155)))</f>
        <v/>
      </c>
      <c r="CC161" s="290" t="str">
        <f ca="true">+IF(OFFSET('Water Data'!$G$28,0,10*ROW('Water Data'!G155))="","",OFFSET('Water Data'!$G$28,0,10*ROW('Water Data'!G155)))</f>
        <v/>
      </c>
      <c r="CD161" s="290" t="str">
        <f ca="true">+IF(OFFSET('Water Data'!$G$29,0,10*ROW('Water Data'!G155))="","",OFFSET('Water Data'!$G$29,0,10*ROW('Water Data'!G155)))</f>
        <v/>
      </c>
      <c r="CE161" s="290" t="str">
        <f ca="true">+IF(OFFSET('Water Data'!$H$27,0,10*ROW('Water Data'!H155))="","",OFFSET('Water Data'!$H$27,0,10*ROW('Water Data'!H155)))</f>
        <v/>
      </c>
      <c r="CF161" s="290" t="str">
        <f ca="true">+IF(OFFSET('Water Data'!$H$28,0,10*ROW('Water Data'!H155))="","",OFFSET('Water Data'!$H$28,0,10*ROW('Water Data'!H155)))</f>
        <v/>
      </c>
      <c r="CG161" s="290" t="str">
        <f ca="true">+IF(OFFSET('Water Data'!$H$29,0,10*ROW('Water Data'!H155))="","",OFFSET('Water Data'!$H$29,0,10*ROW('Water Data'!H155)))</f>
        <v/>
      </c>
      <c r="CH161" s="290" t="str">
        <f ca="true">+IF(OFFSET('Water Data'!$I$27,0,10*ROW('Water Data'!I155))="","",OFFSET('Water Data'!$I$27,0,10*ROW('Water Data'!I155)))</f>
        <v/>
      </c>
      <c r="CI161" s="290" t="str">
        <f ca="true">+IF(OFFSET('Water Data'!$I$28,0,10*ROW('Water Data'!I155))="","",OFFSET('Water Data'!$I$28,0,10*ROW('Water Data'!I155)))</f>
        <v/>
      </c>
      <c r="CJ161" s="290" t="str">
        <f ca="true">+IF(OFFSET('Water Data'!$I$29,0,10*ROW('Water Data'!I155))="","",OFFSET('Water Data'!$I$29,0,10*ROW('Water Data'!I155)))</f>
        <v/>
      </c>
      <c r="CK161" s="290" t="str">
        <f ca="true">+IF(OFFSET('Sanitation Data'!$D$28,0,10*ROW('Sanitation Data'!D155))="","",OFFSET('Sanitation Data'!$D$28,0,10*ROW('Sanitation Data'!D155)))</f>
        <v/>
      </c>
      <c r="CL161" s="290" t="str">
        <f ca="true">+IF(OFFSET('Sanitation Data'!$D$29,0,10*ROW('Sanitation Data'!D155))="","",OFFSET('Sanitation Data'!$D$29,0,10*ROW('Sanitation Data'!D155)))</f>
        <v/>
      </c>
      <c r="CM161" s="290" t="str">
        <f ca="true">+IF(OFFSET('Sanitation Data'!$D$30,0,10*ROW('Sanitation Data'!D155))="","",OFFSET('Sanitation Data'!$D$30,0,10*ROW('Sanitation Data'!D155)))</f>
        <v/>
      </c>
      <c r="CN161" s="290" t="str">
        <f ca="true">+IF(OFFSET('Sanitation Data'!$D$31,0,10*ROW('Sanitation Data'!D155))="","",OFFSET('Sanitation Data'!$D$31,0,10*ROW('Sanitation Data'!D155)))</f>
        <v/>
      </c>
      <c r="CO161" s="290" t="str">
        <f ca="true">+IF(OFFSET('Sanitation Data'!$D$32,0,10*ROW('Sanitation Data'!D155))="","",OFFSET('Sanitation Data'!$D$32,0,10*ROW('Sanitation Data'!D155)))</f>
        <v/>
      </c>
      <c r="CP161" s="290" t="str">
        <f ca="true">+IF(OFFSET('Sanitation Data'!$E$28,0,10*ROW('Sanitation Data'!E155))="","",OFFSET('Sanitation Data'!$E$28,0,10*ROW('Sanitation Data'!E155)))</f>
        <v/>
      </c>
      <c r="CQ161" s="290" t="str">
        <f ca="true">+IF(OFFSET('Sanitation Data'!$E$29,0,10*ROW('Sanitation Data'!E155))="","",OFFSET('Sanitation Data'!$E$29,0,10*ROW('Sanitation Data'!E155)))</f>
        <v/>
      </c>
      <c r="CR161" s="290" t="str">
        <f ca="true">+IF(OFFSET('Sanitation Data'!$E$30,0,10*ROW('Sanitation Data'!E155))="","",OFFSET('Sanitation Data'!$E$30,0,10*ROW('Sanitation Data'!E155)))</f>
        <v/>
      </c>
      <c r="CS161" s="290" t="str">
        <f ca="true">+IF(OFFSET('Sanitation Data'!$E$31,0,10*ROW('Sanitation Data'!E155))="","",OFFSET('Sanitation Data'!$E$31,0,10*ROW('Sanitation Data'!E155)))</f>
        <v/>
      </c>
      <c r="CT161" s="290" t="str">
        <f ca="true">+IF(OFFSET('Sanitation Data'!$E$32,0,10*ROW('Sanitation Data'!E155))="","",OFFSET('Sanitation Data'!$E$32,0,10*ROW('Sanitation Data'!E155)))</f>
        <v/>
      </c>
      <c r="CU161" s="290" t="str">
        <f ca="true">+IF(OFFSET('Sanitation Data'!$F$28,0,10*ROW('Sanitation Data'!F155))="","",OFFSET('Sanitation Data'!$F$28,0,10*ROW('Sanitation Data'!F155)))</f>
        <v/>
      </c>
      <c r="CV161" s="290" t="str">
        <f ca="true">+IF(OFFSET('Sanitation Data'!$F$29,0,10*ROW('Sanitation Data'!F155))="","",OFFSET('Sanitation Data'!$F$29,0,10*ROW('Sanitation Data'!F155)))</f>
        <v/>
      </c>
      <c r="CW161" s="290" t="str">
        <f ca="true">+IF(OFFSET('Sanitation Data'!$F$30,0,10*ROW('Sanitation Data'!F155))="","",OFFSET('Sanitation Data'!$F$30,0,10*ROW('Sanitation Data'!F155)))</f>
        <v/>
      </c>
      <c r="CX161" s="290" t="str">
        <f ca="true">+IF(OFFSET('Sanitation Data'!$F$31,0,10*ROW('Sanitation Data'!F155))="","",OFFSET('Sanitation Data'!$F$31,0,10*ROW('Sanitation Data'!F155)))</f>
        <v/>
      </c>
      <c r="CY161" s="290" t="str">
        <f ca="true">+IF(OFFSET('Sanitation Data'!$F$32,0,10*ROW('Sanitation Data'!F155))="","",OFFSET('Sanitation Data'!$F$32,0,10*ROW('Sanitation Data'!F155)))</f>
        <v/>
      </c>
      <c r="CZ161" s="290" t="str">
        <f ca="true">+IF(OFFSET('Sanitation Data'!$G$28,0,10*ROW('Sanitation Data'!G155))="","",OFFSET('Sanitation Data'!$G$28,0,10*ROW('Sanitation Data'!G155)))</f>
        <v/>
      </c>
      <c r="DA161" s="290" t="str">
        <f ca="true">+IF(OFFSET('Sanitation Data'!$G$29,0,10*ROW('Sanitation Data'!G155))="","",OFFSET('Sanitation Data'!$G$29,0,10*ROW('Sanitation Data'!G155)))</f>
        <v/>
      </c>
      <c r="DB161" s="290" t="str">
        <f ca="true">+IF(OFFSET('Sanitation Data'!$G$30,0,10*ROW('Sanitation Data'!G155))="","",OFFSET('Sanitation Data'!$G$30,0,10*ROW('Sanitation Data'!G155)))</f>
        <v/>
      </c>
      <c r="DC161" s="290" t="str">
        <f ca="true">+IF(OFFSET('Sanitation Data'!$G$31,0,10*ROW('Sanitation Data'!G155))="","",OFFSET('Sanitation Data'!$G$31,0,10*ROW('Sanitation Data'!G155)))</f>
        <v/>
      </c>
      <c r="DD161" s="290" t="str">
        <f ca="true">+IF(OFFSET('Sanitation Data'!$G$32,0,10*ROW('Sanitation Data'!G155))="","",OFFSET('Sanitation Data'!$G$32,0,10*ROW('Sanitation Data'!G155)))</f>
        <v/>
      </c>
      <c r="DE161" s="290" t="str">
        <f ca="true">+IF(OFFSET('Sanitation Data'!$H$28,0,10*ROW('Sanitation Data'!H155))="","",OFFSET('Sanitation Data'!$H$28,0,10*ROW('Sanitation Data'!H155)))</f>
        <v/>
      </c>
      <c r="DF161" s="290" t="str">
        <f ca="true">+IF(OFFSET('Sanitation Data'!$H$29,0,10*ROW('Sanitation Data'!H155))="","",OFFSET('Sanitation Data'!$H$29,0,10*ROW('Sanitation Data'!H155)))</f>
        <v/>
      </c>
      <c r="DG161" s="290" t="str">
        <f ca="true">+IF(OFFSET('Sanitation Data'!$H$30,0,10*ROW('Sanitation Data'!H155))="","",OFFSET('Sanitation Data'!$H$30,0,10*ROW('Sanitation Data'!H155)))</f>
        <v/>
      </c>
      <c r="DH161" s="290" t="str">
        <f ca="true">+IF(OFFSET('Sanitation Data'!$H$31,0,10*ROW('Sanitation Data'!H155))="","",OFFSET('Sanitation Data'!$H$31,0,10*ROW('Sanitation Data'!H155)))</f>
        <v/>
      </c>
      <c r="DI161" s="290" t="str">
        <f ca="true">+IF(OFFSET('Sanitation Data'!$H$32,0,10*ROW('Sanitation Data'!H155))="","",OFFSET('Sanitation Data'!$H$32,0,10*ROW('Sanitation Data'!H155)))</f>
        <v/>
      </c>
      <c r="DJ161" s="290" t="str">
        <f ca="true">+IF(OFFSET('Sanitation Data'!$I$28,0,10*ROW('Sanitation Data'!I155))="","",OFFSET('Sanitation Data'!$I$28,0,10*ROW('Sanitation Data'!I155)))</f>
        <v/>
      </c>
      <c r="DK161" s="290" t="str">
        <f ca="true">+IF(OFFSET('Sanitation Data'!$I$29,0,10*ROW('Sanitation Data'!I155))="","",OFFSET('Sanitation Data'!$I$29,0,10*ROW('Sanitation Data'!I155)))</f>
        <v/>
      </c>
      <c r="DL161" s="290" t="str">
        <f ca="true">+IF(OFFSET('Sanitation Data'!$I$30,0,10*ROW('Sanitation Data'!I155))="","",OFFSET('Sanitation Data'!$I$30,0,10*ROW('Sanitation Data'!I155)))</f>
        <v/>
      </c>
      <c r="DM161" s="290" t="str">
        <f ca="true">+IF(OFFSET('Sanitation Data'!$I$31,0,10*ROW('Sanitation Data'!I155))="","",OFFSET('Sanitation Data'!$I$31,0,10*ROW('Sanitation Data'!I155)))</f>
        <v/>
      </c>
      <c r="DN161" s="290" t="str">
        <f ca="true">+IF(OFFSET('Sanitation Data'!$I$32,0,10*ROW('Sanitation Data'!I155))="","",OFFSET('Sanitation Data'!$I$32,0,10*ROW('Sanitation Data'!I155)))</f>
        <v/>
      </c>
      <c r="DO161" s="290" t="str">
        <f ca="true">+IF(OFFSET('Hygiene Data'!$D$11,0,10*ROW('Hygiene Data'!D155))="","",OFFSET('Hygiene Data'!$D$11,0,10*ROW('Hygiene Data'!D155)))</f>
        <v/>
      </c>
      <c r="DP161" s="290" t="str">
        <f ca="true">+IF(OFFSET('Hygiene Data'!$D$12,0,10*ROW('Hygiene Data'!D155))="","",OFFSET('Hygiene Data'!$D$12,0,10*ROW('Hygiene Data'!D155)))</f>
        <v/>
      </c>
      <c r="DQ161" s="290" t="str">
        <f ca="true">+IF(OFFSET('Hygiene Data'!$D$13,0,10*ROW('Hygiene Data'!D155))="","",OFFSET('Hygiene Data'!$D$13,0,10*ROW('Hygiene Data'!D155)))</f>
        <v/>
      </c>
      <c r="DR161" s="290" t="str">
        <f ca="true">+IF(OFFSET('Hygiene Data'!$E$11,0,10*ROW('Hygiene Data'!E155))="","",OFFSET('Hygiene Data'!$E$11,0,10*ROW('Hygiene Data'!E155)))</f>
        <v/>
      </c>
      <c r="DS161" s="290" t="str">
        <f ca="true">+IF(OFFSET('Hygiene Data'!$E$12,0,10*ROW('Hygiene Data'!E155))="","",OFFSET('Hygiene Data'!$E$12,0,10*ROW('Hygiene Data'!E155)))</f>
        <v/>
      </c>
      <c r="DT161" s="290" t="str">
        <f ca="true">+IF(OFFSET('Hygiene Data'!$E$13,0,10*ROW('Hygiene Data'!E155))="","",OFFSET('Hygiene Data'!$E$13,0,10*ROW('Hygiene Data'!E155)))</f>
        <v/>
      </c>
      <c r="DU161" s="290" t="str">
        <f ca="true">+IF(OFFSET('Hygiene Data'!$F$11,0,10*ROW('Hygiene Data'!F155))="","",OFFSET('Hygiene Data'!$F$11,0,10*ROW('Hygiene Data'!F155)))</f>
        <v/>
      </c>
      <c r="DV161" s="290" t="str">
        <f ca="true">+IF(OFFSET('Hygiene Data'!$F$12,0,10*ROW('Hygiene Data'!F155))="","",OFFSET('Hygiene Data'!$F$12,0,10*ROW('Hygiene Data'!F155)))</f>
        <v/>
      </c>
      <c r="DW161" s="290" t="str">
        <f ca="true">+IF(OFFSET('Hygiene Data'!$F$13,0,10*ROW('Hygiene Data'!F155))="","",OFFSET('Hygiene Data'!$F$13,0,10*ROW('Hygiene Data'!F155)))</f>
        <v/>
      </c>
      <c r="DX161" s="290" t="str">
        <f ca="true">+IF(OFFSET('Hygiene Data'!$G$11,0,10*ROW('Hygiene Data'!G155))="","",OFFSET('Hygiene Data'!$G$11,0,10*ROW('Hygiene Data'!G155)))</f>
        <v/>
      </c>
      <c r="DY161" s="290" t="str">
        <f ca="true">+IF(OFFSET('Hygiene Data'!$G$12,0,10*ROW('Hygiene Data'!G155))="","",OFFSET('Hygiene Data'!$G$12,0,10*ROW('Hygiene Data'!G155)))</f>
        <v/>
      </c>
      <c r="DZ161" s="290" t="str">
        <f ca="true">+IF(OFFSET('Hygiene Data'!$G$13,0,10*ROW('Hygiene Data'!G155))="","",OFFSET('Hygiene Data'!$G$13,0,10*ROW('Hygiene Data'!G155)))</f>
        <v/>
      </c>
      <c r="EA161" s="290" t="str">
        <f ca="true">+IF(OFFSET('Hygiene Data'!$H$11,0,10*ROW('Hygiene Data'!H155))="","",OFFSET('Hygiene Data'!$H$11,0,10*ROW('Hygiene Data'!H155)))</f>
        <v/>
      </c>
      <c r="EB161" s="290" t="str">
        <f ca="true">+IF(OFFSET('Hygiene Data'!$H$12,0,10*ROW('Hygiene Data'!H155))="","",OFFSET('Hygiene Data'!$H$12,0,10*ROW('Hygiene Data'!H155)))</f>
        <v/>
      </c>
      <c r="EC161" s="290" t="str">
        <f ca="true">+IF(OFFSET('Hygiene Data'!$H$13,0,10*ROW('Hygiene Data'!H155))="","",OFFSET('Hygiene Data'!$H$13,0,10*ROW('Hygiene Data'!H155)))</f>
        <v/>
      </c>
      <c r="ED161" s="290" t="str">
        <f ca="true">+IF(OFFSET('Hygiene Data'!$I$11,0,10*ROW('Hygiene Data'!I155))="","",OFFSET('Hygiene Data'!$I$11,0,10*ROW('Hygiene Data'!I155)))</f>
        <v/>
      </c>
      <c r="EE161" s="290" t="str">
        <f ca="true">+IF(OFFSET('Hygiene Data'!$I$12,0,10*ROW('Hygiene Data'!I155))="","",OFFSET('Hygiene Data'!$I$12,0,10*ROW('Hygiene Data'!I155)))</f>
        <v/>
      </c>
      <c r="EF161" s="290"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6"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0"/>
      <c r="BS162" s="290" t="str">
        <f ca="true">+IF(OFFSET('Water Data'!$D$27,0,10*ROW('Water Data'!D156))="","",OFFSET('Water Data'!$D$27,0,10*ROW('Water Data'!D156)))</f>
        <v/>
      </c>
      <c r="BT162" s="290" t="str">
        <f ca="true">+IF(OFFSET('Water Data'!$D$28,0,10*ROW('Water Data'!D156))="","",OFFSET('Water Data'!$D$28,0,10*ROW('Water Data'!D156)))</f>
        <v/>
      </c>
      <c r="BU162" s="290" t="str">
        <f ca="true">+IF(OFFSET('Water Data'!$D$29,0,10*ROW('Water Data'!D156))="","",OFFSET('Water Data'!$D$29,0,10*ROW('Water Data'!D156)))</f>
        <v/>
      </c>
      <c r="BV162" s="290" t="str">
        <f ca="true">+IF(OFFSET('Water Data'!$E$27,0,10*ROW('Water Data'!E156))="","",OFFSET('Water Data'!$E$27,0,10*ROW('Water Data'!E156)))</f>
        <v/>
      </c>
      <c r="BW162" s="290" t="str">
        <f ca="true">+IF(OFFSET('Water Data'!$E$28,0,10*ROW('Water Data'!E156))="","",OFFSET('Water Data'!$E$28,0,10*ROW('Water Data'!E156)))</f>
        <v/>
      </c>
      <c r="BX162" s="290" t="str">
        <f ca="true">+IF(OFFSET('Water Data'!$E$29,0,10*ROW('Water Data'!E156))="","",OFFSET('Water Data'!$E$29,0,10*ROW('Water Data'!E156)))</f>
        <v/>
      </c>
      <c r="BY162" s="290" t="str">
        <f ca="true">+IF(OFFSET('Water Data'!$F$27,0,10*ROW('Water Data'!F156))="","",OFFSET('Water Data'!$F$27,0,10*ROW('Water Data'!F156)))</f>
        <v/>
      </c>
      <c r="BZ162" s="290" t="str">
        <f ca="true">+IF(OFFSET('Water Data'!$F$28,0,10*ROW('Water Data'!F156))="","",OFFSET('Water Data'!$F$28,0,10*ROW('Water Data'!F156)))</f>
        <v/>
      </c>
      <c r="CA162" s="290" t="str">
        <f ca="true">+IF(OFFSET('Water Data'!$F$29,0,10*ROW('Water Data'!F156))="","",OFFSET('Water Data'!$F$29,0,10*ROW('Water Data'!F156)))</f>
        <v/>
      </c>
      <c r="CB162" s="290" t="str">
        <f ca="true">+IF(OFFSET('Water Data'!$G$27,0,10*ROW('Water Data'!G156))="","",OFFSET('Water Data'!$G$27,0,10*ROW('Water Data'!G156)))</f>
        <v/>
      </c>
      <c r="CC162" s="290" t="str">
        <f ca="true">+IF(OFFSET('Water Data'!$G$28,0,10*ROW('Water Data'!G156))="","",OFFSET('Water Data'!$G$28,0,10*ROW('Water Data'!G156)))</f>
        <v/>
      </c>
      <c r="CD162" s="290" t="str">
        <f ca="true">+IF(OFFSET('Water Data'!$G$29,0,10*ROW('Water Data'!G156))="","",OFFSET('Water Data'!$G$29,0,10*ROW('Water Data'!G156)))</f>
        <v/>
      </c>
      <c r="CE162" s="290" t="str">
        <f ca="true">+IF(OFFSET('Water Data'!$H$27,0,10*ROW('Water Data'!H156))="","",OFFSET('Water Data'!$H$27,0,10*ROW('Water Data'!H156)))</f>
        <v/>
      </c>
      <c r="CF162" s="290" t="str">
        <f ca="true">+IF(OFFSET('Water Data'!$H$28,0,10*ROW('Water Data'!H156))="","",OFFSET('Water Data'!$H$28,0,10*ROW('Water Data'!H156)))</f>
        <v/>
      </c>
      <c r="CG162" s="290" t="str">
        <f ca="true">+IF(OFFSET('Water Data'!$H$29,0,10*ROW('Water Data'!H156))="","",OFFSET('Water Data'!$H$29,0,10*ROW('Water Data'!H156)))</f>
        <v/>
      </c>
      <c r="CH162" s="290" t="str">
        <f ca="true">+IF(OFFSET('Water Data'!$I$27,0,10*ROW('Water Data'!I156))="","",OFFSET('Water Data'!$I$27,0,10*ROW('Water Data'!I156)))</f>
        <v/>
      </c>
      <c r="CI162" s="290" t="str">
        <f ca="true">+IF(OFFSET('Water Data'!$I$28,0,10*ROW('Water Data'!I156))="","",OFFSET('Water Data'!$I$28,0,10*ROW('Water Data'!I156)))</f>
        <v/>
      </c>
      <c r="CJ162" s="290" t="str">
        <f ca="true">+IF(OFFSET('Water Data'!$I$29,0,10*ROW('Water Data'!I156))="","",OFFSET('Water Data'!$I$29,0,10*ROW('Water Data'!I156)))</f>
        <v/>
      </c>
      <c r="CK162" s="290" t="str">
        <f ca="true">+IF(OFFSET('Sanitation Data'!$D$28,0,10*ROW('Sanitation Data'!D156))="","",OFFSET('Sanitation Data'!$D$28,0,10*ROW('Sanitation Data'!D156)))</f>
        <v/>
      </c>
      <c r="CL162" s="290" t="str">
        <f ca="true">+IF(OFFSET('Sanitation Data'!$D$29,0,10*ROW('Sanitation Data'!D156))="","",OFFSET('Sanitation Data'!$D$29,0,10*ROW('Sanitation Data'!D156)))</f>
        <v/>
      </c>
      <c r="CM162" s="290" t="str">
        <f ca="true">+IF(OFFSET('Sanitation Data'!$D$30,0,10*ROW('Sanitation Data'!D156))="","",OFFSET('Sanitation Data'!$D$30,0,10*ROW('Sanitation Data'!D156)))</f>
        <v/>
      </c>
      <c r="CN162" s="290" t="str">
        <f ca="true">+IF(OFFSET('Sanitation Data'!$D$31,0,10*ROW('Sanitation Data'!D156))="","",OFFSET('Sanitation Data'!$D$31,0,10*ROW('Sanitation Data'!D156)))</f>
        <v/>
      </c>
      <c r="CO162" s="290" t="str">
        <f ca="true">+IF(OFFSET('Sanitation Data'!$D$32,0,10*ROW('Sanitation Data'!D156))="","",OFFSET('Sanitation Data'!$D$32,0,10*ROW('Sanitation Data'!D156)))</f>
        <v/>
      </c>
      <c r="CP162" s="290" t="str">
        <f ca="true">+IF(OFFSET('Sanitation Data'!$E$28,0,10*ROW('Sanitation Data'!E156))="","",OFFSET('Sanitation Data'!$E$28,0,10*ROW('Sanitation Data'!E156)))</f>
        <v/>
      </c>
      <c r="CQ162" s="290" t="str">
        <f ca="true">+IF(OFFSET('Sanitation Data'!$E$29,0,10*ROW('Sanitation Data'!E156))="","",OFFSET('Sanitation Data'!$E$29,0,10*ROW('Sanitation Data'!E156)))</f>
        <v/>
      </c>
      <c r="CR162" s="290" t="str">
        <f ca="true">+IF(OFFSET('Sanitation Data'!$E$30,0,10*ROW('Sanitation Data'!E156))="","",OFFSET('Sanitation Data'!$E$30,0,10*ROW('Sanitation Data'!E156)))</f>
        <v/>
      </c>
      <c r="CS162" s="290" t="str">
        <f ca="true">+IF(OFFSET('Sanitation Data'!$E$31,0,10*ROW('Sanitation Data'!E156))="","",OFFSET('Sanitation Data'!$E$31,0,10*ROW('Sanitation Data'!E156)))</f>
        <v/>
      </c>
      <c r="CT162" s="290" t="str">
        <f ca="true">+IF(OFFSET('Sanitation Data'!$E$32,0,10*ROW('Sanitation Data'!E156))="","",OFFSET('Sanitation Data'!$E$32,0,10*ROW('Sanitation Data'!E156)))</f>
        <v/>
      </c>
      <c r="CU162" s="290" t="str">
        <f ca="true">+IF(OFFSET('Sanitation Data'!$F$28,0,10*ROW('Sanitation Data'!F156))="","",OFFSET('Sanitation Data'!$F$28,0,10*ROW('Sanitation Data'!F156)))</f>
        <v/>
      </c>
      <c r="CV162" s="290" t="str">
        <f ca="true">+IF(OFFSET('Sanitation Data'!$F$29,0,10*ROW('Sanitation Data'!F156))="","",OFFSET('Sanitation Data'!$F$29,0,10*ROW('Sanitation Data'!F156)))</f>
        <v/>
      </c>
      <c r="CW162" s="290" t="str">
        <f ca="true">+IF(OFFSET('Sanitation Data'!$F$30,0,10*ROW('Sanitation Data'!F156))="","",OFFSET('Sanitation Data'!$F$30,0,10*ROW('Sanitation Data'!F156)))</f>
        <v/>
      </c>
      <c r="CX162" s="290" t="str">
        <f ca="true">+IF(OFFSET('Sanitation Data'!$F$31,0,10*ROW('Sanitation Data'!F156))="","",OFFSET('Sanitation Data'!$F$31,0,10*ROW('Sanitation Data'!F156)))</f>
        <v/>
      </c>
      <c r="CY162" s="290" t="str">
        <f ca="true">+IF(OFFSET('Sanitation Data'!$F$32,0,10*ROW('Sanitation Data'!F156))="","",OFFSET('Sanitation Data'!$F$32,0,10*ROW('Sanitation Data'!F156)))</f>
        <v/>
      </c>
      <c r="CZ162" s="290" t="str">
        <f ca="true">+IF(OFFSET('Sanitation Data'!$G$28,0,10*ROW('Sanitation Data'!G156))="","",OFFSET('Sanitation Data'!$G$28,0,10*ROW('Sanitation Data'!G156)))</f>
        <v/>
      </c>
      <c r="DA162" s="290" t="str">
        <f ca="true">+IF(OFFSET('Sanitation Data'!$G$29,0,10*ROW('Sanitation Data'!G156))="","",OFFSET('Sanitation Data'!$G$29,0,10*ROW('Sanitation Data'!G156)))</f>
        <v/>
      </c>
      <c r="DB162" s="290" t="str">
        <f ca="true">+IF(OFFSET('Sanitation Data'!$G$30,0,10*ROW('Sanitation Data'!G156))="","",OFFSET('Sanitation Data'!$G$30,0,10*ROW('Sanitation Data'!G156)))</f>
        <v/>
      </c>
      <c r="DC162" s="290" t="str">
        <f ca="true">+IF(OFFSET('Sanitation Data'!$G$31,0,10*ROW('Sanitation Data'!G156))="","",OFFSET('Sanitation Data'!$G$31,0,10*ROW('Sanitation Data'!G156)))</f>
        <v/>
      </c>
      <c r="DD162" s="290" t="str">
        <f ca="true">+IF(OFFSET('Sanitation Data'!$G$32,0,10*ROW('Sanitation Data'!G156))="","",OFFSET('Sanitation Data'!$G$32,0,10*ROW('Sanitation Data'!G156)))</f>
        <v/>
      </c>
      <c r="DE162" s="290" t="str">
        <f ca="true">+IF(OFFSET('Sanitation Data'!$H$28,0,10*ROW('Sanitation Data'!H156))="","",OFFSET('Sanitation Data'!$H$28,0,10*ROW('Sanitation Data'!H156)))</f>
        <v/>
      </c>
      <c r="DF162" s="290" t="str">
        <f ca="true">+IF(OFFSET('Sanitation Data'!$H$29,0,10*ROW('Sanitation Data'!H156))="","",OFFSET('Sanitation Data'!$H$29,0,10*ROW('Sanitation Data'!H156)))</f>
        <v/>
      </c>
      <c r="DG162" s="290" t="str">
        <f ca="true">+IF(OFFSET('Sanitation Data'!$H$30,0,10*ROW('Sanitation Data'!H156))="","",OFFSET('Sanitation Data'!$H$30,0,10*ROW('Sanitation Data'!H156)))</f>
        <v/>
      </c>
      <c r="DH162" s="290" t="str">
        <f ca="true">+IF(OFFSET('Sanitation Data'!$H$31,0,10*ROW('Sanitation Data'!H156))="","",OFFSET('Sanitation Data'!$H$31,0,10*ROW('Sanitation Data'!H156)))</f>
        <v/>
      </c>
      <c r="DI162" s="290" t="str">
        <f ca="true">+IF(OFFSET('Sanitation Data'!$H$32,0,10*ROW('Sanitation Data'!H156))="","",OFFSET('Sanitation Data'!$H$32,0,10*ROW('Sanitation Data'!H156)))</f>
        <v/>
      </c>
      <c r="DJ162" s="290" t="str">
        <f ca="true">+IF(OFFSET('Sanitation Data'!$I$28,0,10*ROW('Sanitation Data'!I156))="","",OFFSET('Sanitation Data'!$I$28,0,10*ROW('Sanitation Data'!I156)))</f>
        <v/>
      </c>
      <c r="DK162" s="290" t="str">
        <f ca="true">+IF(OFFSET('Sanitation Data'!$I$29,0,10*ROW('Sanitation Data'!I156))="","",OFFSET('Sanitation Data'!$I$29,0,10*ROW('Sanitation Data'!I156)))</f>
        <v/>
      </c>
      <c r="DL162" s="290" t="str">
        <f ca="true">+IF(OFFSET('Sanitation Data'!$I$30,0,10*ROW('Sanitation Data'!I156))="","",OFFSET('Sanitation Data'!$I$30,0,10*ROW('Sanitation Data'!I156)))</f>
        <v/>
      </c>
      <c r="DM162" s="290" t="str">
        <f ca="true">+IF(OFFSET('Sanitation Data'!$I$31,0,10*ROW('Sanitation Data'!I156))="","",OFFSET('Sanitation Data'!$I$31,0,10*ROW('Sanitation Data'!I156)))</f>
        <v/>
      </c>
      <c r="DN162" s="290" t="str">
        <f ca="true">+IF(OFFSET('Sanitation Data'!$I$32,0,10*ROW('Sanitation Data'!I156))="","",OFFSET('Sanitation Data'!$I$32,0,10*ROW('Sanitation Data'!I156)))</f>
        <v/>
      </c>
      <c r="DO162" s="290" t="str">
        <f ca="true">+IF(OFFSET('Hygiene Data'!$D$11,0,10*ROW('Hygiene Data'!D156))="","",OFFSET('Hygiene Data'!$D$11,0,10*ROW('Hygiene Data'!D156)))</f>
        <v/>
      </c>
      <c r="DP162" s="290" t="str">
        <f ca="true">+IF(OFFSET('Hygiene Data'!$D$12,0,10*ROW('Hygiene Data'!D156))="","",OFFSET('Hygiene Data'!$D$12,0,10*ROW('Hygiene Data'!D156)))</f>
        <v/>
      </c>
      <c r="DQ162" s="290" t="str">
        <f ca="true">+IF(OFFSET('Hygiene Data'!$D$13,0,10*ROW('Hygiene Data'!D156))="","",OFFSET('Hygiene Data'!$D$13,0,10*ROW('Hygiene Data'!D156)))</f>
        <v/>
      </c>
      <c r="DR162" s="290" t="str">
        <f ca="true">+IF(OFFSET('Hygiene Data'!$E$11,0,10*ROW('Hygiene Data'!E156))="","",OFFSET('Hygiene Data'!$E$11,0,10*ROW('Hygiene Data'!E156)))</f>
        <v/>
      </c>
      <c r="DS162" s="290" t="str">
        <f ca="true">+IF(OFFSET('Hygiene Data'!$E$12,0,10*ROW('Hygiene Data'!E156))="","",OFFSET('Hygiene Data'!$E$12,0,10*ROW('Hygiene Data'!E156)))</f>
        <v/>
      </c>
      <c r="DT162" s="290" t="str">
        <f ca="true">+IF(OFFSET('Hygiene Data'!$E$13,0,10*ROW('Hygiene Data'!E156))="","",OFFSET('Hygiene Data'!$E$13,0,10*ROW('Hygiene Data'!E156)))</f>
        <v/>
      </c>
      <c r="DU162" s="290" t="str">
        <f ca="true">+IF(OFFSET('Hygiene Data'!$F$11,0,10*ROW('Hygiene Data'!F156))="","",OFFSET('Hygiene Data'!$F$11,0,10*ROW('Hygiene Data'!F156)))</f>
        <v/>
      </c>
      <c r="DV162" s="290" t="str">
        <f ca="true">+IF(OFFSET('Hygiene Data'!$F$12,0,10*ROW('Hygiene Data'!F156))="","",OFFSET('Hygiene Data'!$F$12,0,10*ROW('Hygiene Data'!F156)))</f>
        <v/>
      </c>
      <c r="DW162" s="290" t="str">
        <f ca="true">+IF(OFFSET('Hygiene Data'!$F$13,0,10*ROW('Hygiene Data'!F156))="","",OFFSET('Hygiene Data'!$F$13,0,10*ROW('Hygiene Data'!F156)))</f>
        <v/>
      </c>
      <c r="DX162" s="290" t="str">
        <f ca="true">+IF(OFFSET('Hygiene Data'!$G$11,0,10*ROW('Hygiene Data'!G156))="","",OFFSET('Hygiene Data'!$G$11,0,10*ROW('Hygiene Data'!G156)))</f>
        <v/>
      </c>
      <c r="DY162" s="290" t="str">
        <f ca="true">+IF(OFFSET('Hygiene Data'!$G$12,0,10*ROW('Hygiene Data'!G156))="","",OFFSET('Hygiene Data'!$G$12,0,10*ROW('Hygiene Data'!G156)))</f>
        <v/>
      </c>
      <c r="DZ162" s="290" t="str">
        <f ca="true">+IF(OFFSET('Hygiene Data'!$G$13,0,10*ROW('Hygiene Data'!G156))="","",OFFSET('Hygiene Data'!$G$13,0,10*ROW('Hygiene Data'!G156)))</f>
        <v/>
      </c>
      <c r="EA162" s="290" t="str">
        <f ca="true">+IF(OFFSET('Hygiene Data'!$H$11,0,10*ROW('Hygiene Data'!H156))="","",OFFSET('Hygiene Data'!$H$11,0,10*ROW('Hygiene Data'!H156)))</f>
        <v/>
      </c>
      <c r="EB162" s="290" t="str">
        <f ca="true">+IF(OFFSET('Hygiene Data'!$H$12,0,10*ROW('Hygiene Data'!H156))="","",OFFSET('Hygiene Data'!$H$12,0,10*ROW('Hygiene Data'!H156)))</f>
        <v/>
      </c>
      <c r="EC162" s="290" t="str">
        <f ca="true">+IF(OFFSET('Hygiene Data'!$H$13,0,10*ROW('Hygiene Data'!H156))="","",OFFSET('Hygiene Data'!$H$13,0,10*ROW('Hygiene Data'!H156)))</f>
        <v/>
      </c>
      <c r="ED162" s="290" t="str">
        <f ca="true">+IF(OFFSET('Hygiene Data'!$I$11,0,10*ROW('Hygiene Data'!I156))="","",OFFSET('Hygiene Data'!$I$11,0,10*ROW('Hygiene Data'!I156)))</f>
        <v/>
      </c>
      <c r="EE162" s="290" t="str">
        <f ca="true">+IF(OFFSET('Hygiene Data'!$I$12,0,10*ROW('Hygiene Data'!I156))="","",OFFSET('Hygiene Data'!$I$12,0,10*ROW('Hygiene Data'!I156)))</f>
        <v/>
      </c>
      <c r="EF162" s="290"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6"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0"/>
      <c r="BS163" s="290" t="str">
        <f ca="true">+IF(OFFSET('Water Data'!$D$27,0,10*ROW('Water Data'!D157))="","",OFFSET('Water Data'!$D$27,0,10*ROW('Water Data'!D157)))</f>
        <v/>
      </c>
      <c r="BT163" s="290" t="str">
        <f ca="true">+IF(OFFSET('Water Data'!$D$28,0,10*ROW('Water Data'!D157))="","",OFFSET('Water Data'!$D$28,0,10*ROW('Water Data'!D157)))</f>
        <v/>
      </c>
      <c r="BU163" s="290" t="str">
        <f ca="true">+IF(OFFSET('Water Data'!$D$29,0,10*ROW('Water Data'!D157))="","",OFFSET('Water Data'!$D$29,0,10*ROW('Water Data'!D157)))</f>
        <v/>
      </c>
      <c r="BV163" s="290" t="str">
        <f ca="true">+IF(OFFSET('Water Data'!$E$27,0,10*ROW('Water Data'!E157))="","",OFFSET('Water Data'!$E$27,0,10*ROW('Water Data'!E157)))</f>
        <v/>
      </c>
      <c r="BW163" s="290" t="str">
        <f ca="true">+IF(OFFSET('Water Data'!$E$28,0,10*ROW('Water Data'!E157))="","",OFFSET('Water Data'!$E$28,0,10*ROW('Water Data'!E157)))</f>
        <v/>
      </c>
      <c r="BX163" s="290" t="str">
        <f ca="true">+IF(OFFSET('Water Data'!$E$29,0,10*ROW('Water Data'!E157))="","",OFFSET('Water Data'!$E$29,0,10*ROW('Water Data'!E157)))</f>
        <v/>
      </c>
      <c r="BY163" s="290" t="str">
        <f ca="true">+IF(OFFSET('Water Data'!$F$27,0,10*ROW('Water Data'!F157))="","",OFFSET('Water Data'!$F$27,0,10*ROW('Water Data'!F157)))</f>
        <v/>
      </c>
      <c r="BZ163" s="290" t="str">
        <f ca="true">+IF(OFFSET('Water Data'!$F$28,0,10*ROW('Water Data'!F157))="","",OFFSET('Water Data'!$F$28,0,10*ROW('Water Data'!F157)))</f>
        <v/>
      </c>
      <c r="CA163" s="290" t="str">
        <f ca="true">+IF(OFFSET('Water Data'!$F$29,0,10*ROW('Water Data'!F157))="","",OFFSET('Water Data'!$F$29,0,10*ROW('Water Data'!F157)))</f>
        <v/>
      </c>
      <c r="CB163" s="290" t="str">
        <f ca="true">+IF(OFFSET('Water Data'!$G$27,0,10*ROW('Water Data'!G157))="","",OFFSET('Water Data'!$G$27,0,10*ROW('Water Data'!G157)))</f>
        <v/>
      </c>
      <c r="CC163" s="290" t="str">
        <f ca="true">+IF(OFFSET('Water Data'!$G$28,0,10*ROW('Water Data'!G157))="","",OFFSET('Water Data'!$G$28,0,10*ROW('Water Data'!G157)))</f>
        <v/>
      </c>
      <c r="CD163" s="290" t="str">
        <f ca="true">+IF(OFFSET('Water Data'!$G$29,0,10*ROW('Water Data'!G157))="","",OFFSET('Water Data'!$G$29,0,10*ROW('Water Data'!G157)))</f>
        <v/>
      </c>
      <c r="CE163" s="290" t="str">
        <f ca="true">+IF(OFFSET('Water Data'!$H$27,0,10*ROW('Water Data'!H157))="","",OFFSET('Water Data'!$H$27,0,10*ROW('Water Data'!H157)))</f>
        <v/>
      </c>
      <c r="CF163" s="290" t="str">
        <f ca="true">+IF(OFFSET('Water Data'!$H$28,0,10*ROW('Water Data'!H157))="","",OFFSET('Water Data'!$H$28,0,10*ROW('Water Data'!H157)))</f>
        <v/>
      </c>
      <c r="CG163" s="290" t="str">
        <f ca="true">+IF(OFFSET('Water Data'!$H$29,0,10*ROW('Water Data'!H157))="","",OFFSET('Water Data'!$H$29,0,10*ROW('Water Data'!H157)))</f>
        <v/>
      </c>
      <c r="CH163" s="290" t="str">
        <f ca="true">+IF(OFFSET('Water Data'!$I$27,0,10*ROW('Water Data'!I157))="","",OFFSET('Water Data'!$I$27,0,10*ROW('Water Data'!I157)))</f>
        <v/>
      </c>
      <c r="CI163" s="290" t="str">
        <f ca="true">+IF(OFFSET('Water Data'!$I$28,0,10*ROW('Water Data'!I157))="","",OFFSET('Water Data'!$I$28,0,10*ROW('Water Data'!I157)))</f>
        <v/>
      </c>
      <c r="CJ163" s="290" t="str">
        <f ca="true">+IF(OFFSET('Water Data'!$I$29,0,10*ROW('Water Data'!I157))="","",OFFSET('Water Data'!$I$29,0,10*ROW('Water Data'!I157)))</f>
        <v/>
      </c>
      <c r="CK163" s="290" t="str">
        <f ca="true">+IF(OFFSET('Sanitation Data'!$D$28,0,10*ROW('Sanitation Data'!D157))="","",OFFSET('Sanitation Data'!$D$28,0,10*ROW('Sanitation Data'!D157)))</f>
        <v/>
      </c>
      <c r="CL163" s="290" t="str">
        <f ca="true">+IF(OFFSET('Sanitation Data'!$D$29,0,10*ROW('Sanitation Data'!D157))="","",OFFSET('Sanitation Data'!$D$29,0,10*ROW('Sanitation Data'!D157)))</f>
        <v/>
      </c>
      <c r="CM163" s="290" t="str">
        <f ca="true">+IF(OFFSET('Sanitation Data'!$D$30,0,10*ROW('Sanitation Data'!D157))="","",OFFSET('Sanitation Data'!$D$30,0,10*ROW('Sanitation Data'!D157)))</f>
        <v/>
      </c>
      <c r="CN163" s="290" t="str">
        <f ca="true">+IF(OFFSET('Sanitation Data'!$D$31,0,10*ROW('Sanitation Data'!D157))="","",OFFSET('Sanitation Data'!$D$31,0,10*ROW('Sanitation Data'!D157)))</f>
        <v/>
      </c>
      <c r="CO163" s="290" t="str">
        <f ca="true">+IF(OFFSET('Sanitation Data'!$D$32,0,10*ROW('Sanitation Data'!D157))="","",OFFSET('Sanitation Data'!$D$32,0,10*ROW('Sanitation Data'!D157)))</f>
        <v/>
      </c>
      <c r="CP163" s="290" t="str">
        <f ca="true">+IF(OFFSET('Sanitation Data'!$E$28,0,10*ROW('Sanitation Data'!E157))="","",OFFSET('Sanitation Data'!$E$28,0,10*ROW('Sanitation Data'!E157)))</f>
        <v/>
      </c>
      <c r="CQ163" s="290" t="str">
        <f ca="true">+IF(OFFSET('Sanitation Data'!$E$29,0,10*ROW('Sanitation Data'!E157))="","",OFFSET('Sanitation Data'!$E$29,0,10*ROW('Sanitation Data'!E157)))</f>
        <v/>
      </c>
      <c r="CR163" s="290" t="str">
        <f ca="true">+IF(OFFSET('Sanitation Data'!$E$30,0,10*ROW('Sanitation Data'!E157))="","",OFFSET('Sanitation Data'!$E$30,0,10*ROW('Sanitation Data'!E157)))</f>
        <v/>
      </c>
      <c r="CS163" s="290" t="str">
        <f ca="true">+IF(OFFSET('Sanitation Data'!$E$31,0,10*ROW('Sanitation Data'!E157))="","",OFFSET('Sanitation Data'!$E$31,0,10*ROW('Sanitation Data'!E157)))</f>
        <v/>
      </c>
      <c r="CT163" s="290" t="str">
        <f ca="true">+IF(OFFSET('Sanitation Data'!$E$32,0,10*ROW('Sanitation Data'!E157))="","",OFFSET('Sanitation Data'!$E$32,0,10*ROW('Sanitation Data'!E157)))</f>
        <v/>
      </c>
      <c r="CU163" s="290" t="str">
        <f ca="true">+IF(OFFSET('Sanitation Data'!$F$28,0,10*ROW('Sanitation Data'!F157))="","",OFFSET('Sanitation Data'!$F$28,0,10*ROW('Sanitation Data'!F157)))</f>
        <v/>
      </c>
      <c r="CV163" s="290" t="str">
        <f ca="true">+IF(OFFSET('Sanitation Data'!$F$29,0,10*ROW('Sanitation Data'!F157))="","",OFFSET('Sanitation Data'!$F$29,0,10*ROW('Sanitation Data'!F157)))</f>
        <v/>
      </c>
      <c r="CW163" s="290" t="str">
        <f ca="true">+IF(OFFSET('Sanitation Data'!$F$30,0,10*ROW('Sanitation Data'!F157))="","",OFFSET('Sanitation Data'!$F$30,0,10*ROW('Sanitation Data'!F157)))</f>
        <v/>
      </c>
      <c r="CX163" s="290" t="str">
        <f ca="true">+IF(OFFSET('Sanitation Data'!$F$31,0,10*ROW('Sanitation Data'!F157))="","",OFFSET('Sanitation Data'!$F$31,0,10*ROW('Sanitation Data'!F157)))</f>
        <v/>
      </c>
      <c r="CY163" s="290" t="str">
        <f ca="true">+IF(OFFSET('Sanitation Data'!$F$32,0,10*ROW('Sanitation Data'!F157))="","",OFFSET('Sanitation Data'!$F$32,0,10*ROW('Sanitation Data'!F157)))</f>
        <v/>
      </c>
      <c r="CZ163" s="290" t="str">
        <f ca="true">+IF(OFFSET('Sanitation Data'!$G$28,0,10*ROW('Sanitation Data'!G157))="","",OFFSET('Sanitation Data'!$G$28,0,10*ROW('Sanitation Data'!G157)))</f>
        <v/>
      </c>
      <c r="DA163" s="290" t="str">
        <f ca="true">+IF(OFFSET('Sanitation Data'!$G$29,0,10*ROW('Sanitation Data'!G157))="","",OFFSET('Sanitation Data'!$G$29,0,10*ROW('Sanitation Data'!G157)))</f>
        <v/>
      </c>
      <c r="DB163" s="290" t="str">
        <f ca="true">+IF(OFFSET('Sanitation Data'!$G$30,0,10*ROW('Sanitation Data'!G157))="","",OFFSET('Sanitation Data'!$G$30,0,10*ROW('Sanitation Data'!G157)))</f>
        <v/>
      </c>
      <c r="DC163" s="290" t="str">
        <f ca="true">+IF(OFFSET('Sanitation Data'!$G$31,0,10*ROW('Sanitation Data'!G157))="","",OFFSET('Sanitation Data'!$G$31,0,10*ROW('Sanitation Data'!G157)))</f>
        <v/>
      </c>
      <c r="DD163" s="290" t="str">
        <f ca="true">+IF(OFFSET('Sanitation Data'!$G$32,0,10*ROW('Sanitation Data'!G157))="","",OFFSET('Sanitation Data'!$G$32,0,10*ROW('Sanitation Data'!G157)))</f>
        <v/>
      </c>
      <c r="DE163" s="290" t="str">
        <f ca="true">+IF(OFFSET('Sanitation Data'!$H$28,0,10*ROW('Sanitation Data'!H157))="","",OFFSET('Sanitation Data'!$H$28,0,10*ROW('Sanitation Data'!H157)))</f>
        <v/>
      </c>
      <c r="DF163" s="290" t="str">
        <f ca="true">+IF(OFFSET('Sanitation Data'!$H$29,0,10*ROW('Sanitation Data'!H157))="","",OFFSET('Sanitation Data'!$H$29,0,10*ROW('Sanitation Data'!H157)))</f>
        <v/>
      </c>
      <c r="DG163" s="290" t="str">
        <f ca="true">+IF(OFFSET('Sanitation Data'!$H$30,0,10*ROW('Sanitation Data'!H157))="","",OFFSET('Sanitation Data'!$H$30,0,10*ROW('Sanitation Data'!H157)))</f>
        <v/>
      </c>
      <c r="DH163" s="290" t="str">
        <f ca="true">+IF(OFFSET('Sanitation Data'!$H$31,0,10*ROW('Sanitation Data'!H157))="","",OFFSET('Sanitation Data'!$H$31,0,10*ROW('Sanitation Data'!H157)))</f>
        <v/>
      </c>
      <c r="DI163" s="290" t="str">
        <f ca="true">+IF(OFFSET('Sanitation Data'!$H$32,0,10*ROW('Sanitation Data'!H157))="","",OFFSET('Sanitation Data'!$H$32,0,10*ROW('Sanitation Data'!H157)))</f>
        <v/>
      </c>
      <c r="DJ163" s="290" t="str">
        <f ca="true">+IF(OFFSET('Sanitation Data'!$I$28,0,10*ROW('Sanitation Data'!I157))="","",OFFSET('Sanitation Data'!$I$28,0,10*ROW('Sanitation Data'!I157)))</f>
        <v/>
      </c>
      <c r="DK163" s="290" t="str">
        <f ca="true">+IF(OFFSET('Sanitation Data'!$I$29,0,10*ROW('Sanitation Data'!I157))="","",OFFSET('Sanitation Data'!$I$29,0,10*ROW('Sanitation Data'!I157)))</f>
        <v/>
      </c>
      <c r="DL163" s="290" t="str">
        <f ca="true">+IF(OFFSET('Sanitation Data'!$I$30,0,10*ROW('Sanitation Data'!I157))="","",OFFSET('Sanitation Data'!$I$30,0,10*ROW('Sanitation Data'!I157)))</f>
        <v/>
      </c>
      <c r="DM163" s="290" t="str">
        <f ca="true">+IF(OFFSET('Sanitation Data'!$I$31,0,10*ROW('Sanitation Data'!I157))="","",OFFSET('Sanitation Data'!$I$31,0,10*ROW('Sanitation Data'!I157)))</f>
        <v/>
      </c>
      <c r="DN163" s="290" t="str">
        <f ca="true">+IF(OFFSET('Sanitation Data'!$I$32,0,10*ROW('Sanitation Data'!I157))="","",OFFSET('Sanitation Data'!$I$32,0,10*ROW('Sanitation Data'!I157)))</f>
        <v/>
      </c>
      <c r="DO163" s="290" t="str">
        <f ca="true">+IF(OFFSET('Hygiene Data'!$D$11,0,10*ROW('Hygiene Data'!D157))="","",OFFSET('Hygiene Data'!$D$11,0,10*ROW('Hygiene Data'!D157)))</f>
        <v/>
      </c>
      <c r="DP163" s="290" t="str">
        <f ca="true">+IF(OFFSET('Hygiene Data'!$D$12,0,10*ROW('Hygiene Data'!D157))="","",OFFSET('Hygiene Data'!$D$12,0,10*ROW('Hygiene Data'!D157)))</f>
        <v/>
      </c>
      <c r="DQ163" s="290" t="str">
        <f ca="true">+IF(OFFSET('Hygiene Data'!$D$13,0,10*ROW('Hygiene Data'!D157))="","",OFFSET('Hygiene Data'!$D$13,0,10*ROW('Hygiene Data'!D157)))</f>
        <v/>
      </c>
      <c r="DR163" s="290" t="str">
        <f ca="true">+IF(OFFSET('Hygiene Data'!$E$11,0,10*ROW('Hygiene Data'!E157))="","",OFFSET('Hygiene Data'!$E$11,0,10*ROW('Hygiene Data'!E157)))</f>
        <v/>
      </c>
      <c r="DS163" s="290" t="str">
        <f ca="true">+IF(OFFSET('Hygiene Data'!$E$12,0,10*ROW('Hygiene Data'!E157))="","",OFFSET('Hygiene Data'!$E$12,0,10*ROW('Hygiene Data'!E157)))</f>
        <v/>
      </c>
      <c r="DT163" s="290" t="str">
        <f ca="true">+IF(OFFSET('Hygiene Data'!$E$13,0,10*ROW('Hygiene Data'!E157))="","",OFFSET('Hygiene Data'!$E$13,0,10*ROW('Hygiene Data'!E157)))</f>
        <v/>
      </c>
      <c r="DU163" s="290" t="str">
        <f ca="true">+IF(OFFSET('Hygiene Data'!$F$11,0,10*ROW('Hygiene Data'!F157))="","",OFFSET('Hygiene Data'!$F$11,0,10*ROW('Hygiene Data'!F157)))</f>
        <v/>
      </c>
      <c r="DV163" s="290" t="str">
        <f ca="true">+IF(OFFSET('Hygiene Data'!$F$12,0,10*ROW('Hygiene Data'!F157))="","",OFFSET('Hygiene Data'!$F$12,0,10*ROW('Hygiene Data'!F157)))</f>
        <v/>
      </c>
      <c r="DW163" s="290" t="str">
        <f ca="true">+IF(OFFSET('Hygiene Data'!$F$13,0,10*ROW('Hygiene Data'!F157))="","",OFFSET('Hygiene Data'!$F$13,0,10*ROW('Hygiene Data'!F157)))</f>
        <v/>
      </c>
      <c r="DX163" s="290" t="str">
        <f ca="true">+IF(OFFSET('Hygiene Data'!$G$11,0,10*ROW('Hygiene Data'!G157))="","",OFFSET('Hygiene Data'!$G$11,0,10*ROW('Hygiene Data'!G157)))</f>
        <v/>
      </c>
      <c r="DY163" s="290" t="str">
        <f ca="true">+IF(OFFSET('Hygiene Data'!$G$12,0,10*ROW('Hygiene Data'!G157))="","",OFFSET('Hygiene Data'!$G$12,0,10*ROW('Hygiene Data'!G157)))</f>
        <v/>
      </c>
      <c r="DZ163" s="290" t="str">
        <f ca="true">+IF(OFFSET('Hygiene Data'!$G$13,0,10*ROW('Hygiene Data'!G157))="","",OFFSET('Hygiene Data'!$G$13,0,10*ROW('Hygiene Data'!G157)))</f>
        <v/>
      </c>
      <c r="EA163" s="290" t="str">
        <f ca="true">+IF(OFFSET('Hygiene Data'!$H$11,0,10*ROW('Hygiene Data'!H157))="","",OFFSET('Hygiene Data'!$H$11,0,10*ROW('Hygiene Data'!H157)))</f>
        <v/>
      </c>
      <c r="EB163" s="290" t="str">
        <f ca="true">+IF(OFFSET('Hygiene Data'!$H$12,0,10*ROW('Hygiene Data'!H157))="","",OFFSET('Hygiene Data'!$H$12,0,10*ROW('Hygiene Data'!H157)))</f>
        <v/>
      </c>
      <c r="EC163" s="290" t="str">
        <f ca="true">+IF(OFFSET('Hygiene Data'!$H$13,0,10*ROW('Hygiene Data'!H157))="","",OFFSET('Hygiene Data'!$H$13,0,10*ROW('Hygiene Data'!H157)))</f>
        <v/>
      </c>
      <c r="ED163" s="290" t="str">
        <f ca="true">+IF(OFFSET('Hygiene Data'!$I$11,0,10*ROW('Hygiene Data'!I157))="","",OFFSET('Hygiene Data'!$I$11,0,10*ROW('Hygiene Data'!I157)))</f>
        <v/>
      </c>
      <c r="EE163" s="290" t="str">
        <f ca="true">+IF(OFFSET('Hygiene Data'!$I$12,0,10*ROW('Hygiene Data'!I157))="","",OFFSET('Hygiene Data'!$I$12,0,10*ROW('Hygiene Data'!I157)))</f>
        <v/>
      </c>
      <c r="EF163" s="290"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6"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0"/>
      <c r="BS164" s="290" t="str">
        <f ca="true">+IF(OFFSET('Water Data'!$D$27,0,10*ROW('Water Data'!D158))="","",OFFSET('Water Data'!$D$27,0,10*ROW('Water Data'!D158)))</f>
        <v/>
      </c>
      <c r="BT164" s="290" t="str">
        <f ca="true">+IF(OFFSET('Water Data'!$D$28,0,10*ROW('Water Data'!D158))="","",OFFSET('Water Data'!$D$28,0,10*ROW('Water Data'!D158)))</f>
        <v/>
      </c>
      <c r="BU164" s="290" t="str">
        <f ca="true">+IF(OFFSET('Water Data'!$D$29,0,10*ROW('Water Data'!D158))="","",OFFSET('Water Data'!$D$29,0,10*ROW('Water Data'!D158)))</f>
        <v/>
      </c>
      <c r="BV164" s="290" t="str">
        <f ca="true">+IF(OFFSET('Water Data'!$E$27,0,10*ROW('Water Data'!E158))="","",OFFSET('Water Data'!$E$27,0,10*ROW('Water Data'!E158)))</f>
        <v/>
      </c>
      <c r="BW164" s="290" t="str">
        <f ca="true">+IF(OFFSET('Water Data'!$E$28,0,10*ROW('Water Data'!E158))="","",OFFSET('Water Data'!$E$28,0,10*ROW('Water Data'!E158)))</f>
        <v/>
      </c>
      <c r="BX164" s="290" t="str">
        <f ca="true">+IF(OFFSET('Water Data'!$E$29,0,10*ROW('Water Data'!E158))="","",OFFSET('Water Data'!$E$29,0,10*ROW('Water Data'!E158)))</f>
        <v/>
      </c>
      <c r="BY164" s="290" t="str">
        <f ca="true">+IF(OFFSET('Water Data'!$F$27,0,10*ROW('Water Data'!F158))="","",OFFSET('Water Data'!$F$27,0,10*ROW('Water Data'!F158)))</f>
        <v/>
      </c>
      <c r="BZ164" s="290" t="str">
        <f ca="true">+IF(OFFSET('Water Data'!$F$28,0,10*ROW('Water Data'!F158))="","",OFFSET('Water Data'!$F$28,0,10*ROW('Water Data'!F158)))</f>
        <v/>
      </c>
      <c r="CA164" s="290" t="str">
        <f ca="true">+IF(OFFSET('Water Data'!$F$29,0,10*ROW('Water Data'!F158))="","",OFFSET('Water Data'!$F$29,0,10*ROW('Water Data'!F158)))</f>
        <v/>
      </c>
      <c r="CB164" s="290" t="str">
        <f ca="true">+IF(OFFSET('Water Data'!$G$27,0,10*ROW('Water Data'!G158))="","",OFFSET('Water Data'!$G$27,0,10*ROW('Water Data'!G158)))</f>
        <v/>
      </c>
      <c r="CC164" s="290" t="str">
        <f ca="true">+IF(OFFSET('Water Data'!$G$28,0,10*ROW('Water Data'!G158))="","",OFFSET('Water Data'!$G$28,0,10*ROW('Water Data'!G158)))</f>
        <v/>
      </c>
      <c r="CD164" s="290" t="str">
        <f ca="true">+IF(OFFSET('Water Data'!$G$29,0,10*ROW('Water Data'!G158))="","",OFFSET('Water Data'!$G$29,0,10*ROW('Water Data'!G158)))</f>
        <v/>
      </c>
      <c r="CE164" s="290" t="str">
        <f ca="true">+IF(OFFSET('Water Data'!$H$27,0,10*ROW('Water Data'!H158))="","",OFFSET('Water Data'!$H$27,0,10*ROW('Water Data'!H158)))</f>
        <v/>
      </c>
      <c r="CF164" s="290" t="str">
        <f ca="true">+IF(OFFSET('Water Data'!$H$28,0,10*ROW('Water Data'!H158))="","",OFFSET('Water Data'!$H$28,0,10*ROW('Water Data'!H158)))</f>
        <v/>
      </c>
      <c r="CG164" s="290" t="str">
        <f ca="true">+IF(OFFSET('Water Data'!$H$29,0,10*ROW('Water Data'!H158))="","",OFFSET('Water Data'!$H$29,0,10*ROW('Water Data'!H158)))</f>
        <v/>
      </c>
      <c r="CH164" s="290" t="str">
        <f ca="true">+IF(OFFSET('Water Data'!$I$27,0,10*ROW('Water Data'!I158))="","",OFFSET('Water Data'!$I$27,0,10*ROW('Water Data'!I158)))</f>
        <v/>
      </c>
      <c r="CI164" s="290" t="str">
        <f ca="true">+IF(OFFSET('Water Data'!$I$28,0,10*ROW('Water Data'!I158))="","",OFFSET('Water Data'!$I$28,0,10*ROW('Water Data'!I158)))</f>
        <v/>
      </c>
      <c r="CJ164" s="290" t="str">
        <f ca="true">+IF(OFFSET('Water Data'!$I$29,0,10*ROW('Water Data'!I158))="","",OFFSET('Water Data'!$I$29,0,10*ROW('Water Data'!I158)))</f>
        <v/>
      </c>
      <c r="CK164" s="290" t="str">
        <f ca="true">+IF(OFFSET('Sanitation Data'!$D$28,0,10*ROW('Sanitation Data'!D158))="","",OFFSET('Sanitation Data'!$D$28,0,10*ROW('Sanitation Data'!D158)))</f>
        <v/>
      </c>
      <c r="CL164" s="290" t="str">
        <f ca="true">+IF(OFFSET('Sanitation Data'!$D$29,0,10*ROW('Sanitation Data'!D158))="","",OFFSET('Sanitation Data'!$D$29,0,10*ROW('Sanitation Data'!D158)))</f>
        <v/>
      </c>
      <c r="CM164" s="290" t="str">
        <f ca="true">+IF(OFFSET('Sanitation Data'!$D$30,0,10*ROW('Sanitation Data'!D158))="","",OFFSET('Sanitation Data'!$D$30,0,10*ROW('Sanitation Data'!D158)))</f>
        <v/>
      </c>
      <c r="CN164" s="290" t="str">
        <f ca="true">+IF(OFFSET('Sanitation Data'!$D$31,0,10*ROW('Sanitation Data'!D158))="","",OFFSET('Sanitation Data'!$D$31,0,10*ROW('Sanitation Data'!D158)))</f>
        <v/>
      </c>
      <c r="CO164" s="290" t="str">
        <f ca="true">+IF(OFFSET('Sanitation Data'!$D$32,0,10*ROW('Sanitation Data'!D158))="","",OFFSET('Sanitation Data'!$D$32,0,10*ROW('Sanitation Data'!D158)))</f>
        <v/>
      </c>
      <c r="CP164" s="290" t="str">
        <f ca="true">+IF(OFFSET('Sanitation Data'!$E$28,0,10*ROW('Sanitation Data'!E158))="","",OFFSET('Sanitation Data'!$E$28,0,10*ROW('Sanitation Data'!E158)))</f>
        <v/>
      </c>
      <c r="CQ164" s="290" t="str">
        <f ca="true">+IF(OFFSET('Sanitation Data'!$E$29,0,10*ROW('Sanitation Data'!E158))="","",OFFSET('Sanitation Data'!$E$29,0,10*ROW('Sanitation Data'!E158)))</f>
        <v/>
      </c>
      <c r="CR164" s="290" t="str">
        <f ca="true">+IF(OFFSET('Sanitation Data'!$E$30,0,10*ROW('Sanitation Data'!E158))="","",OFFSET('Sanitation Data'!$E$30,0,10*ROW('Sanitation Data'!E158)))</f>
        <v/>
      </c>
      <c r="CS164" s="290" t="str">
        <f ca="true">+IF(OFFSET('Sanitation Data'!$E$31,0,10*ROW('Sanitation Data'!E158))="","",OFFSET('Sanitation Data'!$E$31,0,10*ROW('Sanitation Data'!E158)))</f>
        <v/>
      </c>
      <c r="CT164" s="290" t="str">
        <f ca="true">+IF(OFFSET('Sanitation Data'!$E$32,0,10*ROW('Sanitation Data'!E158))="","",OFFSET('Sanitation Data'!$E$32,0,10*ROW('Sanitation Data'!E158)))</f>
        <v/>
      </c>
      <c r="CU164" s="290" t="str">
        <f ca="true">+IF(OFFSET('Sanitation Data'!$F$28,0,10*ROW('Sanitation Data'!F158))="","",OFFSET('Sanitation Data'!$F$28,0,10*ROW('Sanitation Data'!F158)))</f>
        <v/>
      </c>
      <c r="CV164" s="290" t="str">
        <f ca="true">+IF(OFFSET('Sanitation Data'!$F$29,0,10*ROW('Sanitation Data'!F158))="","",OFFSET('Sanitation Data'!$F$29,0,10*ROW('Sanitation Data'!F158)))</f>
        <v/>
      </c>
      <c r="CW164" s="290" t="str">
        <f ca="true">+IF(OFFSET('Sanitation Data'!$F$30,0,10*ROW('Sanitation Data'!F158))="","",OFFSET('Sanitation Data'!$F$30,0,10*ROW('Sanitation Data'!F158)))</f>
        <v/>
      </c>
      <c r="CX164" s="290" t="str">
        <f ca="true">+IF(OFFSET('Sanitation Data'!$F$31,0,10*ROW('Sanitation Data'!F158))="","",OFFSET('Sanitation Data'!$F$31,0,10*ROW('Sanitation Data'!F158)))</f>
        <v/>
      </c>
      <c r="CY164" s="290" t="str">
        <f ca="true">+IF(OFFSET('Sanitation Data'!$F$32,0,10*ROW('Sanitation Data'!F158))="","",OFFSET('Sanitation Data'!$F$32,0,10*ROW('Sanitation Data'!F158)))</f>
        <v/>
      </c>
      <c r="CZ164" s="290" t="str">
        <f ca="true">+IF(OFFSET('Sanitation Data'!$G$28,0,10*ROW('Sanitation Data'!G158))="","",OFFSET('Sanitation Data'!$G$28,0,10*ROW('Sanitation Data'!G158)))</f>
        <v/>
      </c>
      <c r="DA164" s="290" t="str">
        <f ca="true">+IF(OFFSET('Sanitation Data'!$G$29,0,10*ROW('Sanitation Data'!G158))="","",OFFSET('Sanitation Data'!$G$29,0,10*ROW('Sanitation Data'!G158)))</f>
        <v/>
      </c>
      <c r="DB164" s="290" t="str">
        <f ca="true">+IF(OFFSET('Sanitation Data'!$G$30,0,10*ROW('Sanitation Data'!G158))="","",OFFSET('Sanitation Data'!$G$30,0,10*ROW('Sanitation Data'!G158)))</f>
        <v/>
      </c>
      <c r="DC164" s="290" t="str">
        <f ca="true">+IF(OFFSET('Sanitation Data'!$G$31,0,10*ROW('Sanitation Data'!G158))="","",OFFSET('Sanitation Data'!$G$31,0,10*ROW('Sanitation Data'!G158)))</f>
        <v/>
      </c>
      <c r="DD164" s="290" t="str">
        <f ca="true">+IF(OFFSET('Sanitation Data'!$G$32,0,10*ROW('Sanitation Data'!G158))="","",OFFSET('Sanitation Data'!$G$32,0,10*ROW('Sanitation Data'!G158)))</f>
        <v/>
      </c>
      <c r="DE164" s="290" t="str">
        <f ca="true">+IF(OFFSET('Sanitation Data'!$H$28,0,10*ROW('Sanitation Data'!H158))="","",OFFSET('Sanitation Data'!$H$28,0,10*ROW('Sanitation Data'!H158)))</f>
        <v/>
      </c>
      <c r="DF164" s="290" t="str">
        <f ca="true">+IF(OFFSET('Sanitation Data'!$H$29,0,10*ROW('Sanitation Data'!H158))="","",OFFSET('Sanitation Data'!$H$29,0,10*ROW('Sanitation Data'!H158)))</f>
        <v/>
      </c>
      <c r="DG164" s="290" t="str">
        <f ca="true">+IF(OFFSET('Sanitation Data'!$H$30,0,10*ROW('Sanitation Data'!H158))="","",OFFSET('Sanitation Data'!$H$30,0,10*ROW('Sanitation Data'!H158)))</f>
        <v/>
      </c>
      <c r="DH164" s="290" t="str">
        <f ca="true">+IF(OFFSET('Sanitation Data'!$H$31,0,10*ROW('Sanitation Data'!H158))="","",OFFSET('Sanitation Data'!$H$31,0,10*ROW('Sanitation Data'!H158)))</f>
        <v/>
      </c>
      <c r="DI164" s="290" t="str">
        <f ca="true">+IF(OFFSET('Sanitation Data'!$H$32,0,10*ROW('Sanitation Data'!H158))="","",OFFSET('Sanitation Data'!$H$32,0,10*ROW('Sanitation Data'!H158)))</f>
        <v/>
      </c>
      <c r="DJ164" s="290" t="str">
        <f ca="true">+IF(OFFSET('Sanitation Data'!$I$28,0,10*ROW('Sanitation Data'!I158))="","",OFFSET('Sanitation Data'!$I$28,0,10*ROW('Sanitation Data'!I158)))</f>
        <v/>
      </c>
      <c r="DK164" s="290" t="str">
        <f ca="true">+IF(OFFSET('Sanitation Data'!$I$29,0,10*ROW('Sanitation Data'!I158))="","",OFFSET('Sanitation Data'!$I$29,0,10*ROW('Sanitation Data'!I158)))</f>
        <v/>
      </c>
      <c r="DL164" s="290" t="str">
        <f ca="true">+IF(OFFSET('Sanitation Data'!$I$30,0,10*ROW('Sanitation Data'!I158))="","",OFFSET('Sanitation Data'!$I$30,0,10*ROW('Sanitation Data'!I158)))</f>
        <v/>
      </c>
      <c r="DM164" s="290" t="str">
        <f ca="true">+IF(OFFSET('Sanitation Data'!$I$31,0,10*ROW('Sanitation Data'!I158))="","",OFFSET('Sanitation Data'!$I$31,0,10*ROW('Sanitation Data'!I158)))</f>
        <v/>
      </c>
      <c r="DN164" s="290" t="str">
        <f ca="true">+IF(OFFSET('Sanitation Data'!$I$32,0,10*ROW('Sanitation Data'!I158))="","",OFFSET('Sanitation Data'!$I$32,0,10*ROW('Sanitation Data'!I158)))</f>
        <v/>
      </c>
      <c r="DO164" s="290" t="str">
        <f ca="true">+IF(OFFSET('Hygiene Data'!$D$11,0,10*ROW('Hygiene Data'!D158))="","",OFFSET('Hygiene Data'!$D$11,0,10*ROW('Hygiene Data'!D158)))</f>
        <v/>
      </c>
      <c r="DP164" s="290" t="str">
        <f ca="true">+IF(OFFSET('Hygiene Data'!$D$12,0,10*ROW('Hygiene Data'!D158))="","",OFFSET('Hygiene Data'!$D$12,0,10*ROW('Hygiene Data'!D158)))</f>
        <v/>
      </c>
      <c r="DQ164" s="290" t="str">
        <f ca="true">+IF(OFFSET('Hygiene Data'!$D$13,0,10*ROW('Hygiene Data'!D158))="","",OFFSET('Hygiene Data'!$D$13,0,10*ROW('Hygiene Data'!D158)))</f>
        <v/>
      </c>
      <c r="DR164" s="290" t="str">
        <f ca="true">+IF(OFFSET('Hygiene Data'!$E$11,0,10*ROW('Hygiene Data'!E158))="","",OFFSET('Hygiene Data'!$E$11,0,10*ROW('Hygiene Data'!E158)))</f>
        <v/>
      </c>
      <c r="DS164" s="290" t="str">
        <f ca="true">+IF(OFFSET('Hygiene Data'!$E$12,0,10*ROW('Hygiene Data'!E158))="","",OFFSET('Hygiene Data'!$E$12,0,10*ROW('Hygiene Data'!E158)))</f>
        <v/>
      </c>
      <c r="DT164" s="290" t="str">
        <f ca="true">+IF(OFFSET('Hygiene Data'!$E$13,0,10*ROW('Hygiene Data'!E158))="","",OFFSET('Hygiene Data'!$E$13,0,10*ROW('Hygiene Data'!E158)))</f>
        <v/>
      </c>
      <c r="DU164" s="290" t="str">
        <f ca="true">+IF(OFFSET('Hygiene Data'!$F$11,0,10*ROW('Hygiene Data'!F158))="","",OFFSET('Hygiene Data'!$F$11,0,10*ROW('Hygiene Data'!F158)))</f>
        <v/>
      </c>
      <c r="DV164" s="290" t="str">
        <f ca="true">+IF(OFFSET('Hygiene Data'!$F$12,0,10*ROW('Hygiene Data'!F158))="","",OFFSET('Hygiene Data'!$F$12,0,10*ROW('Hygiene Data'!F158)))</f>
        <v/>
      </c>
      <c r="DW164" s="290" t="str">
        <f ca="true">+IF(OFFSET('Hygiene Data'!$F$13,0,10*ROW('Hygiene Data'!F158))="","",OFFSET('Hygiene Data'!$F$13,0,10*ROW('Hygiene Data'!F158)))</f>
        <v/>
      </c>
      <c r="DX164" s="290" t="str">
        <f ca="true">+IF(OFFSET('Hygiene Data'!$G$11,0,10*ROW('Hygiene Data'!G158))="","",OFFSET('Hygiene Data'!$G$11,0,10*ROW('Hygiene Data'!G158)))</f>
        <v/>
      </c>
      <c r="DY164" s="290" t="str">
        <f ca="true">+IF(OFFSET('Hygiene Data'!$G$12,0,10*ROW('Hygiene Data'!G158))="","",OFFSET('Hygiene Data'!$G$12,0,10*ROW('Hygiene Data'!G158)))</f>
        <v/>
      </c>
      <c r="DZ164" s="290" t="str">
        <f ca="true">+IF(OFFSET('Hygiene Data'!$G$13,0,10*ROW('Hygiene Data'!G158))="","",OFFSET('Hygiene Data'!$G$13,0,10*ROW('Hygiene Data'!G158)))</f>
        <v/>
      </c>
      <c r="EA164" s="290" t="str">
        <f ca="true">+IF(OFFSET('Hygiene Data'!$H$11,0,10*ROW('Hygiene Data'!H158))="","",OFFSET('Hygiene Data'!$H$11,0,10*ROW('Hygiene Data'!H158)))</f>
        <v/>
      </c>
      <c r="EB164" s="290" t="str">
        <f ca="true">+IF(OFFSET('Hygiene Data'!$H$12,0,10*ROW('Hygiene Data'!H158))="","",OFFSET('Hygiene Data'!$H$12,0,10*ROW('Hygiene Data'!H158)))</f>
        <v/>
      </c>
      <c r="EC164" s="290" t="str">
        <f ca="true">+IF(OFFSET('Hygiene Data'!$H$13,0,10*ROW('Hygiene Data'!H158))="","",OFFSET('Hygiene Data'!$H$13,0,10*ROW('Hygiene Data'!H158)))</f>
        <v/>
      </c>
      <c r="ED164" s="290" t="str">
        <f ca="true">+IF(OFFSET('Hygiene Data'!$I$11,0,10*ROW('Hygiene Data'!I158))="","",OFFSET('Hygiene Data'!$I$11,0,10*ROW('Hygiene Data'!I158)))</f>
        <v/>
      </c>
      <c r="EE164" s="290" t="str">
        <f ca="true">+IF(OFFSET('Hygiene Data'!$I$12,0,10*ROW('Hygiene Data'!I158))="","",OFFSET('Hygiene Data'!$I$12,0,10*ROW('Hygiene Data'!I158)))</f>
        <v/>
      </c>
      <c r="EF164" s="290"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6"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0"/>
      <c r="BS165" s="290" t="str">
        <f ca="true">+IF(OFFSET('Water Data'!$D$27,0,10*ROW('Water Data'!D159))="","",OFFSET('Water Data'!$D$27,0,10*ROW('Water Data'!D159)))</f>
        <v/>
      </c>
      <c r="BT165" s="290" t="str">
        <f ca="true">+IF(OFFSET('Water Data'!$D$28,0,10*ROW('Water Data'!D159))="","",OFFSET('Water Data'!$D$28,0,10*ROW('Water Data'!D159)))</f>
        <v/>
      </c>
      <c r="BU165" s="290" t="str">
        <f ca="true">+IF(OFFSET('Water Data'!$D$29,0,10*ROW('Water Data'!D159))="","",OFFSET('Water Data'!$D$29,0,10*ROW('Water Data'!D159)))</f>
        <v/>
      </c>
      <c r="BV165" s="290" t="str">
        <f ca="true">+IF(OFFSET('Water Data'!$E$27,0,10*ROW('Water Data'!E159))="","",OFFSET('Water Data'!$E$27,0,10*ROW('Water Data'!E159)))</f>
        <v/>
      </c>
      <c r="BW165" s="290" t="str">
        <f ca="true">+IF(OFFSET('Water Data'!$E$28,0,10*ROW('Water Data'!E159))="","",OFFSET('Water Data'!$E$28,0,10*ROW('Water Data'!E159)))</f>
        <v/>
      </c>
      <c r="BX165" s="290" t="str">
        <f ca="true">+IF(OFFSET('Water Data'!$E$29,0,10*ROW('Water Data'!E159))="","",OFFSET('Water Data'!$E$29,0,10*ROW('Water Data'!E159)))</f>
        <v/>
      </c>
      <c r="BY165" s="290" t="str">
        <f ca="true">+IF(OFFSET('Water Data'!$F$27,0,10*ROW('Water Data'!F159))="","",OFFSET('Water Data'!$F$27,0,10*ROW('Water Data'!F159)))</f>
        <v/>
      </c>
      <c r="BZ165" s="290" t="str">
        <f ca="true">+IF(OFFSET('Water Data'!$F$28,0,10*ROW('Water Data'!F159))="","",OFFSET('Water Data'!$F$28,0,10*ROW('Water Data'!F159)))</f>
        <v/>
      </c>
      <c r="CA165" s="290" t="str">
        <f ca="true">+IF(OFFSET('Water Data'!$F$29,0,10*ROW('Water Data'!F159))="","",OFFSET('Water Data'!$F$29,0,10*ROW('Water Data'!F159)))</f>
        <v/>
      </c>
      <c r="CB165" s="290" t="str">
        <f ca="true">+IF(OFFSET('Water Data'!$G$27,0,10*ROW('Water Data'!G159))="","",OFFSET('Water Data'!$G$27,0,10*ROW('Water Data'!G159)))</f>
        <v/>
      </c>
      <c r="CC165" s="290" t="str">
        <f ca="true">+IF(OFFSET('Water Data'!$G$28,0,10*ROW('Water Data'!G159))="","",OFFSET('Water Data'!$G$28,0,10*ROW('Water Data'!G159)))</f>
        <v/>
      </c>
      <c r="CD165" s="290" t="str">
        <f ca="true">+IF(OFFSET('Water Data'!$G$29,0,10*ROW('Water Data'!G159))="","",OFFSET('Water Data'!$G$29,0,10*ROW('Water Data'!G159)))</f>
        <v/>
      </c>
      <c r="CE165" s="290" t="str">
        <f ca="true">+IF(OFFSET('Water Data'!$H$27,0,10*ROW('Water Data'!H159))="","",OFFSET('Water Data'!$H$27,0,10*ROW('Water Data'!H159)))</f>
        <v/>
      </c>
      <c r="CF165" s="290" t="str">
        <f ca="true">+IF(OFFSET('Water Data'!$H$28,0,10*ROW('Water Data'!H159))="","",OFFSET('Water Data'!$H$28,0,10*ROW('Water Data'!H159)))</f>
        <v/>
      </c>
      <c r="CG165" s="290" t="str">
        <f ca="true">+IF(OFFSET('Water Data'!$H$29,0,10*ROW('Water Data'!H159))="","",OFFSET('Water Data'!$H$29,0,10*ROW('Water Data'!H159)))</f>
        <v/>
      </c>
      <c r="CH165" s="290" t="str">
        <f ca="true">+IF(OFFSET('Water Data'!$I$27,0,10*ROW('Water Data'!I159))="","",OFFSET('Water Data'!$I$27,0,10*ROW('Water Data'!I159)))</f>
        <v/>
      </c>
      <c r="CI165" s="290" t="str">
        <f ca="true">+IF(OFFSET('Water Data'!$I$28,0,10*ROW('Water Data'!I159))="","",OFFSET('Water Data'!$I$28,0,10*ROW('Water Data'!I159)))</f>
        <v/>
      </c>
      <c r="CJ165" s="290" t="str">
        <f ca="true">+IF(OFFSET('Water Data'!$I$29,0,10*ROW('Water Data'!I159))="","",OFFSET('Water Data'!$I$29,0,10*ROW('Water Data'!I159)))</f>
        <v/>
      </c>
      <c r="CK165" s="290" t="str">
        <f ca="true">+IF(OFFSET('Sanitation Data'!$D$28,0,10*ROW('Sanitation Data'!D159))="","",OFFSET('Sanitation Data'!$D$28,0,10*ROW('Sanitation Data'!D159)))</f>
        <v/>
      </c>
      <c r="CL165" s="290" t="str">
        <f ca="true">+IF(OFFSET('Sanitation Data'!$D$29,0,10*ROW('Sanitation Data'!D159))="","",OFFSET('Sanitation Data'!$D$29,0,10*ROW('Sanitation Data'!D159)))</f>
        <v/>
      </c>
      <c r="CM165" s="290" t="str">
        <f ca="true">+IF(OFFSET('Sanitation Data'!$D$30,0,10*ROW('Sanitation Data'!D159))="","",OFFSET('Sanitation Data'!$D$30,0,10*ROW('Sanitation Data'!D159)))</f>
        <v/>
      </c>
      <c r="CN165" s="290" t="str">
        <f ca="true">+IF(OFFSET('Sanitation Data'!$D$31,0,10*ROW('Sanitation Data'!D159))="","",OFFSET('Sanitation Data'!$D$31,0,10*ROW('Sanitation Data'!D159)))</f>
        <v/>
      </c>
      <c r="CO165" s="290" t="str">
        <f ca="true">+IF(OFFSET('Sanitation Data'!$D$32,0,10*ROW('Sanitation Data'!D159))="","",OFFSET('Sanitation Data'!$D$32,0,10*ROW('Sanitation Data'!D159)))</f>
        <v/>
      </c>
      <c r="CP165" s="290" t="str">
        <f ca="true">+IF(OFFSET('Sanitation Data'!$E$28,0,10*ROW('Sanitation Data'!E159))="","",OFFSET('Sanitation Data'!$E$28,0,10*ROW('Sanitation Data'!E159)))</f>
        <v/>
      </c>
      <c r="CQ165" s="290" t="str">
        <f ca="true">+IF(OFFSET('Sanitation Data'!$E$29,0,10*ROW('Sanitation Data'!E159))="","",OFFSET('Sanitation Data'!$E$29,0,10*ROW('Sanitation Data'!E159)))</f>
        <v/>
      </c>
      <c r="CR165" s="290" t="str">
        <f ca="true">+IF(OFFSET('Sanitation Data'!$E$30,0,10*ROW('Sanitation Data'!E159))="","",OFFSET('Sanitation Data'!$E$30,0,10*ROW('Sanitation Data'!E159)))</f>
        <v/>
      </c>
      <c r="CS165" s="290" t="str">
        <f ca="true">+IF(OFFSET('Sanitation Data'!$E$31,0,10*ROW('Sanitation Data'!E159))="","",OFFSET('Sanitation Data'!$E$31,0,10*ROW('Sanitation Data'!E159)))</f>
        <v/>
      </c>
      <c r="CT165" s="290" t="str">
        <f ca="true">+IF(OFFSET('Sanitation Data'!$E$32,0,10*ROW('Sanitation Data'!E159))="","",OFFSET('Sanitation Data'!$E$32,0,10*ROW('Sanitation Data'!E159)))</f>
        <v/>
      </c>
      <c r="CU165" s="290" t="str">
        <f ca="true">+IF(OFFSET('Sanitation Data'!$F$28,0,10*ROW('Sanitation Data'!F159))="","",OFFSET('Sanitation Data'!$F$28,0,10*ROW('Sanitation Data'!F159)))</f>
        <v/>
      </c>
      <c r="CV165" s="290" t="str">
        <f ca="true">+IF(OFFSET('Sanitation Data'!$F$29,0,10*ROW('Sanitation Data'!F159))="","",OFFSET('Sanitation Data'!$F$29,0,10*ROW('Sanitation Data'!F159)))</f>
        <v/>
      </c>
      <c r="CW165" s="290" t="str">
        <f ca="true">+IF(OFFSET('Sanitation Data'!$F$30,0,10*ROW('Sanitation Data'!F159))="","",OFFSET('Sanitation Data'!$F$30,0,10*ROW('Sanitation Data'!F159)))</f>
        <v/>
      </c>
      <c r="CX165" s="290" t="str">
        <f ca="true">+IF(OFFSET('Sanitation Data'!$F$31,0,10*ROW('Sanitation Data'!F159))="","",OFFSET('Sanitation Data'!$F$31,0,10*ROW('Sanitation Data'!F159)))</f>
        <v/>
      </c>
      <c r="CY165" s="290" t="str">
        <f ca="true">+IF(OFFSET('Sanitation Data'!$F$32,0,10*ROW('Sanitation Data'!F159))="","",OFFSET('Sanitation Data'!$F$32,0,10*ROW('Sanitation Data'!F159)))</f>
        <v/>
      </c>
      <c r="CZ165" s="290" t="str">
        <f ca="true">+IF(OFFSET('Sanitation Data'!$G$28,0,10*ROW('Sanitation Data'!G159))="","",OFFSET('Sanitation Data'!$G$28,0,10*ROW('Sanitation Data'!G159)))</f>
        <v/>
      </c>
      <c r="DA165" s="290" t="str">
        <f ca="true">+IF(OFFSET('Sanitation Data'!$G$29,0,10*ROW('Sanitation Data'!G159))="","",OFFSET('Sanitation Data'!$G$29,0,10*ROW('Sanitation Data'!G159)))</f>
        <v/>
      </c>
      <c r="DB165" s="290" t="str">
        <f ca="true">+IF(OFFSET('Sanitation Data'!$G$30,0,10*ROW('Sanitation Data'!G159))="","",OFFSET('Sanitation Data'!$G$30,0,10*ROW('Sanitation Data'!G159)))</f>
        <v/>
      </c>
      <c r="DC165" s="290" t="str">
        <f ca="true">+IF(OFFSET('Sanitation Data'!$G$31,0,10*ROW('Sanitation Data'!G159))="","",OFFSET('Sanitation Data'!$G$31,0,10*ROW('Sanitation Data'!G159)))</f>
        <v/>
      </c>
      <c r="DD165" s="290" t="str">
        <f ca="true">+IF(OFFSET('Sanitation Data'!$G$32,0,10*ROW('Sanitation Data'!G159))="","",OFFSET('Sanitation Data'!$G$32,0,10*ROW('Sanitation Data'!G159)))</f>
        <v/>
      </c>
      <c r="DE165" s="290" t="str">
        <f ca="true">+IF(OFFSET('Sanitation Data'!$H$28,0,10*ROW('Sanitation Data'!H159))="","",OFFSET('Sanitation Data'!$H$28,0,10*ROW('Sanitation Data'!H159)))</f>
        <v/>
      </c>
      <c r="DF165" s="290" t="str">
        <f ca="true">+IF(OFFSET('Sanitation Data'!$H$29,0,10*ROW('Sanitation Data'!H159))="","",OFFSET('Sanitation Data'!$H$29,0,10*ROW('Sanitation Data'!H159)))</f>
        <v/>
      </c>
      <c r="DG165" s="290" t="str">
        <f ca="true">+IF(OFFSET('Sanitation Data'!$H$30,0,10*ROW('Sanitation Data'!H159))="","",OFFSET('Sanitation Data'!$H$30,0,10*ROW('Sanitation Data'!H159)))</f>
        <v/>
      </c>
      <c r="DH165" s="290" t="str">
        <f ca="true">+IF(OFFSET('Sanitation Data'!$H$31,0,10*ROW('Sanitation Data'!H159))="","",OFFSET('Sanitation Data'!$H$31,0,10*ROW('Sanitation Data'!H159)))</f>
        <v/>
      </c>
      <c r="DI165" s="290" t="str">
        <f ca="true">+IF(OFFSET('Sanitation Data'!$H$32,0,10*ROW('Sanitation Data'!H159))="","",OFFSET('Sanitation Data'!$H$32,0,10*ROW('Sanitation Data'!H159)))</f>
        <v/>
      </c>
      <c r="DJ165" s="290" t="str">
        <f ca="true">+IF(OFFSET('Sanitation Data'!$I$28,0,10*ROW('Sanitation Data'!I159))="","",OFFSET('Sanitation Data'!$I$28,0,10*ROW('Sanitation Data'!I159)))</f>
        <v/>
      </c>
      <c r="DK165" s="290" t="str">
        <f ca="true">+IF(OFFSET('Sanitation Data'!$I$29,0,10*ROW('Sanitation Data'!I159))="","",OFFSET('Sanitation Data'!$I$29,0,10*ROW('Sanitation Data'!I159)))</f>
        <v/>
      </c>
      <c r="DL165" s="290" t="str">
        <f ca="true">+IF(OFFSET('Sanitation Data'!$I$30,0,10*ROW('Sanitation Data'!I159))="","",OFFSET('Sanitation Data'!$I$30,0,10*ROW('Sanitation Data'!I159)))</f>
        <v/>
      </c>
      <c r="DM165" s="290" t="str">
        <f ca="true">+IF(OFFSET('Sanitation Data'!$I$31,0,10*ROW('Sanitation Data'!I159))="","",OFFSET('Sanitation Data'!$I$31,0,10*ROW('Sanitation Data'!I159)))</f>
        <v/>
      </c>
      <c r="DN165" s="290" t="str">
        <f ca="true">+IF(OFFSET('Sanitation Data'!$I$32,0,10*ROW('Sanitation Data'!I159))="","",OFFSET('Sanitation Data'!$I$32,0,10*ROW('Sanitation Data'!I159)))</f>
        <v/>
      </c>
      <c r="DO165" s="290" t="str">
        <f ca="true">+IF(OFFSET('Hygiene Data'!$D$11,0,10*ROW('Hygiene Data'!D159))="","",OFFSET('Hygiene Data'!$D$11,0,10*ROW('Hygiene Data'!D159)))</f>
        <v/>
      </c>
      <c r="DP165" s="290" t="str">
        <f ca="true">+IF(OFFSET('Hygiene Data'!$D$12,0,10*ROW('Hygiene Data'!D159))="","",OFFSET('Hygiene Data'!$D$12,0,10*ROW('Hygiene Data'!D159)))</f>
        <v/>
      </c>
      <c r="DQ165" s="290" t="str">
        <f ca="true">+IF(OFFSET('Hygiene Data'!$D$13,0,10*ROW('Hygiene Data'!D159))="","",OFFSET('Hygiene Data'!$D$13,0,10*ROW('Hygiene Data'!D159)))</f>
        <v/>
      </c>
      <c r="DR165" s="290" t="str">
        <f ca="true">+IF(OFFSET('Hygiene Data'!$E$11,0,10*ROW('Hygiene Data'!E159))="","",OFFSET('Hygiene Data'!$E$11,0,10*ROW('Hygiene Data'!E159)))</f>
        <v/>
      </c>
      <c r="DS165" s="290" t="str">
        <f ca="true">+IF(OFFSET('Hygiene Data'!$E$12,0,10*ROW('Hygiene Data'!E159))="","",OFFSET('Hygiene Data'!$E$12,0,10*ROW('Hygiene Data'!E159)))</f>
        <v/>
      </c>
      <c r="DT165" s="290" t="str">
        <f ca="true">+IF(OFFSET('Hygiene Data'!$E$13,0,10*ROW('Hygiene Data'!E159))="","",OFFSET('Hygiene Data'!$E$13,0,10*ROW('Hygiene Data'!E159)))</f>
        <v/>
      </c>
      <c r="DU165" s="290" t="str">
        <f ca="true">+IF(OFFSET('Hygiene Data'!$F$11,0,10*ROW('Hygiene Data'!F159))="","",OFFSET('Hygiene Data'!$F$11,0,10*ROW('Hygiene Data'!F159)))</f>
        <v/>
      </c>
      <c r="DV165" s="290" t="str">
        <f ca="true">+IF(OFFSET('Hygiene Data'!$F$12,0,10*ROW('Hygiene Data'!F159))="","",OFFSET('Hygiene Data'!$F$12,0,10*ROW('Hygiene Data'!F159)))</f>
        <v/>
      </c>
      <c r="DW165" s="290" t="str">
        <f ca="true">+IF(OFFSET('Hygiene Data'!$F$13,0,10*ROW('Hygiene Data'!F159))="","",OFFSET('Hygiene Data'!$F$13,0,10*ROW('Hygiene Data'!F159)))</f>
        <v/>
      </c>
      <c r="DX165" s="290" t="str">
        <f ca="true">+IF(OFFSET('Hygiene Data'!$G$11,0,10*ROW('Hygiene Data'!G159))="","",OFFSET('Hygiene Data'!$G$11,0,10*ROW('Hygiene Data'!G159)))</f>
        <v/>
      </c>
      <c r="DY165" s="290" t="str">
        <f ca="true">+IF(OFFSET('Hygiene Data'!$G$12,0,10*ROW('Hygiene Data'!G159))="","",OFFSET('Hygiene Data'!$G$12,0,10*ROW('Hygiene Data'!G159)))</f>
        <v/>
      </c>
      <c r="DZ165" s="290" t="str">
        <f ca="true">+IF(OFFSET('Hygiene Data'!$G$13,0,10*ROW('Hygiene Data'!G159))="","",OFFSET('Hygiene Data'!$G$13,0,10*ROW('Hygiene Data'!G159)))</f>
        <v/>
      </c>
      <c r="EA165" s="290" t="str">
        <f ca="true">+IF(OFFSET('Hygiene Data'!$H$11,0,10*ROW('Hygiene Data'!H159))="","",OFFSET('Hygiene Data'!$H$11,0,10*ROW('Hygiene Data'!H159)))</f>
        <v/>
      </c>
      <c r="EB165" s="290" t="str">
        <f ca="true">+IF(OFFSET('Hygiene Data'!$H$12,0,10*ROW('Hygiene Data'!H159))="","",OFFSET('Hygiene Data'!$H$12,0,10*ROW('Hygiene Data'!H159)))</f>
        <v/>
      </c>
      <c r="EC165" s="290" t="str">
        <f ca="true">+IF(OFFSET('Hygiene Data'!$H$13,0,10*ROW('Hygiene Data'!H159))="","",OFFSET('Hygiene Data'!$H$13,0,10*ROW('Hygiene Data'!H159)))</f>
        <v/>
      </c>
      <c r="ED165" s="290" t="str">
        <f ca="true">+IF(OFFSET('Hygiene Data'!$I$11,0,10*ROW('Hygiene Data'!I159))="","",OFFSET('Hygiene Data'!$I$11,0,10*ROW('Hygiene Data'!I159)))</f>
        <v/>
      </c>
      <c r="EE165" s="290" t="str">
        <f ca="true">+IF(OFFSET('Hygiene Data'!$I$12,0,10*ROW('Hygiene Data'!I159))="","",OFFSET('Hygiene Data'!$I$12,0,10*ROW('Hygiene Data'!I159)))</f>
        <v/>
      </c>
      <c r="EF165" s="290"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6"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0"/>
      <c r="BS166" s="290" t="str">
        <f ca="true">+IF(OFFSET('Water Data'!$D$27,0,10*ROW('Water Data'!D160))="","",OFFSET('Water Data'!$D$27,0,10*ROW('Water Data'!D160)))</f>
        <v/>
      </c>
      <c r="BT166" s="290" t="str">
        <f ca="true">+IF(OFFSET('Water Data'!$D$28,0,10*ROW('Water Data'!D160))="","",OFFSET('Water Data'!$D$28,0,10*ROW('Water Data'!D160)))</f>
        <v/>
      </c>
      <c r="BU166" s="290" t="str">
        <f ca="true">+IF(OFFSET('Water Data'!$D$29,0,10*ROW('Water Data'!D160))="","",OFFSET('Water Data'!$D$29,0,10*ROW('Water Data'!D160)))</f>
        <v/>
      </c>
      <c r="BV166" s="290" t="str">
        <f ca="true">+IF(OFFSET('Water Data'!$E$27,0,10*ROW('Water Data'!E160))="","",OFFSET('Water Data'!$E$27,0,10*ROW('Water Data'!E160)))</f>
        <v/>
      </c>
      <c r="BW166" s="290" t="str">
        <f ca="true">+IF(OFFSET('Water Data'!$E$28,0,10*ROW('Water Data'!E160))="","",OFFSET('Water Data'!$E$28,0,10*ROW('Water Data'!E160)))</f>
        <v/>
      </c>
      <c r="BX166" s="290" t="str">
        <f ca="true">+IF(OFFSET('Water Data'!$E$29,0,10*ROW('Water Data'!E160))="","",OFFSET('Water Data'!$E$29,0,10*ROW('Water Data'!E160)))</f>
        <v/>
      </c>
      <c r="BY166" s="290" t="str">
        <f ca="true">+IF(OFFSET('Water Data'!$F$27,0,10*ROW('Water Data'!F160))="","",OFFSET('Water Data'!$F$27,0,10*ROW('Water Data'!F160)))</f>
        <v/>
      </c>
      <c r="BZ166" s="290" t="str">
        <f ca="true">+IF(OFFSET('Water Data'!$F$28,0,10*ROW('Water Data'!F160))="","",OFFSET('Water Data'!$F$28,0,10*ROW('Water Data'!F160)))</f>
        <v/>
      </c>
      <c r="CA166" s="290" t="str">
        <f ca="true">+IF(OFFSET('Water Data'!$F$29,0,10*ROW('Water Data'!F160))="","",OFFSET('Water Data'!$F$29,0,10*ROW('Water Data'!F160)))</f>
        <v/>
      </c>
      <c r="CB166" s="290" t="str">
        <f ca="true">+IF(OFFSET('Water Data'!$G$27,0,10*ROW('Water Data'!G160))="","",OFFSET('Water Data'!$G$27,0,10*ROW('Water Data'!G160)))</f>
        <v/>
      </c>
      <c r="CC166" s="290" t="str">
        <f ca="true">+IF(OFFSET('Water Data'!$G$28,0,10*ROW('Water Data'!G160))="","",OFFSET('Water Data'!$G$28,0,10*ROW('Water Data'!G160)))</f>
        <v/>
      </c>
      <c r="CD166" s="290" t="str">
        <f ca="true">+IF(OFFSET('Water Data'!$G$29,0,10*ROW('Water Data'!G160))="","",OFFSET('Water Data'!$G$29,0,10*ROW('Water Data'!G160)))</f>
        <v/>
      </c>
      <c r="CE166" s="290" t="str">
        <f ca="true">+IF(OFFSET('Water Data'!$H$27,0,10*ROW('Water Data'!H160))="","",OFFSET('Water Data'!$H$27,0,10*ROW('Water Data'!H160)))</f>
        <v/>
      </c>
      <c r="CF166" s="290" t="str">
        <f ca="true">+IF(OFFSET('Water Data'!$H$28,0,10*ROW('Water Data'!H160))="","",OFFSET('Water Data'!$H$28,0,10*ROW('Water Data'!H160)))</f>
        <v/>
      </c>
      <c r="CG166" s="290" t="str">
        <f ca="true">+IF(OFFSET('Water Data'!$H$29,0,10*ROW('Water Data'!H160))="","",OFFSET('Water Data'!$H$29,0,10*ROW('Water Data'!H160)))</f>
        <v/>
      </c>
      <c r="CH166" s="290" t="str">
        <f ca="true">+IF(OFFSET('Water Data'!$I$27,0,10*ROW('Water Data'!I160))="","",OFFSET('Water Data'!$I$27,0,10*ROW('Water Data'!I160)))</f>
        <v/>
      </c>
      <c r="CI166" s="290" t="str">
        <f ca="true">+IF(OFFSET('Water Data'!$I$28,0,10*ROW('Water Data'!I160))="","",OFFSET('Water Data'!$I$28,0,10*ROW('Water Data'!I160)))</f>
        <v/>
      </c>
      <c r="CJ166" s="290" t="str">
        <f ca="true">+IF(OFFSET('Water Data'!$I$29,0,10*ROW('Water Data'!I160))="","",OFFSET('Water Data'!$I$29,0,10*ROW('Water Data'!I160)))</f>
        <v/>
      </c>
      <c r="CK166" s="290" t="str">
        <f ca="true">+IF(OFFSET('Sanitation Data'!$D$28,0,10*ROW('Sanitation Data'!D160))="","",OFFSET('Sanitation Data'!$D$28,0,10*ROW('Sanitation Data'!D160)))</f>
        <v/>
      </c>
      <c r="CL166" s="290" t="str">
        <f ca="true">+IF(OFFSET('Sanitation Data'!$D$29,0,10*ROW('Sanitation Data'!D160))="","",OFFSET('Sanitation Data'!$D$29,0,10*ROW('Sanitation Data'!D160)))</f>
        <v/>
      </c>
      <c r="CM166" s="290" t="str">
        <f ca="true">+IF(OFFSET('Sanitation Data'!$D$30,0,10*ROW('Sanitation Data'!D160))="","",OFFSET('Sanitation Data'!$D$30,0,10*ROW('Sanitation Data'!D160)))</f>
        <v/>
      </c>
      <c r="CN166" s="290" t="str">
        <f ca="true">+IF(OFFSET('Sanitation Data'!$D$31,0,10*ROW('Sanitation Data'!D160))="","",OFFSET('Sanitation Data'!$D$31,0,10*ROW('Sanitation Data'!D160)))</f>
        <v/>
      </c>
      <c r="CO166" s="290" t="str">
        <f ca="true">+IF(OFFSET('Sanitation Data'!$D$32,0,10*ROW('Sanitation Data'!D160))="","",OFFSET('Sanitation Data'!$D$32,0,10*ROW('Sanitation Data'!D160)))</f>
        <v/>
      </c>
      <c r="CP166" s="290" t="str">
        <f ca="true">+IF(OFFSET('Sanitation Data'!$E$28,0,10*ROW('Sanitation Data'!E160))="","",OFFSET('Sanitation Data'!$E$28,0,10*ROW('Sanitation Data'!E160)))</f>
        <v/>
      </c>
      <c r="CQ166" s="290" t="str">
        <f ca="true">+IF(OFFSET('Sanitation Data'!$E$29,0,10*ROW('Sanitation Data'!E160))="","",OFFSET('Sanitation Data'!$E$29,0,10*ROW('Sanitation Data'!E160)))</f>
        <v/>
      </c>
      <c r="CR166" s="290" t="str">
        <f ca="true">+IF(OFFSET('Sanitation Data'!$E$30,0,10*ROW('Sanitation Data'!E160))="","",OFFSET('Sanitation Data'!$E$30,0,10*ROW('Sanitation Data'!E160)))</f>
        <v/>
      </c>
      <c r="CS166" s="290" t="str">
        <f ca="true">+IF(OFFSET('Sanitation Data'!$E$31,0,10*ROW('Sanitation Data'!E160))="","",OFFSET('Sanitation Data'!$E$31,0,10*ROW('Sanitation Data'!E160)))</f>
        <v/>
      </c>
      <c r="CT166" s="290" t="str">
        <f ca="true">+IF(OFFSET('Sanitation Data'!$E$32,0,10*ROW('Sanitation Data'!E160))="","",OFFSET('Sanitation Data'!$E$32,0,10*ROW('Sanitation Data'!E160)))</f>
        <v/>
      </c>
      <c r="CU166" s="290" t="str">
        <f ca="true">+IF(OFFSET('Sanitation Data'!$F$28,0,10*ROW('Sanitation Data'!F160))="","",OFFSET('Sanitation Data'!$F$28,0,10*ROW('Sanitation Data'!F160)))</f>
        <v/>
      </c>
      <c r="CV166" s="290" t="str">
        <f ca="true">+IF(OFFSET('Sanitation Data'!$F$29,0,10*ROW('Sanitation Data'!F160))="","",OFFSET('Sanitation Data'!$F$29,0,10*ROW('Sanitation Data'!F160)))</f>
        <v/>
      </c>
      <c r="CW166" s="290" t="str">
        <f ca="true">+IF(OFFSET('Sanitation Data'!$F$30,0,10*ROW('Sanitation Data'!F160))="","",OFFSET('Sanitation Data'!$F$30,0,10*ROW('Sanitation Data'!F160)))</f>
        <v/>
      </c>
      <c r="CX166" s="290" t="str">
        <f ca="true">+IF(OFFSET('Sanitation Data'!$F$31,0,10*ROW('Sanitation Data'!F160))="","",OFFSET('Sanitation Data'!$F$31,0,10*ROW('Sanitation Data'!F160)))</f>
        <v/>
      </c>
      <c r="CY166" s="290" t="str">
        <f ca="true">+IF(OFFSET('Sanitation Data'!$F$32,0,10*ROW('Sanitation Data'!F160))="","",OFFSET('Sanitation Data'!$F$32,0,10*ROW('Sanitation Data'!F160)))</f>
        <v/>
      </c>
      <c r="CZ166" s="290" t="str">
        <f ca="true">+IF(OFFSET('Sanitation Data'!$G$28,0,10*ROW('Sanitation Data'!G160))="","",OFFSET('Sanitation Data'!$G$28,0,10*ROW('Sanitation Data'!G160)))</f>
        <v/>
      </c>
      <c r="DA166" s="290" t="str">
        <f ca="true">+IF(OFFSET('Sanitation Data'!$G$29,0,10*ROW('Sanitation Data'!G160))="","",OFFSET('Sanitation Data'!$G$29,0,10*ROW('Sanitation Data'!G160)))</f>
        <v/>
      </c>
      <c r="DB166" s="290" t="str">
        <f ca="true">+IF(OFFSET('Sanitation Data'!$G$30,0,10*ROW('Sanitation Data'!G160))="","",OFFSET('Sanitation Data'!$G$30,0,10*ROW('Sanitation Data'!G160)))</f>
        <v/>
      </c>
      <c r="DC166" s="290" t="str">
        <f ca="true">+IF(OFFSET('Sanitation Data'!$G$31,0,10*ROW('Sanitation Data'!G160))="","",OFFSET('Sanitation Data'!$G$31,0,10*ROW('Sanitation Data'!G160)))</f>
        <v/>
      </c>
      <c r="DD166" s="290" t="str">
        <f ca="true">+IF(OFFSET('Sanitation Data'!$G$32,0,10*ROW('Sanitation Data'!G160))="","",OFFSET('Sanitation Data'!$G$32,0,10*ROW('Sanitation Data'!G160)))</f>
        <v/>
      </c>
      <c r="DE166" s="290" t="str">
        <f ca="true">+IF(OFFSET('Sanitation Data'!$H$28,0,10*ROW('Sanitation Data'!H160))="","",OFFSET('Sanitation Data'!$H$28,0,10*ROW('Sanitation Data'!H160)))</f>
        <v/>
      </c>
      <c r="DF166" s="290" t="str">
        <f ca="true">+IF(OFFSET('Sanitation Data'!$H$29,0,10*ROW('Sanitation Data'!H160))="","",OFFSET('Sanitation Data'!$H$29,0,10*ROW('Sanitation Data'!H160)))</f>
        <v/>
      </c>
      <c r="DG166" s="290" t="str">
        <f ca="true">+IF(OFFSET('Sanitation Data'!$H$30,0,10*ROW('Sanitation Data'!H160))="","",OFFSET('Sanitation Data'!$H$30,0,10*ROW('Sanitation Data'!H160)))</f>
        <v/>
      </c>
      <c r="DH166" s="290" t="str">
        <f ca="true">+IF(OFFSET('Sanitation Data'!$H$31,0,10*ROW('Sanitation Data'!H160))="","",OFFSET('Sanitation Data'!$H$31,0,10*ROW('Sanitation Data'!H160)))</f>
        <v/>
      </c>
      <c r="DI166" s="290" t="str">
        <f ca="true">+IF(OFFSET('Sanitation Data'!$H$32,0,10*ROW('Sanitation Data'!H160))="","",OFFSET('Sanitation Data'!$H$32,0,10*ROW('Sanitation Data'!H160)))</f>
        <v/>
      </c>
      <c r="DJ166" s="290" t="str">
        <f ca="true">+IF(OFFSET('Sanitation Data'!$I$28,0,10*ROW('Sanitation Data'!I160))="","",OFFSET('Sanitation Data'!$I$28,0,10*ROW('Sanitation Data'!I160)))</f>
        <v/>
      </c>
      <c r="DK166" s="290" t="str">
        <f ca="true">+IF(OFFSET('Sanitation Data'!$I$29,0,10*ROW('Sanitation Data'!I160))="","",OFFSET('Sanitation Data'!$I$29,0,10*ROW('Sanitation Data'!I160)))</f>
        <v/>
      </c>
      <c r="DL166" s="290" t="str">
        <f ca="true">+IF(OFFSET('Sanitation Data'!$I$30,0,10*ROW('Sanitation Data'!I160))="","",OFFSET('Sanitation Data'!$I$30,0,10*ROW('Sanitation Data'!I160)))</f>
        <v/>
      </c>
      <c r="DM166" s="290" t="str">
        <f ca="true">+IF(OFFSET('Sanitation Data'!$I$31,0,10*ROW('Sanitation Data'!I160))="","",OFFSET('Sanitation Data'!$I$31,0,10*ROW('Sanitation Data'!I160)))</f>
        <v/>
      </c>
      <c r="DN166" s="290" t="str">
        <f ca="true">+IF(OFFSET('Sanitation Data'!$I$32,0,10*ROW('Sanitation Data'!I160))="","",OFFSET('Sanitation Data'!$I$32,0,10*ROW('Sanitation Data'!I160)))</f>
        <v/>
      </c>
      <c r="DO166" s="290" t="str">
        <f ca="true">+IF(OFFSET('Hygiene Data'!$D$11,0,10*ROW('Hygiene Data'!D160))="","",OFFSET('Hygiene Data'!$D$11,0,10*ROW('Hygiene Data'!D160)))</f>
        <v/>
      </c>
      <c r="DP166" s="290" t="str">
        <f ca="true">+IF(OFFSET('Hygiene Data'!$D$12,0,10*ROW('Hygiene Data'!D160))="","",OFFSET('Hygiene Data'!$D$12,0,10*ROW('Hygiene Data'!D160)))</f>
        <v/>
      </c>
      <c r="DQ166" s="290" t="str">
        <f ca="true">+IF(OFFSET('Hygiene Data'!$D$13,0,10*ROW('Hygiene Data'!D160))="","",OFFSET('Hygiene Data'!$D$13,0,10*ROW('Hygiene Data'!D160)))</f>
        <v/>
      </c>
      <c r="DR166" s="290" t="str">
        <f ca="true">+IF(OFFSET('Hygiene Data'!$E$11,0,10*ROW('Hygiene Data'!E160))="","",OFFSET('Hygiene Data'!$E$11,0,10*ROW('Hygiene Data'!E160)))</f>
        <v/>
      </c>
      <c r="DS166" s="290" t="str">
        <f ca="true">+IF(OFFSET('Hygiene Data'!$E$12,0,10*ROW('Hygiene Data'!E160))="","",OFFSET('Hygiene Data'!$E$12,0,10*ROW('Hygiene Data'!E160)))</f>
        <v/>
      </c>
      <c r="DT166" s="290" t="str">
        <f ca="true">+IF(OFFSET('Hygiene Data'!$E$13,0,10*ROW('Hygiene Data'!E160))="","",OFFSET('Hygiene Data'!$E$13,0,10*ROW('Hygiene Data'!E160)))</f>
        <v/>
      </c>
      <c r="DU166" s="290" t="str">
        <f ca="true">+IF(OFFSET('Hygiene Data'!$F$11,0,10*ROW('Hygiene Data'!F160))="","",OFFSET('Hygiene Data'!$F$11,0,10*ROW('Hygiene Data'!F160)))</f>
        <v/>
      </c>
      <c r="DV166" s="290" t="str">
        <f ca="true">+IF(OFFSET('Hygiene Data'!$F$12,0,10*ROW('Hygiene Data'!F160))="","",OFFSET('Hygiene Data'!$F$12,0,10*ROW('Hygiene Data'!F160)))</f>
        <v/>
      </c>
      <c r="DW166" s="290" t="str">
        <f ca="true">+IF(OFFSET('Hygiene Data'!$F$13,0,10*ROW('Hygiene Data'!F160))="","",OFFSET('Hygiene Data'!$F$13,0,10*ROW('Hygiene Data'!F160)))</f>
        <v/>
      </c>
      <c r="DX166" s="290" t="str">
        <f ca="true">+IF(OFFSET('Hygiene Data'!$G$11,0,10*ROW('Hygiene Data'!G160))="","",OFFSET('Hygiene Data'!$G$11,0,10*ROW('Hygiene Data'!G160)))</f>
        <v/>
      </c>
      <c r="DY166" s="290" t="str">
        <f ca="true">+IF(OFFSET('Hygiene Data'!$G$12,0,10*ROW('Hygiene Data'!G160))="","",OFFSET('Hygiene Data'!$G$12,0,10*ROW('Hygiene Data'!G160)))</f>
        <v/>
      </c>
      <c r="DZ166" s="290" t="str">
        <f ca="true">+IF(OFFSET('Hygiene Data'!$G$13,0,10*ROW('Hygiene Data'!G160))="","",OFFSET('Hygiene Data'!$G$13,0,10*ROW('Hygiene Data'!G160)))</f>
        <v/>
      </c>
      <c r="EA166" s="290" t="str">
        <f ca="true">+IF(OFFSET('Hygiene Data'!$H$11,0,10*ROW('Hygiene Data'!H160))="","",OFFSET('Hygiene Data'!$H$11,0,10*ROW('Hygiene Data'!H160)))</f>
        <v/>
      </c>
      <c r="EB166" s="290" t="str">
        <f ca="true">+IF(OFFSET('Hygiene Data'!$H$12,0,10*ROW('Hygiene Data'!H160))="","",OFFSET('Hygiene Data'!$H$12,0,10*ROW('Hygiene Data'!H160)))</f>
        <v/>
      </c>
      <c r="EC166" s="290" t="str">
        <f ca="true">+IF(OFFSET('Hygiene Data'!$H$13,0,10*ROW('Hygiene Data'!H160))="","",OFFSET('Hygiene Data'!$H$13,0,10*ROW('Hygiene Data'!H160)))</f>
        <v/>
      </c>
      <c r="ED166" s="290" t="str">
        <f ca="true">+IF(OFFSET('Hygiene Data'!$I$11,0,10*ROW('Hygiene Data'!I160))="","",OFFSET('Hygiene Data'!$I$11,0,10*ROW('Hygiene Data'!I160)))</f>
        <v/>
      </c>
      <c r="EE166" s="290" t="str">
        <f ca="true">+IF(OFFSET('Hygiene Data'!$I$12,0,10*ROW('Hygiene Data'!I160))="","",OFFSET('Hygiene Data'!$I$12,0,10*ROW('Hygiene Data'!I160)))</f>
        <v/>
      </c>
      <c r="EF166" s="290"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6"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0"/>
      <c r="BS167" s="290" t="str">
        <f ca="true">+IF(OFFSET('Water Data'!$D$27,0,10*ROW('Water Data'!D161))="","",OFFSET('Water Data'!$D$27,0,10*ROW('Water Data'!D161)))</f>
        <v/>
      </c>
      <c r="BT167" s="290" t="str">
        <f ca="true">+IF(OFFSET('Water Data'!$D$28,0,10*ROW('Water Data'!D161))="","",OFFSET('Water Data'!$D$28,0,10*ROW('Water Data'!D161)))</f>
        <v/>
      </c>
      <c r="BU167" s="290" t="str">
        <f ca="true">+IF(OFFSET('Water Data'!$D$29,0,10*ROW('Water Data'!D161))="","",OFFSET('Water Data'!$D$29,0,10*ROW('Water Data'!D161)))</f>
        <v/>
      </c>
      <c r="BV167" s="290" t="str">
        <f ca="true">+IF(OFFSET('Water Data'!$E$27,0,10*ROW('Water Data'!E161))="","",OFFSET('Water Data'!$E$27,0,10*ROW('Water Data'!E161)))</f>
        <v/>
      </c>
      <c r="BW167" s="290" t="str">
        <f ca="true">+IF(OFFSET('Water Data'!$E$28,0,10*ROW('Water Data'!E161))="","",OFFSET('Water Data'!$E$28,0,10*ROW('Water Data'!E161)))</f>
        <v/>
      </c>
      <c r="BX167" s="290" t="str">
        <f ca="true">+IF(OFFSET('Water Data'!$E$29,0,10*ROW('Water Data'!E161))="","",OFFSET('Water Data'!$E$29,0,10*ROW('Water Data'!E161)))</f>
        <v/>
      </c>
      <c r="BY167" s="290" t="str">
        <f ca="true">+IF(OFFSET('Water Data'!$F$27,0,10*ROW('Water Data'!F161))="","",OFFSET('Water Data'!$F$27,0,10*ROW('Water Data'!F161)))</f>
        <v/>
      </c>
      <c r="BZ167" s="290" t="str">
        <f ca="true">+IF(OFFSET('Water Data'!$F$28,0,10*ROW('Water Data'!F161))="","",OFFSET('Water Data'!$F$28,0,10*ROW('Water Data'!F161)))</f>
        <v/>
      </c>
      <c r="CA167" s="290" t="str">
        <f ca="true">+IF(OFFSET('Water Data'!$F$29,0,10*ROW('Water Data'!F161))="","",OFFSET('Water Data'!$F$29,0,10*ROW('Water Data'!F161)))</f>
        <v/>
      </c>
      <c r="CB167" s="290" t="str">
        <f ca="true">+IF(OFFSET('Water Data'!$G$27,0,10*ROW('Water Data'!G161))="","",OFFSET('Water Data'!$G$27,0,10*ROW('Water Data'!G161)))</f>
        <v/>
      </c>
      <c r="CC167" s="290" t="str">
        <f ca="true">+IF(OFFSET('Water Data'!$G$28,0,10*ROW('Water Data'!G161))="","",OFFSET('Water Data'!$G$28,0,10*ROW('Water Data'!G161)))</f>
        <v/>
      </c>
      <c r="CD167" s="290" t="str">
        <f ca="true">+IF(OFFSET('Water Data'!$G$29,0,10*ROW('Water Data'!G161))="","",OFFSET('Water Data'!$G$29,0,10*ROW('Water Data'!G161)))</f>
        <v/>
      </c>
      <c r="CE167" s="290" t="str">
        <f ca="true">+IF(OFFSET('Water Data'!$H$27,0,10*ROW('Water Data'!H161))="","",OFFSET('Water Data'!$H$27,0,10*ROW('Water Data'!H161)))</f>
        <v/>
      </c>
      <c r="CF167" s="290" t="str">
        <f ca="true">+IF(OFFSET('Water Data'!$H$28,0,10*ROW('Water Data'!H161))="","",OFFSET('Water Data'!$H$28,0,10*ROW('Water Data'!H161)))</f>
        <v/>
      </c>
      <c r="CG167" s="290" t="str">
        <f ca="true">+IF(OFFSET('Water Data'!$H$29,0,10*ROW('Water Data'!H161))="","",OFFSET('Water Data'!$H$29,0,10*ROW('Water Data'!H161)))</f>
        <v/>
      </c>
      <c r="CH167" s="290" t="str">
        <f ca="true">+IF(OFFSET('Water Data'!$I$27,0,10*ROW('Water Data'!I161))="","",OFFSET('Water Data'!$I$27,0,10*ROW('Water Data'!I161)))</f>
        <v/>
      </c>
      <c r="CI167" s="290" t="str">
        <f ca="true">+IF(OFFSET('Water Data'!$I$28,0,10*ROW('Water Data'!I161))="","",OFFSET('Water Data'!$I$28,0,10*ROW('Water Data'!I161)))</f>
        <v/>
      </c>
      <c r="CJ167" s="290" t="str">
        <f ca="true">+IF(OFFSET('Water Data'!$I$29,0,10*ROW('Water Data'!I161))="","",OFFSET('Water Data'!$I$29,0,10*ROW('Water Data'!I161)))</f>
        <v/>
      </c>
      <c r="CK167" s="290" t="str">
        <f ca="true">+IF(OFFSET('Sanitation Data'!$D$28,0,10*ROW('Sanitation Data'!D161))="","",OFFSET('Sanitation Data'!$D$28,0,10*ROW('Sanitation Data'!D161)))</f>
        <v/>
      </c>
      <c r="CL167" s="290" t="str">
        <f ca="true">+IF(OFFSET('Sanitation Data'!$D$29,0,10*ROW('Sanitation Data'!D161))="","",OFFSET('Sanitation Data'!$D$29,0,10*ROW('Sanitation Data'!D161)))</f>
        <v/>
      </c>
      <c r="CM167" s="290" t="str">
        <f ca="true">+IF(OFFSET('Sanitation Data'!$D$30,0,10*ROW('Sanitation Data'!D161))="","",OFFSET('Sanitation Data'!$D$30,0,10*ROW('Sanitation Data'!D161)))</f>
        <v/>
      </c>
      <c r="CN167" s="290" t="str">
        <f ca="true">+IF(OFFSET('Sanitation Data'!$D$31,0,10*ROW('Sanitation Data'!D161))="","",OFFSET('Sanitation Data'!$D$31,0,10*ROW('Sanitation Data'!D161)))</f>
        <v/>
      </c>
      <c r="CO167" s="290" t="str">
        <f ca="true">+IF(OFFSET('Sanitation Data'!$D$32,0,10*ROW('Sanitation Data'!D161))="","",OFFSET('Sanitation Data'!$D$32,0,10*ROW('Sanitation Data'!D161)))</f>
        <v/>
      </c>
      <c r="CP167" s="290" t="str">
        <f ca="true">+IF(OFFSET('Sanitation Data'!$E$28,0,10*ROW('Sanitation Data'!E161))="","",OFFSET('Sanitation Data'!$E$28,0,10*ROW('Sanitation Data'!E161)))</f>
        <v/>
      </c>
      <c r="CQ167" s="290" t="str">
        <f ca="true">+IF(OFFSET('Sanitation Data'!$E$29,0,10*ROW('Sanitation Data'!E161))="","",OFFSET('Sanitation Data'!$E$29,0,10*ROW('Sanitation Data'!E161)))</f>
        <v/>
      </c>
      <c r="CR167" s="290" t="str">
        <f ca="true">+IF(OFFSET('Sanitation Data'!$E$30,0,10*ROW('Sanitation Data'!E161))="","",OFFSET('Sanitation Data'!$E$30,0,10*ROW('Sanitation Data'!E161)))</f>
        <v/>
      </c>
      <c r="CS167" s="290" t="str">
        <f ca="true">+IF(OFFSET('Sanitation Data'!$E$31,0,10*ROW('Sanitation Data'!E161))="","",OFFSET('Sanitation Data'!$E$31,0,10*ROW('Sanitation Data'!E161)))</f>
        <v/>
      </c>
      <c r="CT167" s="290" t="str">
        <f ca="true">+IF(OFFSET('Sanitation Data'!$E$32,0,10*ROW('Sanitation Data'!E161))="","",OFFSET('Sanitation Data'!$E$32,0,10*ROW('Sanitation Data'!E161)))</f>
        <v/>
      </c>
      <c r="CU167" s="290" t="str">
        <f ca="true">+IF(OFFSET('Sanitation Data'!$F$28,0,10*ROW('Sanitation Data'!F161))="","",OFFSET('Sanitation Data'!$F$28,0,10*ROW('Sanitation Data'!F161)))</f>
        <v/>
      </c>
      <c r="CV167" s="290" t="str">
        <f ca="true">+IF(OFFSET('Sanitation Data'!$F$29,0,10*ROW('Sanitation Data'!F161))="","",OFFSET('Sanitation Data'!$F$29,0,10*ROW('Sanitation Data'!F161)))</f>
        <v/>
      </c>
      <c r="CW167" s="290" t="str">
        <f ca="true">+IF(OFFSET('Sanitation Data'!$F$30,0,10*ROW('Sanitation Data'!F161))="","",OFFSET('Sanitation Data'!$F$30,0,10*ROW('Sanitation Data'!F161)))</f>
        <v/>
      </c>
      <c r="CX167" s="290" t="str">
        <f ca="true">+IF(OFFSET('Sanitation Data'!$F$31,0,10*ROW('Sanitation Data'!F161))="","",OFFSET('Sanitation Data'!$F$31,0,10*ROW('Sanitation Data'!F161)))</f>
        <v/>
      </c>
      <c r="CY167" s="290" t="str">
        <f ca="true">+IF(OFFSET('Sanitation Data'!$F$32,0,10*ROW('Sanitation Data'!F161))="","",OFFSET('Sanitation Data'!$F$32,0,10*ROW('Sanitation Data'!F161)))</f>
        <v/>
      </c>
      <c r="CZ167" s="290" t="str">
        <f ca="true">+IF(OFFSET('Sanitation Data'!$G$28,0,10*ROW('Sanitation Data'!G161))="","",OFFSET('Sanitation Data'!$G$28,0,10*ROW('Sanitation Data'!G161)))</f>
        <v/>
      </c>
      <c r="DA167" s="290" t="str">
        <f ca="true">+IF(OFFSET('Sanitation Data'!$G$29,0,10*ROW('Sanitation Data'!G161))="","",OFFSET('Sanitation Data'!$G$29,0,10*ROW('Sanitation Data'!G161)))</f>
        <v/>
      </c>
      <c r="DB167" s="290" t="str">
        <f ca="true">+IF(OFFSET('Sanitation Data'!$G$30,0,10*ROW('Sanitation Data'!G161))="","",OFFSET('Sanitation Data'!$G$30,0,10*ROW('Sanitation Data'!G161)))</f>
        <v/>
      </c>
      <c r="DC167" s="290" t="str">
        <f ca="true">+IF(OFFSET('Sanitation Data'!$G$31,0,10*ROW('Sanitation Data'!G161))="","",OFFSET('Sanitation Data'!$G$31,0,10*ROW('Sanitation Data'!G161)))</f>
        <v/>
      </c>
      <c r="DD167" s="290" t="str">
        <f ca="true">+IF(OFFSET('Sanitation Data'!$G$32,0,10*ROW('Sanitation Data'!G161))="","",OFFSET('Sanitation Data'!$G$32,0,10*ROW('Sanitation Data'!G161)))</f>
        <v/>
      </c>
      <c r="DE167" s="290" t="str">
        <f ca="true">+IF(OFFSET('Sanitation Data'!$H$28,0,10*ROW('Sanitation Data'!H161))="","",OFFSET('Sanitation Data'!$H$28,0,10*ROW('Sanitation Data'!H161)))</f>
        <v/>
      </c>
      <c r="DF167" s="290" t="str">
        <f ca="true">+IF(OFFSET('Sanitation Data'!$H$29,0,10*ROW('Sanitation Data'!H161))="","",OFFSET('Sanitation Data'!$H$29,0,10*ROW('Sanitation Data'!H161)))</f>
        <v/>
      </c>
      <c r="DG167" s="290" t="str">
        <f ca="true">+IF(OFFSET('Sanitation Data'!$H$30,0,10*ROW('Sanitation Data'!H161))="","",OFFSET('Sanitation Data'!$H$30,0,10*ROW('Sanitation Data'!H161)))</f>
        <v/>
      </c>
      <c r="DH167" s="290" t="str">
        <f ca="true">+IF(OFFSET('Sanitation Data'!$H$31,0,10*ROW('Sanitation Data'!H161))="","",OFFSET('Sanitation Data'!$H$31,0,10*ROW('Sanitation Data'!H161)))</f>
        <v/>
      </c>
      <c r="DI167" s="290" t="str">
        <f ca="true">+IF(OFFSET('Sanitation Data'!$H$32,0,10*ROW('Sanitation Data'!H161))="","",OFFSET('Sanitation Data'!$H$32,0,10*ROW('Sanitation Data'!H161)))</f>
        <v/>
      </c>
      <c r="DJ167" s="290" t="str">
        <f ca="true">+IF(OFFSET('Sanitation Data'!$I$28,0,10*ROW('Sanitation Data'!I161))="","",OFFSET('Sanitation Data'!$I$28,0,10*ROW('Sanitation Data'!I161)))</f>
        <v/>
      </c>
      <c r="DK167" s="290" t="str">
        <f ca="true">+IF(OFFSET('Sanitation Data'!$I$29,0,10*ROW('Sanitation Data'!I161))="","",OFFSET('Sanitation Data'!$I$29,0,10*ROW('Sanitation Data'!I161)))</f>
        <v/>
      </c>
      <c r="DL167" s="290" t="str">
        <f ca="true">+IF(OFFSET('Sanitation Data'!$I$30,0,10*ROW('Sanitation Data'!I161))="","",OFFSET('Sanitation Data'!$I$30,0,10*ROW('Sanitation Data'!I161)))</f>
        <v/>
      </c>
      <c r="DM167" s="290" t="str">
        <f ca="true">+IF(OFFSET('Sanitation Data'!$I$31,0,10*ROW('Sanitation Data'!I161))="","",OFFSET('Sanitation Data'!$I$31,0,10*ROW('Sanitation Data'!I161)))</f>
        <v/>
      </c>
      <c r="DN167" s="290" t="str">
        <f ca="true">+IF(OFFSET('Sanitation Data'!$I$32,0,10*ROW('Sanitation Data'!I161))="","",OFFSET('Sanitation Data'!$I$32,0,10*ROW('Sanitation Data'!I161)))</f>
        <v/>
      </c>
      <c r="DO167" s="290" t="str">
        <f ca="true">+IF(OFFSET('Hygiene Data'!$D$11,0,10*ROW('Hygiene Data'!D161))="","",OFFSET('Hygiene Data'!$D$11,0,10*ROW('Hygiene Data'!D161)))</f>
        <v/>
      </c>
      <c r="DP167" s="290" t="str">
        <f ca="true">+IF(OFFSET('Hygiene Data'!$D$12,0,10*ROW('Hygiene Data'!D161))="","",OFFSET('Hygiene Data'!$D$12,0,10*ROW('Hygiene Data'!D161)))</f>
        <v/>
      </c>
      <c r="DQ167" s="290" t="str">
        <f ca="true">+IF(OFFSET('Hygiene Data'!$D$13,0,10*ROW('Hygiene Data'!D161))="","",OFFSET('Hygiene Data'!$D$13,0,10*ROW('Hygiene Data'!D161)))</f>
        <v/>
      </c>
      <c r="DR167" s="290" t="str">
        <f ca="true">+IF(OFFSET('Hygiene Data'!$E$11,0,10*ROW('Hygiene Data'!E161))="","",OFFSET('Hygiene Data'!$E$11,0,10*ROW('Hygiene Data'!E161)))</f>
        <v/>
      </c>
      <c r="DS167" s="290" t="str">
        <f ca="true">+IF(OFFSET('Hygiene Data'!$E$12,0,10*ROW('Hygiene Data'!E161))="","",OFFSET('Hygiene Data'!$E$12,0,10*ROW('Hygiene Data'!E161)))</f>
        <v/>
      </c>
      <c r="DT167" s="290" t="str">
        <f ca="true">+IF(OFFSET('Hygiene Data'!$E$13,0,10*ROW('Hygiene Data'!E161))="","",OFFSET('Hygiene Data'!$E$13,0,10*ROW('Hygiene Data'!E161)))</f>
        <v/>
      </c>
      <c r="DU167" s="290" t="str">
        <f ca="true">+IF(OFFSET('Hygiene Data'!$F$11,0,10*ROW('Hygiene Data'!F161))="","",OFFSET('Hygiene Data'!$F$11,0,10*ROW('Hygiene Data'!F161)))</f>
        <v/>
      </c>
      <c r="DV167" s="290" t="str">
        <f ca="true">+IF(OFFSET('Hygiene Data'!$F$12,0,10*ROW('Hygiene Data'!F161))="","",OFFSET('Hygiene Data'!$F$12,0,10*ROW('Hygiene Data'!F161)))</f>
        <v/>
      </c>
      <c r="DW167" s="290" t="str">
        <f ca="true">+IF(OFFSET('Hygiene Data'!$F$13,0,10*ROW('Hygiene Data'!F161))="","",OFFSET('Hygiene Data'!$F$13,0,10*ROW('Hygiene Data'!F161)))</f>
        <v/>
      </c>
      <c r="DX167" s="290" t="str">
        <f ca="true">+IF(OFFSET('Hygiene Data'!$G$11,0,10*ROW('Hygiene Data'!G161))="","",OFFSET('Hygiene Data'!$G$11,0,10*ROW('Hygiene Data'!G161)))</f>
        <v/>
      </c>
      <c r="DY167" s="290" t="str">
        <f ca="true">+IF(OFFSET('Hygiene Data'!$G$12,0,10*ROW('Hygiene Data'!G161))="","",OFFSET('Hygiene Data'!$G$12,0,10*ROW('Hygiene Data'!G161)))</f>
        <v/>
      </c>
      <c r="DZ167" s="290" t="str">
        <f ca="true">+IF(OFFSET('Hygiene Data'!$G$13,0,10*ROW('Hygiene Data'!G161))="","",OFFSET('Hygiene Data'!$G$13,0,10*ROW('Hygiene Data'!G161)))</f>
        <v/>
      </c>
      <c r="EA167" s="290" t="str">
        <f ca="true">+IF(OFFSET('Hygiene Data'!$H$11,0,10*ROW('Hygiene Data'!H161))="","",OFFSET('Hygiene Data'!$H$11,0,10*ROW('Hygiene Data'!H161)))</f>
        <v/>
      </c>
      <c r="EB167" s="290" t="str">
        <f ca="true">+IF(OFFSET('Hygiene Data'!$H$12,0,10*ROW('Hygiene Data'!H161))="","",OFFSET('Hygiene Data'!$H$12,0,10*ROW('Hygiene Data'!H161)))</f>
        <v/>
      </c>
      <c r="EC167" s="290" t="str">
        <f ca="true">+IF(OFFSET('Hygiene Data'!$H$13,0,10*ROW('Hygiene Data'!H161))="","",OFFSET('Hygiene Data'!$H$13,0,10*ROW('Hygiene Data'!H161)))</f>
        <v/>
      </c>
      <c r="ED167" s="290" t="str">
        <f ca="true">+IF(OFFSET('Hygiene Data'!$I$11,0,10*ROW('Hygiene Data'!I161))="","",OFFSET('Hygiene Data'!$I$11,0,10*ROW('Hygiene Data'!I161)))</f>
        <v/>
      </c>
      <c r="EE167" s="290" t="str">
        <f ca="true">+IF(OFFSET('Hygiene Data'!$I$12,0,10*ROW('Hygiene Data'!I161))="","",OFFSET('Hygiene Data'!$I$12,0,10*ROW('Hygiene Data'!I161)))</f>
        <v/>
      </c>
      <c r="EF167" s="290"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6"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0"/>
      <c r="BS168" s="290" t="str">
        <f ca="true">+IF(OFFSET('Water Data'!$D$27,0,10*ROW('Water Data'!D162))="","",OFFSET('Water Data'!$D$27,0,10*ROW('Water Data'!D162)))</f>
        <v/>
      </c>
      <c r="BT168" s="290" t="str">
        <f ca="true">+IF(OFFSET('Water Data'!$D$28,0,10*ROW('Water Data'!D162))="","",OFFSET('Water Data'!$D$28,0,10*ROW('Water Data'!D162)))</f>
        <v/>
      </c>
      <c r="BU168" s="290" t="str">
        <f ca="true">+IF(OFFSET('Water Data'!$D$29,0,10*ROW('Water Data'!D162))="","",OFFSET('Water Data'!$D$29,0,10*ROW('Water Data'!D162)))</f>
        <v/>
      </c>
      <c r="BV168" s="290" t="str">
        <f ca="true">+IF(OFFSET('Water Data'!$E$27,0,10*ROW('Water Data'!E162))="","",OFFSET('Water Data'!$E$27,0,10*ROW('Water Data'!E162)))</f>
        <v/>
      </c>
      <c r="BW168" s="290" t="str">
        <f ca="true">+IF(OFFSET('Water Data'!$E$28,0,10*ROW('Water Data'!E162))="","",OFFSET('Water Data'!$E$28,0,10*ROW('Water Data'!E162)))</f>
        <v/>
      </c>
      <c r="BX168" s="290" t="str">
        <f ca="true">+IF(OFFSET('Water Data'!$E$29,0,10*ROW('Water Data'!E162))="","",OFFSET('Water Data'!$E$29,0,10*ROW('Water Data'!E162)))</f>
        <v/>
      </c>
      <c r="BY168" s="290" t="str">
        <f ca="true">+IF(OFFSET('Water Data'!$F$27,0,10*ROW('Water Data'!F162))="","",OFFSET('Water Data'!$F$27,0,10*ROW('Water Data'!F162)))</f>
        <v/>
      </c>
      <c r="BZ168" s="290" t="str">
        <f ca="true">+IF(OFFSET('Water Data'!$F$28,0,10*ROW('Water Data'!F162))="","",OFFSET('Water Data'!$F$28,0,10*ROW('Water Data'!F162)))</f>
        <v/>
      </c>
      <c r="CA168" s="290" t="str">
        <f ca="true">+IF(OFFSET('Water Data'!$F$29,0,10*ROW('Water Data'!F162))="","",OFFSET('Water Data'!$F$29,0,10*ROW('Water Data'!F162)))</f>
        <v/>
      </c>
      <c r="CB168" s="290" t="str">
        <f ca="true">+IF(OFFSET('Water Data'!$G$27,0,10*ROW('Water Data'!G162))="","",OFFSET('Water Data'!$G$27,0,10*ROW('Water Data'!G162)))</f>
        <v/>
      </c>
      <c r="CC168" s="290" t="str">
        <f ca="true">+IF(OFFSET('Water Data'!$G$28,0,10*ROW('Water Data'!G162))="","",OFFSET('Water Data'!$G$28,0,10*ROW('Water Data'!G162)))</f>
        <v/>
      </c>
      <c r="CD168" s="290" t="str">
        <f ca="true">+IF(OFFSET('Water Data'!$G$29,0,10*ROW('Water Data'!G162))="","",OFFSET('Water Data'!$G$29,0,10*ROW('Water Data'!G162)))</f>
        <v/>
      </c>
      <c r="CE168" s="290" t="str">
        <f ca="true">+IF(OFFSET('Water Data'!$H$27,0,10*ROW('Water Data'!H162))="","",OFFSET('Water Data'!$H$27,0,10*ROW('Water Data'!H162)))</f>
        <v/>
      </c>
      <c r="CF168" s="290" t="str">
        <f ca="true">+IF(OFFSET('Water Data'!$H$28,0,10*ROW('Water Data'!H162))="","",OFFSET('Water Data'!$H$28,0,10*ROW('Water Data'!H162)))</f>
        <v/>
      </c>
      <c r="CG168" s="290" t="str">
        <f ca="true">+IF(OFFSET('Water Data'!$H$29,0,10*ROW('Water Data'!H162))="","",OFFSET('Water Data'!$H$29,0,10*ROW('Water Data'!H162)))</f>
        <v/>
      </c>
      <c r="CH168" s="290" t="str">
        <f ca="true">+IF(OFFSET('Water Data'!$I$27,0,10*ROW('Water Data'!I162))="","",OFFSET('Water Data'!$I$27,0,10*ROW('Water Data'!I162)))</f>
        <v/>
      </c>
      <c r="CI168" s="290" t="str">
        <f ca="true">+IF(OFFSET('Water Data'!$I$28,0,10*ROW('Water Data'!I162))="","",OFFSET('Water Data'!$I$28,0,10*ROW('Water Data'!I162)))</f>
        <v/>
      </c>
      <c r="CJ168" s="290" t="str">
        <f ca="true">+IF(OFFSET('Water Data'!$I$29,0,10*ROW('Water Data'!I162))="","",OFFSET('Water Data'!$I$29,0,10*ROW('Water Data'!I162)))</f>
        <v/>
      </c>
      <c r="CK168" s="290" t="str">
        <f ca="true">+IF(OFFSET('Sanitation Data'!$D$28,0,10*ROW('Sanitation Data'!D162))="","",OFFSET('Sanitation Data'!$D$28,0,10*ROW('Sanitation Data'!D162)))</f>
        <v/>
      </c>
      <c r="CL168" s="290" t="str">
        <f ca="true">+IF(OFFSET('Sanitation Data'!$D$29,0,10*ROW('Sanitation Data'!D162))="","",OFFSET('Sanitation Data'!$D$29,0,10*ROW('Sanitation Data'!D162)))</f>
        <v/>
      </c>
      <c r="CM168" s="290" t="str">
        <f ca="true">+IF(OFFSET('Sanitation Data'!$D$30,0,10*ROW('Sanitation Data'!D162))="","",OFFSET('Sanitation Data'!$D$30,0,10*ROW('Sanitation Data'!D162)))</f>
        <v/>
      </c>
      <c r="CN168" s="290" t="str">
        <f ca="true">+IF(OFFSET('Sanitation Data'!$D$31,0,10*ROW('Sanitation Data'!D162))="","",OFFSET('Sanitation Data'!$D$31,0,10*ROW('Sanitation Data'!D162)))</f>
        <v/>
      </c>
      <c r="CO168" s="290" t="str">
        <f ca="true">+IF(OFFSET('Sanitation Data'!$D$32,0,10*ROW('Sanitation Data'!D162))="","",OFFSET('Sanitation Data'!$D$32,0,10*ROW('Sanitation Data'!D162)))</f>
        <v/>
      </c>
      <c r="CP168" s="290" t="str">
        <f ca="true">+IF(OFFSET('Sanitation Data'!$E$28,0,10*ROW('Sanitation Data'!E162))="","",OFFSET('Sanitation Data'!$E$28,0,10*ROW('Sanitation Data'!E162)))</f>
        <v/>
      </c>
      <c r="CQ168" s="290" t="str">
        <f ca="true">+IF(OFFSET('Sanitation Data'!$E$29,0,10*ROW('Sanitation Data'!E162))="","",OFFSET('Sanitation Data'!$E$29,0,10*ROW('Sanitation Data'!E162)))</f>
        <v/>
      </c>
      <c r="CR168" s="290" t="str">
        <f ca="true">+IF(OFFSET('Sanitation Data'!$E$30,0,10*ROW('Sanitation Data'!E162))="","",OFFSET('Sanitation Data'!$E$30,0,10*ROW('Sanitation Data'!E162)))</f>
        <v/>
      </c>
      <c r="CS168" s="290" t="str">
        <f ca="true">+IF(OFFSET('Sanitation Data'!$E$31,0,10*ROW('Sanitation Data'!E162))="","",OFFSET('Sanitation Data'!$E$31,0,10*ROW('Sanitation Data'!E162)))</f>
        <v/>
      </c>
      <c r="CT168" s="290" t="str">
        <f ca="true">+IF(OFFSET('Sanitation Data'!$E$32,0,10*ROW('Sanitation Data'!E162))="","",OFFSET('Sanitation Data'!$E$32,0,10*ROW('Sanitation Data'!E162)))</f>
        <v/>
      </c>
      <c r="CU168" s="290" t="str">
        <f ca="true">+IF(OFFSET('Sanitation Data'!$F$28,0,10*ROW('Sanitation Data'!F162))="","",OFFSET('Sanitation Data'!$F$28,0,10*ROW('Sanitation Data'!F162)))</f>
        <v/>
      </c>
      <c r="CV168" s="290" t="str">
        <f ca="true">+IF(OFFSET('Sanitation Data'!$F$29,0,10*ROW('Sanitation Data'!F162))="","",OFFSET('Sanitation Data'!$F$29,0,10*ROW('Sanitation Data'!F162)))</f>
        <v/>
      </c>
      <c r="CW168" s="290" t="str">
        <f ca="true">+IF(OFFSET('Sanitation Data'!$F$30,0,10*ROW('Sanitation Data'!F162))="","",OFFSET('Sanitation Data'!$F$30,0,10*ROW('Sanitation Data'!F162)))</f>
        <v/>
      </c>
      <c r="CX168" s="290" t="str">
        <f ca="true">+IF(OFFSET('Sanitation Data'!$F$31,0,10*ROW('Sanitation Data'!F162))="","",OFFSET('Sanitation Data'!$F$31,0,10*ROW('Sanitation Data'!F162)))</f>
        <v/>
      </c>
      <c r="CY168" s="290" t="str">
        <f ca="true">+IF(OFFSET('Sanitation Data'!$F$32,0,10*ROW('Sanitation Data'!F162))="","",OFFSET('Sanitation Data'!$F$32,0,10*ROW('Sanitation Data'!F162)))</f>
        <v/>
      </c>
      <c r="CZ168" s="290" t="str">
        <f ca="true">+IF(OFFSET('Sanitation Data'!$G$28,0,10*ROW('Sanitation Data'!G162))="","",OFFSET('Sanitation Data'!$G$28,0,10*ROW('Sanitation Data'!G162)))</f>
        <v/>
      </c>
      <c r="DA168" s="290" t="str">
        <f ca="true">+IF(OFFSET('Sanitation Data'!$G$29,0,10*ROW('Sanitation Data'!G162))="","",OFFSET('Sanitation Data'!$G$29,0,10*ROW('Sanitation Data'!G162)))</f>
        <v/>
      </c>
      <c r="DB168" s="290" t="str">
        <f ca="true">+IF(OFFSET('Sanitation Data'!$G$30,0,10*ROW('Sanitation Data'!G162))="","",OFFSET('Sanitation Data'!$G$30,0,10*ROW('Sanitation Data'!G162)))</f>
        <v/>
      </c>
      <c r="DC168" s="290" t="str">
        <f ca="true">+IF(OFFSET('Sanitation Data'!$G$31,0,10*ROW('Sanitation Data'!G162))="","",OFFSET('Sanitation Data'!$G$31,0,10*ROW('Sanitation Data'!G162)))</f>
        <v/>
      </c>
      <c r="DD168" s="290" t="str">
        <f ca="true">+IF(OFFSET('Sanitation Data'!$G$32,0,10*ROW('Sanitation Data'!G162))="","",OFFSET('Sanitation Data'!$G$32,0,10*ROW('Sanitation Data'!G162)))</f>
        <v/>
      </c>
      <c r="DE168" s="290" t="str">
        <f ca="true">+IF(OFFSET('Sanitation Data'!$H$28,0,10*ROW('Sanitation Data'!H162))="","",OFFSET('Sanitation Data'!$H$28,0,10*ROW('Sanitation Data'!H162)))</f>
        <v/>
      </c>
      <c r="DF168" s="290" t="str">
        <f ca="true">+IF(OFFSET('Sanitation Data'!$H$29,0,10*ROW('Sanitation Data'!H162))="","",OFFSET('Sanitation Data'!$H$29,0,10*ROW('Sanitation Data'!H162)))</f>
        <v/>
      </c>
      <c r="DG168" s="290" t="str">
        <f ca="true">+IF(OFFSET('Sanitation Data'!$H$30,0,10*ROW('Sanitation Data'!H162))="","",OFFSET('Sanitation Data'!$H$30,0,10*ROW('Sanitation Data'!H162)))</f>
        <v/>
      </c>
      <c r="DH168" s="290" t="str">
        <f ca="true">+IF(OFFSET('Sanitation Data'!$H$31,0,10*ROW('Sanitation Data'!H162))="","",OFFSET('Sanitation Data'!$H$31,0,10*ROW('Sanitation Data'!H162)))</f>
        <v/>
      </c>
      <c r="DI168" s="290" t="str">
        <f ca="true">+IF(OFFSET('Sanitation Data'!$H$32,0,10*ROW('Sanitation Data'!H162))="","",OFFSET('Sanitation Data'!$H$32,0,10*ROW('Sanitation Data'!H162)))</f>
        <v/>
      </c>
      <c r="DJ168" s="290" t="str">
        <f ca="true">+IF(OFFSET('Sanitation Data'!$I$28,0,10*ROW('Sanitation Data'!I162))="","",OFFSET('Sanitation Data'!$I$28,0,10*ROW('Sanitation Data'!I162)))</f>
        <v/>
      </c>
      <c r="DK168" s="290" t="str">
        <f ca="true">+IF(OFFSET('Sanitation Data'!$I$29,0,10*ROW('Sanitation Data'!I162))="","",OFFSET('Sanitation Data'!$I$29,0,10*ROW('Sanitation Data'!I162)))</f>
        <v/>
      </c>
      <c r="DL168" s="290" t="str">
        <f ca="true">+IF(OFFSET('Sanitation Data'!$I$30,0,10*ROW('Sanitation Data'!I162))="","",OFFSET('Sanitation Data'!$I$30,0,10*ROW('Sanitation Data'!I162)))</f>
        <v/>
      </c>
      <c r="DM168" s="290" t="str">
        <f ca="true">+IF(OFFSET('Sanitation Data'!$I$31,0,10*ROW('Sanitation Data'!I162))="","",OFFSET('Sanitation Data'!$I$31,0,10*ROW('Sanitation Data'!I162)))</f>
        <v/>
      </c>
      <c r="DN168" s="290" t="str">
        <f ca="true">+IF(OFFSET('Sanitation Data'!$I$32,0,10*ROW('Sanitation Data'!I162))="","",OFFSET('Sanitation Data'!$I$32,0,10*ROW('Sanitation Data'!I162)))</f>
        <v/>
      </c>
      <c r="DO168" s="290" t="str">
        <f ca="true">+IF(OFFSET('Hygiene Data'!$D$11,0,10*ROW('Hygiene Data'!D162))="","",OFFSET('Hygiene Data'!$D$11,0,10*ROW('Hygiene Data'!D162)))</f>
        <v/>
      </c>
      <c r="DP168" s="290" t="str">
        <f ca="true">+IF(OFFSET('Hygiene Data'!$D$12,0,10*ROW('Hygiene Data'!D162))="","",OFFSET('Hygiene Data'!$D$12,0,10*ROW('Hygiene Data'!D162)))</f>
        <v/>
      </c>
      <c r="DQ168" s="290" t="str">
        <f ca="true">+IF(OFFSET('Hygiene Data'!$D$13,0,10*ROW('Hygiene Data'!D162))="","",OFFSET('Hygiene Data'!$D$13,0,10*ROW('Hygiene Data'!D162)))</f>
        <v/>
      </c>
      <c r="DR168" s="290" t="str">
        <f ca="true">+IF(OFFSET('Hygiene Data'!$E$11,0,10*ROW('Hygiene Data'!E162))="","",OFFSET('Hygiene Data'!$E$11,0,10*ROW('Hygiene Data'!E162)))</f>
        <v/>
      </c>
      <c r="DS168" s="290" t="str">
        <f ca="true">+IF(OFFSET('Hygiene Data'!$E$12,0,10*ROW('Hygiene Data'!E162))="","",OFFSET('Hygiene Data'!$E$12,0,10*ROW('Hygiene Data'!E162)))</f>
        <v/>
      </c>
      <c r="DT168" s="290" t="str">
        <f ca="true">+IF(OFFSET('Hygiene Data'!$E$13,0,10*ROW('Hygiene Data'!E162))="","",OFFSET('Hygiene Data'!$E$13,0,10*ROW('Hygiene Data'!E162)))</f>
        <v/>
      </c>
      <c r="DU168" s="290" t="str">
        <f ca="true">+IF(OFFSET('Hygiene Data'!$F$11,0,10*ROW('Hygiene Data'!F162))="","",OFFSET('Hygiene Data'!$F$11,0,10*ROW('Hygiene Data'!F162)))</f>
        <v/>
      </c>
      <c r="DV168" s="290" t="str">
        <f ca="true">+IF(OFFSET('Hygiene Data'!$F$12,0,10*ROW('Hygiene Data'!F162))="","",OFFSET('Hygiene Data'!$F$12,0,10*ROW('Hygiene Data'!F162)))</f>
        <v/>
      </c>
      <c r="DW168" s="290" t="str">
        <f ca="true">+IF(OFFSET('Hygiene Data'!$F$13,0,10*ROW('Hygiene Data'!F162))="","",OFFSET('Hygiene Data'!$F$13,0,10*ROW('Hygiene Data'!F162)))</f>
        <v/>
      </c>
      <c r="DX168" s="290" t="str">
        <f ca="true">+IF(OFFSET('Hygiene Data'!$G$11,0,10*ROW('Hygiene Data'!G162))="","",OFFSET('Hygiene Data'!$G$11,0,10*ROW('Hygiene Data'!G162)))</f>
        <v/>
      </c>
      <c r="DY168" s="290" t="str">
        <f ca="true">+IF(OFFSET('Hygiene Data'!$G$12,0,10*ROW('Hygiene Data'!G162))="","",OFFSET('Hygiene Data'!$G$12,0,10*ROW('Hygiene Data'!G162)))</f>
        <v/>
      </c>
      <c r="DZ168" s="290" t="str">
        <f ca="true">+IF(OFFSET('Hygiene Data'!$G$13,0,10*ROW('Hygiene Data'!G162))="","",OFFSET('Hygiene Data'!$G$13,0,10*ROW('Hygiene Data'!G162)))</f>
        <v/>
      </c>
      <c r="EA168" s="290" t="str">
        <f ca="true">+IF(OFFSET('Hygiene Data'!$H$11,0,10*ROW('Hygiene Data'!H162))="","",OFFSET('Hygiene Data'!$H$11,0,10*ROW('Hygiene Data'!H162)))</f>
        <v/>
      </c>
      <c r="EB168" s="290" t="str">
        <f ca="true">+IF(OFFSET('Hygiene Data'!$H$12,0,10*ROW('Hygiene Data'!H162))="","",OFFSET('Hygiene Data'!$H$12,0,10*ROW('Hygiene Data'!H162)))</f>
        <v/>
      </c>
      <c r="EC168" s="290" t="str">
        <f ca="true">+IF(OFFSET('Hygiene Data'!$H$13,0,10*ROW('Hygiene Data'!H162))="","",OFFSET('Hygiene Data'!$H$13,0,10*ROW('Hygiene Data'!H162)))</f>
        <v/>
      </c>
      <c r="ED168" s="290" t="str">
        <f ca="true">+IF(OFFSET('Hygiene Data'!$I$11,0,10*ROW('Hygiene Data'!I162))="","",OFFSET('Hygiene Data'!$I$11,0,10*ROW('Hygiene Data'!I162)))</f>
        <v/>
      </c>
      <c r="EE168" s="290" t="str">
        <f ca="true">+IF(OFFSET('Hygiene Data'!$I$12,0,10*ROW('Hygiene Data'!I162))="","",OFFSET('Hygiene Data'!$I$12,0,10*ROW('Hygiene Data'!I162)))</f>
        <v/>
      </c>
      <c r="EF168" s="290"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6"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0"/>
      <c r="BS169" s="290" t="str">
        <f ca="true">+IF(OFFSET('Water Data'!$D$27,0,10*ROW('Water Data'!D163))="","",OFFSET('Water Data'!$D$27,0,10*ROW('Water Data'!D163)))</f>
        <v/>
      </c>
      <c r="BT169" s="290" t="str">
        <f ca="true">+IF(OFFSET('Water Data'!$D$28,0,10*ROW('Water Data'!D163))="","",OFFSET('Water Data'!$D$28,0,10*ROW('Water Data'!D163)))</f>
        <v/>
      </c>
      <c r="BU169" s="290" t="str">
        <f ca="true">+IF(OFFSET('Water Data'!$D$29,0,10*ROW('Water Data'!D163))="","",OFFSET('Water Data'!$D$29,0,10*ROW('Water Data'!D163)))</f>
        <v/>
      </c>
      <c r="BV169" s="290" t="str">
        <f ca="true">+IF(OFFSET('Water Data'!$E$27,0,10*ROW('Water Data'!E163))="","",OFFSET('Water Data'!$E$27,0,10*ROW('Water Data'!E163)))</f>
        <v/>
      </c>
      <c r="BW169" s="290" t="str">
        <f ca="true">+IF(OFFSET('Water Data'!$E$28,0,10*ROW('Water Data'!E163))="","",OFFSET('Water Data'!$E$28,0,10*ROW('Water Data'!E163)))</f>
        <v/>
      </c>
      <c r="BX169" s="290" t="str">
        <f ca="true">+IF(OFFSET('Water Data'!$E$29,0,10*ROW('Water Data'!E163))="","",OFFSET('Water Data'!$E$29,0,10*ROW('Water Data'!E163)))</f>
        <v/>
      </c>
      <c r="BY169" s="290" t="str">
        <f ca="true">+IF(OFFSET('Water Data'!$F$27,0,10*ROW('Water Data'!F163))="","",OFFSET('Water Data'!$F$27,0,10*ROW('Water Data'!F163)))</f>
        <v/>
      </c>
      <c r="BZ169" s="290" t="str">
        <f ca="true">+IF(OFFSET('Water Data'!$F$28,0,10*ROW('Water Data'!F163))="","",OFFSET('Water Data'!$F$28,0,10*ROW('Water Data'!F163)))</f>
        <v/>
      </c>
      <c r="CA169" s="290" t="str">
        <f ca="true">+IF(OFFSET('Water Data'!$F$29,0,10*ROW('Water Data'!F163))="","",OFFSET('Water Data'!$F$29,0,10*ROW('Water Data'!F163)))</f>
        <v/>
      </c>
      <c r="CB169" s="290" t="str">
        <f ca="true">+IF(OFFSET('Water Data'!$G$27,0,10*ROW('Water Data'!G163))="","",OFFSET('Water Data'!$G$27,0,10*ROW('Water Data'!G163)))</f>
        <v/>
      </c>
      <c r="CC169" s="290" t="str">
        <f ca="true">+IF(OFFSET('Water Data'!$G$28,0,10*ROW('Water Data'!G163))="","",OFFSET('Water Data'!$G$28,0,10*ROW('Water Data'!G163)))</f>
        <v/>
      </c>
      <c r="CD169" s="290" t="str">
        <f ca="true">+IF(OFFSET('Water Data'!$G$29,0,10*ROW('Water Data'!G163))="","",OFFSET('Water Data'!$G$29,0,10*ROW('Water Data'!G163)))</f>
        <v/>
      </c>
      <c r="CE169" s="290" t="str">
        <f ca="true">+IF(OFFSET('Water Data'!$H$27,0,10*ROW('Water Data'!H163))="","",OFFSET('Water Data'!$H$27,0,10*ROW('Water Data'!H163)))</f>
        <v/>
      </c>
      <c r="CF169" s="290" t="str">
        <f ca="true">+IF(OFFSET('Water Data'!$H$28,0,10*ROW('Water Data'!H163))="","",OFFSET('Water Data'!$H$28,0,10*ROW('Water Data'!H163)))</f>
        <v/>
      </c>
      <c r="CG169" s="290" t="str">
        <f ca="true">+IF(OFFSET('Water Data'!$H$29,0,10*ROW('Water Data'!H163))="","",OFFSET('Water Data'!$H$29,0,10*ROW('Water Data'!H163)))</f>
        <v/>
      </c>
      <c r="CH169" s="290" t="str">
        <f ca="true">+IF(OFFSET('Water Data'!$I$27,0,10*ROW('Water Data'!I163))="","",OFFSET('Water Data'!$I$27,0,10*ROW('Water Data'!I163)))</f>
        <v/>
      </c>
      <c r="CI169" s="290" t="str">
        <f ca="true">+IF(OFFSET('Water Data'!$I$28,0,10*ROW('Water Data'!I163))="","",OFFSET('Water Data'!$I$28,0,10*ROW('Water Data'!I163)))</f>
        <v/>
      </c>
      <c r="CJ169" s="290" t="str">
        <f ca="true">+IF(OFFSET('Water Data'!$I$29,0,10*ROW('Water Data'!I163))="","",OFFSET('Water Data'!$I$29,0,10*ROW('Water Data'!I163)))</f>
        <v/>
      </c>
      <c r="CK169" s="290" t="str">
        <f ca="true">+IF(OFFSET('Sanitation Data'!$D$28,0,10*ROW('Sanitation Data'!D163))="","",OFFSET('Sanitation Data'!$D$28,0,10*ROW('Sanitation Data'!D163)))</f>
        <v/>
      </c>
      <c r="CL169" s="290" t="str">
        <f ca="true">+IF(OFFSET('Sanitation Data'!$D$29,0,10*ROW('Sanitation Data'!D163))="","",OFFSET('Sanitation Data'!$D$29,0,10*ROW('Sanitation Data'!D163)))</f>
        <v/>
      </c>
      <c r="CM169" s="290" t="str">
        <f ca="true">+IF(OFFSET('Sanitation Data'!$D$30,0,10*ROW('Sanitation Data'!D163))="","",OFFSET('Sanitation Data'!$D$30,0,10*ROW('Sanitation Data'!D163)))</f>
        <v/>
      </c>
      <c r="CN169" s="290" t="str">
        <f ca="true">+IF(OFFSET('Sanitation Data'!$D$31,0,10*ROW('Sanitation Data'!D163))="","",OFFSET('Sanitation Data'!$D$31,0,10*ROW('Sanitation Data'!D163)))</f>
        <v/>
      </c>
      <c r="CO169" s="290" t="str">
        <f ca="true">+IF(OFFSET('Sanitation Data'!$D$32,0,10*ROW('Sanitation Data'!D163))="","",OFFSET('Sanitation Data'!$D$32,0,10*ROW('Sanitation Data'!D163)))</f>
        <v/>
      </c>
      <c r="CP169" s="290" t="str">
        <f ca="true">+IF(OFFSET('Sanitation Data'!$E$28,0,10*ROW('Sanitation Data'!E163))="","",OFFSET('Sanitation Data'!$E$28,0,10*ROW('Sanitation Data'!E163)))</f>
        <v/>
      </c>
      <c r="CQ169" s="290" t="str">
        <f ca="true">+IF(OFFSET('Sanitation Data'!$E$29,0,10*ROW('Sanitation Data'!E163))="","",OFFSET('Sanitation Data'!$E$29,0,10*ROW('Sanitation Data'!E163)))</f>
        <v/>
      </c>
      <c r="CR169" s="290" t="str">
        <f ca="true">+IF(OFFSET('Sanitation Data'!$E$30,0,10*ROW('Sanitation Data'!E163))="","",OFFSET('Sanitation Data'!$E$30,0,10*ROW('Sanitation Data'!E163)))</f>
        <v/>
      </c>
      <c r="CS169" s="290" t="str">
        <f ca="true">+IF(OFFSET('Sanitation Data'!$E$31,0,10*ROW('Sanitation Data'!E163))="","",OFFSET('Sanitation Data'!$E$31,0,10*ROW('Sanitation Data'!E163)))</f>
        <v/>
      </c>
      <c r="CT169" s="290" t="str">
        <f ca="true">+IF(OFFSET('Sanitation Data'!$E$32,0,10*ROW('Sanitation Data'!E163))="","",OFFSET('Sanitation Data'!$E$32,0,10*ROW('Sanitation Data'!E163)))</f>
        <v/>
      </c>
      <c r="CU169" s="290" t="str">
        <f ca="true">+IF(OFFSET('Sanitation Data'!$F$28,0,10*ROW('Sanitation Data'!F163))="","",OFFSET('Sanitation Data'!$F$28,0,10*ROW('Sanitation Data'!F163)))</f>
        <v/>
      </c>
      <c r="CV169" s="290" t="str">
        <f ca="true">+IF(OFFSET('Sanitation Data'!$F$29,0,10*ROW('Sanitation Data'!F163))="","",OFFSET('Sanitation Data'!$F$29,0,10*ROW('Sanitation Data'!F163)))</f>
        <v/>
      </c>
      <c r="CW169" s="290" t="str">
        <f ca="true">+IF(OFFSET('Sanitation Data'!$F$30,0,10*ROW('Sanitation Data'!F163))="","",OFFSET('Sanitation Data'!$F$30,0,10*ROW('Sanitation Data'!F163)))</f>
        <v/>
      </c>
      <c r="CX169" s="290" t="str">
        <f ca="true">+IF(OFFSET('Sanitation Data'!$F$31,0,10*ROW('Sanitation Data'!F163))="","",OFFSET('Sanitation Data'!$F$31,0,10*ROW('Sanitation Data'!F163)))</f>
        <v/>
      </c>
      <c r="CY169" s="290" t="str">
        <f ca="true">+IF(OFFSET('Sanitation Data'!$F$32,0,10*ROW('Sanitation Data'!F163))="","",OFFSET('Sanitation Data'!$F$32,0,10*ROW('Sanitation Data'!F163)))</f>
        <v/>
      </c>
      <c r="CZ169" s="290" t="str">
        <f ca="true">+IF(OFFSET('Sanitation Data'!$G$28,0,10*ROW('Sanitation Data'!G163))="","",OFFSET('Sanitation Data'!$G$28,0,10*ROW('Sanitation Data'!G163)))</f>
        <v/>
      </c>
      <c r="DA169" s="290" t="str">
        <f ca="true">+IF(OFFSET('Sanitation Data'!$G$29,0,10*ROW('Sanitation Data'!G163))="","",OFFSET('Sanitation Data'!$G$29,0,10*ROW('Sanitation Data'!G163)))</f>
        <v/>
      </c>
      <c r="DB169" s="290" t="str">
        <f ca="true">+IF(OFFSET('Sanitation Data'!$G$30,0,10*ROW('Sanitation Data'!G163))="","",OFFSET('Sanitation Data'!$G$30,0,10*ROW('Sanitation Data'!G163)))</f>
        <v/>
      </c>
      <c r="DC169" s="290" t="str">
        <f ca="true">+IF(OFFSET('Sanitation Data'!$G$31,0,10*ROW('Sanitation Data'!G163))="","",OFFSET('Sanitation Data'!$G$31,0,10*ROW('Sanitation Data'!G163)))</f>
        <v/>
      </c>
      <c r="DD169" s="290" t="str">
        <f ca="true">+IF(OFFSET('Sanitation Data'!$G$32,0,10*ROW('Sanitation Data'!G163))="","",OFFSET('Sanitation Data'!$G$32,0,10*ROW('Sanitation Data'!G163)))</f>
        <v/>
      </c>
      <c r="DE169" s="290" t="str">
        <f ca="true">+IF(OFFSET('Sanitation Data'!$H$28,0,10*ROW('Sanitation Data'!H163))="","",OFFSET('Sanitation Data'!$H$28,0,10*ROW('Sanitation Data'!H163)))</f>
        <v/>
      </c>
      <c r="DF169" s="290" t="str">
        <f ca="true">+IF(OFFSET('Sanitation Data'!$H$29,0,10*ROW('Sanitation Data'!H163))="","",OFFSET('Sanitation Data'!$H$29,0,10*ROW('Sanitation Data'!H163)))</f>
        <v/>
      </c>
      <c r="DG169" s="290" t="str">
        <f ca="true">+IF(OFFSET('Sanitation Data'!$H$30,0,10*ROW('Sanitation Data'!H163))="","",OFFSET('Sanitation Data'!$H$30,0,10*ROW('Sanitation Data'!H163)))</f>
        <v/>
      </c>
      <c r="DH169" s="290" t="str">
        <f ca="true">+IF(OFFSET('Sanitation Data'!$H$31,0,10*ROW('Sanitation Data'!H163))="","",OFFSET('Sanitation Data'!$H$31,0,10*ROW('Sanitation Data'!H163)))</f>
        <v/>
      </c>
      <c r="DI169" s="290" t="str">
        <f ca="true">+IF(OFFSET('Sanitation Data'!$H$32,0,10*ROW('Sanitation Data'!H163))="","",OFFSET('Sanitation Data'!$H$32,0,10*ROW('Sanitation Data'!H163)))</f>
        <v/>
      </c>
      <c r="DJ169" s="290" t="str">
        <f ca="true">+IF(OFFSET('Sanitation Data'!$I$28,0,10*ROW('Sanitation Data'!I163))="","",OFFSET('Sanitation Data'!$I$28,0,10*ROW('Sanitation Data'!I163)))</f>
        <v/>
      </c>
      <c r="DK169" s="290" t="str">
        <f ca="true">+IF(OFFSET('Sanitation Data'!$I$29,0,10*ROW('Sanitation Data'!I163))="","",OFFSET('Sanitation Data'!$I$29,0,10*ROW('Sanitation Data'!I163)))</f>
        <v/>
      </c>
      <c r="DL169" s="290" t="str">
        <f ca="true">+IF(OFFSET('Sanitation Data'!$I$30,0,10*ROW('Sanitation Data'!I163))="","",OFFSET('Sanitation Data'!$I$30,0,10*ROW('Sanitation Data'!I163)))</f>
        <v/>
      </c>
      <c r="DM169" s="290" t="str">
        <f ca="true">+IF(OFFSET('Sanitation Data'!$I$31,0,10*ROW('Sanitation Data'!I163))="","",OFFSET('Sanitation Data'!$I$31,0,10*ROW('Sanitation Data'!I163)))</f>
        <v/>
      </c>
      <c r="DN169" s="290" t="str">
        <f ca="true">+IF(OFFSET('Sanitation Data'!$I$32,0,10*ROW('Sanitation Data'!I163))="","",OFFSET('Sanitation Data'!$I$32,0,10*ROW('Sanitation Data'!I163)))</f>
        <v/>
      </c>
      <c r="DO169" s="290" t="str">
        <f ca="true">+IF(OFFSET('Hygiene Data'!$D$11,0,10*ROW('Hygiene Data'!D163))="","",OFFSET('Hygiene Data'!$D$11,0,10*ROW('Hygiene Data'!D163)))</f>
        <v/>
      </c>
      <c r="DP169" s="290" t="str">
        <f ca="true">+IF(OFFSET('Hygiene Data'!$D$12,0,10*ROW('Hygiene Data'!D163))="","",OFFSET('Hygiene Data'!$D$12,0,10*ROW('Hygiene Data'!D163)))</f>
        <v/>
      </c>
      <c r="DQ169" s="290" t="str">
        <f ca="true">+IF(OFFSET('Hygiene Data'!$D$13,0,10*ROW('Hygiene Data'!D163))="","",OFFSET('Hygiene Data'!$D$13,0,10*ROW('Hygiene Data'!D163)))</f>
        <v/>
      </c>
      <c r="DR169" s="290" t="str">
        <f ca="true">+IF(OFFSET('Hygiene Data'!$E$11,0,10*ROW('Hygiene Data'!E163))="","",OFFSET('Hygiene Data'!$E$11,0,10*ROW('Hygiene Data'!E163)))</f>
        <v/>
      </c>
      <c r="DS169" s="290" t="str">
        <f ca="true">+IF(OFFSET('Hygiene Data'!$E$12,0,10*ROW('Hygiene Data'!E163))="","",OFFSET('Hygiene Data'!$E$12,0,10*ROW('Hygiene Data'!E163)))</f>
        <v/>
      </c>
      <c r="DT169" s="290" t="str">
        <f ca="true">+IF(OFFSET('Hygiene Data'!$E$13,0,10*ROW('Hygiene Data'!E163))="","",OFFSET('Hygiene Data'!$E$13,0,10*ROW('Hygiene Data'!E163)))</f>
        <v/>
      </c>
      <c r="DU169" s="290" t="str">
        <f ca="true">+IF(OFFSET('Hygiene Data'!$F$11,0,10*ROW('Hygiene Data'!F163))="","",OFFSET('Hygiene Data'!$F$11,0,10*ROW('Hygiene Data'!F163)))</f>
        <v/>
      </c>
      <c r="DV169" s="290" t="str">
        <f ca="true">+IF(OFFSET('Hygiene Data'!$F$12,0,10*ROW('Hygiene Data'!F163))="","",OFFSET('Hygiene Data'!$F$12,0,10*ROW('Hygiene Data'!F163)))</f>
        <v/>
      </c>
      <c r="DW169" s="290" t="str">
        <f ca="true">+IF(OFFSET('Hygiene Data'!$F$13,0,10*ROW('Hygiene Data'!F163))="","",OFFSET('Hygiene Data'!$F$13,0,10*ROW('Hygiene Data'!F163)))</f>
        <v/>
      </c>
      <c r="DX169" s="290" t="str">
        <f ca="true">+IF(OFFSET('Hygiene Data'!$G$11,0,10*ROW('Hygiene Data'!G163))="","",OFFSET('Hygiene Data'!$G$11,0,10*ROW('Hygiene Data'!G163)))</f>
        <v/>
      </c>
      <c r="DY169" s="290" t="str">
        <f ca="true">+IF(OFFSET('Hygiene Data'!$G$12,0,10*ROW('Hygiene Data'!G163))="","",OFFSET('Hygiene Data'!$G$12,0,10*ROW('Hygiene Data'!G163)))</f>
        <v/>
      </c>
      <c r="DZ169" s="290" t="str">
        <f ca="true">+IF(OFFSET('Hygiene Data'!$G$13,0,10*ROW('Hygiene Data'!G163))="","",OFFSET('Hygiene Data'!$G$13,0,10*ROW('Hygiene Data'!G163)))</f>
        <v/>
      </c>
      <c r="EA169" s="290" t="str">
        <f ca="true">+IF(OFFSET('Hygiene Data'!$H$11,0,10*ROW('Hygiene Data'!H163))="","",OFFSET('Hygiene Data'!$H$11,0,10*ROW('Hygiene Data'!H163)))</f>
        <v/>
      </c>
      <c r="EB169" s="290" t="str">
        <f ca="true">+IF(OFFSET('Hygiene Data'!$H$12,0,10*ROW('Hygiene Data'!H163))="","",OFFSET('Hygiene Data'!$H$12,0,10*ROW('Hygiene Data'!H163)))</f>
        <v/>
      </c>
      <c r="EC169" s="290" t="str">
        <f ca="true">+IF(OFFSET('Hygiene Data'!$H$13,0,10*ROW('Hygiene Data'!H163))="","",OFFSET('Hygiene Data'!$H$13,0,10*ROW('Hygiene Data'!H163)))</f>
        <v/>
      </c>
      <c r="ED169" s="290" t="str">
        <f ca="true">+IF(OFFSET('Hygiene Data'!$I$11,0,10*ROW('Hygiene Data'!I163))="","",OFFSET('Hygiene Data'!$I$11,0,10*ROW('Hygiene Data'!I163)))</f>
        <v/>
      </c>
      <c r="EE169" s="290" t="str">
        <f ca="true">+IF(OFFSET('Hygiene Data'!$I$12,0,10*ROW('Hygiene Data'!I163))="","",OFFSET('Hygiene Data'!$I$12,0,10*ROW('Hygiene Data'!I163)))</f>
        <v/>
      </c>
      <c r="EF169" s="290"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6"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0"/>
      <c r="BS170" s="290" t="str">
        <f ca="true">+IF(OFFSET('Water Data'!$D$27,0,10*ROW('Water Data'!D164))="","",OFFSET('Water Data'!$D$27,0,10*ROW('Water Data'!D164)))</f>
        <v/>
      </c>
      <c r="BT170" s="290" t="str">
        <f ca="true">+IF(OFFSET('Water Data'!$D$28,0,10*ROW('Water Data'!D164))="","",OFFSET('Water Data'!$D$28,0,10*ROW('Water Data'!D164)))</f>
        <v/>
      </c>
      <c r="BU170" s="290" t="str">
        <f ca="true">+IF(OFFSET('Water Data'!$D$29,0,10*ROW('Water Data'!D164))="","",OFFSET('Water Data'!$D$29,0,10*ROW('Water Data'!D164)))</f>
        <v/>
      </c>
      <c r="BV170" s="290" t="str">
        <f ca="true">+IF(OFFSET('Water Data'!$E$27,0,10*ROW('Water Data'!E164))="","",OFFSET('Water Data'!$E$27,0,10*ROW('Water Data'!E164)))</f>
        <v/>
      </c>
      <c r="BW170" s="290" t="str">
        <f ca="true">+IF(OFFSET('Water Data'!$E$28,0,10*ROW('Water Data'!E164))="","",OFFSET('Water Data'!$E$28,0,10*ROW('Water Data'!E164)))</f>
        <v/>
      </c>
      <c r="BX170" s="290" t="str">
        <f ca="true">+IF(OFFSET('Water Data'!$E$29,0,10*ROW('Water Data'!E164))="","",OFFSET('Water Data'!$E$29,0,10*ROW('Water Data'!E164)))</f>
        <v/>
      </c>
      <c r="BY170" s="290" t="str">
        <f ca="true">+IF(OFFSET('Water Data'!$F$27,0,10*ROW('Water Data'!F164))="","",OFFSET('Water Data'!$F$27,0,10*ROW('Water Data'!F164)))</f>
        <v/>
      </c>
      <c r="BZ170" s="290" t="str">
        <f ca="true">+IF(OFFSET('Water Data'!$F$28,0,10*ROW('Water Data'!F164))="","",OFFSET('Water Data'!$F$28,0,10*ROW('Water Data'!F164)))</f>
        <v/>
      </c>
      <c r="CA170" s="290" t="str">
        <f ca="true">+IF(OFFSET('Water Data'!$F$29,0,10*ROW('Water Data'!F164))="","",OFFSET('Water Data'!$F$29,0,10*ROW('Water Data'!F164)))</f>
        <v/>
      </c>
      <c r="CB170" s="290" t="str">
        <f ca="true">+IF(OFFSET('Water Data'!$G$27,0,10*ROW('Water Data'!G164))="","",OFFSET('Water Data'!$G$27,0,10*ROW('Water Data'!G164)))</f>
        <v/>
      </c>
      <c r="CC170" s="290" t="str">
        <f ca="true">+IF(OFFSET('Water Data'!$G$28,0,10*ROW('Water Data'!G164))="","",OFFSET('Water Data'!$G$28,0,10*ROW('Water Data'!G164)))</f>
        <v/>
      </c>
      <c r="CD170" s="290" t="str">
        <f ca="true">+IF(OFFSET('Water Data'!$G$29,0,10*ROW('Water Data'!G164))="","",OFFSET('Water Data'!$G$29,0,10*ROW('Water Data'!G164)))</f>
        <v/>
      </c>
      <c r="CE170" s="290" t="str">
        <f ca="true">+IF(OFFSET('Water Data'!$H$27,0,10*ROW('Water Data'!H164))="","",OFFSET('Water Data'!$H$27,0,10*ROW('Water Data'!H164)))</f>
        <v/>
      </c>
      <c r="CF170" s="290" t="str">
        <f ca="true">+IF(OFFSET('Water Data'!$H$28,0,10*ROW('Water Data'!H164))="","",OFFSET('Water Data'!$H$28,0,10*ROW('Water Data'!H164)))</f>
        <v/>
      </c>
      <c r="CG170" s="290" t="str">
        <f ca="true">+IF(OFFSET('Water Data'!$H$29,0,10*ROW('Water Data'!H164))="","",OFFSET('Water Data'!$H$29,0,10*ROW('Water Data'!H164)))</f>
        <v/>
      </c>
      <c r="CH170" s="290" t="str">
        <f ca="true">+IF(OFFSET('Water Data'!$I$27,0,10*ROW('Water Data'!I164))="","",OFFSET('Water Data'!$I$27,0,10*ROW('Water Data'!I164)))</f>
        <v/>
      </c>
      <c r="CI170" s="290" t="str">
        <f ca="true">+IF(OFFSET('Water Data'!$I$28,0,10*ROW('Water Data'!I164))="","",OFFSET('Water Data'!$I$28,0,10*ROW('Water Data'!I164)))</f>
        <v/>
      </c>
      <c r="CJ170" s="290" t="str">
        <f ca="true">+IF(OFFSET('Water Data'!$I$29,0,10*ROW('Water Data'!I164))="","",OFFSET('Water Data'!$I$29,0,10*ROW('Water Data'!I164)))</f>
        <v/>
      </c>
      <c r="CK170" s="290" t="str">
        <f ca="true">+IF(OFFSET('Sanitation Data'!$D$28,0,10*ROW('Sanitation Data'!D164))="","",OFFSET('Sanitation Data'!$D$28,0,10*ROW('Sanitation Data'!D164)))</f>
        <v/>
      </c>
      <c r="CL170" s="290" t="str">
        <f ca="true">+IF(OFFSET('Sanitation Data'!$D$29,0,10*ROW('Sanitation Data'!D164))="","",OFFSET('Sanitation Data'!$D$29,0,10*ROW('Sanitation Data'!D164)))</f>
        <v/>
      </c>
      <c r="CM170" s="290" t="str">
        <f ca="true">+IF(OFFSET('Sanitation Data'!$D$30,0,10*ROW('Sanitation Data'!D164))="","",OFFSET('Sanitation Data'!$D$30,0,10*ROW('Sanitation Data'!D164)))</f>
        <v/>
      </c>
      <c r="CN170" s="290" t="str">
        <f ca="true">+IF(OFFSET('Sanitation Data'!$D$31,0,10*ROW('Sanitation Data'!D164))="","",OFFSET('Sanitation Data'!$D$31,0,10*ROW('Sanitation Data'!D164)))</f>
        <v/>
      </c>
      <c r="CO170" s="290" t="str">
        <f ca="true">+IF(OFFSET('Sanitation Data'!$D$32,0,10*ROW('Sanitation Data'!D164))="","",OFFSET('Sanitation Data'!$D$32,0,10*ROW('Sanitation Data'!D164)))</f>
        <v/>
      </c>
      <c r="CP170" s="290" t="str">
        <f ca="true">+IF(OFFSET('Sanitation Data'!$E$28,0,10*ROW('Sanitation Data'!E164))="","",OFFSET('Sanitation Data'!$E$28,0,10*ROW('Sanitation Data'!E164)))</f>
        <v/>
      </c>
      <c r="CQ170" s="290" t="str">
        <f ca="true">+IF(OFFSET('Sanitation Data'!$E$29,0,10*ROW('Sanitation Data'!E164))="","",OFFSET('Sanitation Data'!$E$29,0,10*ROW('Sanitation Data'!E164)))</f>
        <v/>
      </c>
      <c r="CR170" s="290" t="str">
        <f ca="true">+IF(OFFSET('Sanitation Data'!$E$30,0,10*ROW('Sanitation Data'!E164))="","",OFFSET('Sanitation Data'!$E$30,0,10*ROW('Sanitation Data'!E164)))</f>
        <v/>
      </c>
      <c r="CS170" s="290" t="str">
        <f ca="true">+IF(OFFSET('Sanitation Data'!$E$31,0,10*ROW('Sanitation Data'!E164))="","",OFFSET('Sanitation Data'!$E$31,0,10*ROW('Sanitation Data'!E164)))</f>
        <v/>
      </c>
      <c r="CT170" s="290" t="str">
        <f ca="true">+IF(OFFSET('Sanitation Data'!$E$32,0,10*ROW('Sanitation Data'!E164))="","",OFFSET('Sanitation Data'!$E$32,0,10*ROW('Sanitation Data'!E164)))</f>
        <v/>
      </c>
      <c r="CU170" s="290" t="str">
        <f ca="true">+IF(OFFSET('Sanitation Data'!$F$28,0,10*ROW('Sanitation Data'!F164))="","",OFFSET('Sanitation Data'!$F$28,0,10*ROW('Sanitation Data'!F164)))</f>
        <v/>
      </c>
      <c r="CV170" s="290" t="str">
        <f ca="true">+IF(OFFSET('Sanitation Data'!$F$29,0,10*ROW('Sanitation Data'!F164))="","",OFFSET('Sanitation Data'!$F$29,0,10*ROW('Sanitation Data'!F164)))</f>
        <v/>
      </c>
      <c r="CW170" s="290" t="str">
        <f ca="true">+IF(OFFSET('Sanitation Data'!$F$30,0,10*ROW('Sanitation Data'!F164))="","",OFFSET('Sanitation Data'!$F$30,0,10*ROW('Sanitation Data'!F164)))</f>
        <v/>
      </c>
      <c r="CX170" s="290" t="str">
        <f ca="true">+IF(OFFSET('Sanitation Data'!$F$31,0,10*ROW('Sanitation Data'!F164))="","",OFFSET('Sanitation Data'!$F$31,0,10*ROW('Sanitation Data'!F164)))</f>
        <v/>
      </c>
      <c r="CY170" s="290" t="str">
        <f ca="true">+IF(OFFSET('Sanitation Data'!$F$32,0,10*ROW('Sanitation Data'!F164))="","",OFFSET('Sanitation Data'!$F$32,0,10*ROW('Sanitation Data'!F164)))</f>
        <v/>
      </c>
      <c r="CZ170" s="290" t="str">
        <f ca="true">+IF(OFFSET('Sanitation Data'!$G$28,0,10*ROW('Sanitation Data'!G164))="","",OFFSET('Sanitation Data'!$G$28,0,10*ROW('Sanitation Data'!G164)))</f>
        <v/>
      </c>
      <c r="DA170" s="290" t="str">
        <f ca="true">+IF(OFFSET('Sanitation Data'!$G$29,0,10*ROW('Sanitation Data'!G164))="","",OFFSET('Sanitation Data'!$G$29,0,10*ROW('Sanitation Data'!G164)))</f>
        <v/>
      </c>
      <c r="DB170" s="290" t="str">
        <f ca="true">+IF(OFFSET('Sanitation Data'!$G$30,0,10*ROW('Sanitation Data'!G164))="","",OFFSET('Sanitation Data'!$G$30,0,10*ROW('Sanitation Data'!G164)))</f>
        <v/>
      </c>
      <c r="DC170" s="290" t="str">
        <f ca="true">+IF(OFFSET('Sanitation Data'!$G$31,0,10*ROW('Sanitation Data'!G164))="","",OFFSET('Sanitation Data'!$G$31,0,10*ROW('Sanitation Data'!G164)))</f>
        <v/>
      </c>
      <c r="DD170" s="290" t="str">
        <f ca="true">+IF(OFFSET('Sanitation Data'!$G$32,0,10*ROW('Sanitation Data'!G164))="","",OFFSET('Sanitation Data'!$G$32,0,10*ROW('Sanitation Data'!G164)))</f>
        <v/>
      </c>
      <c r="DE170" s="290" t="str">
        <f ca="true">+IF(OFFSET('Sanitation Data'!$H$28,0,10*ROW('Sanitation Data'!H164))="","",OFFSET('Sanitation Data'!$H$28,0,10*ROW('Sanitation Data'!H164)))</f>
        <v/>
      </c>
      <c r="DF170" s="290" t="str">
        <f ca="true">+IF(OFFSET('Sanitation Data'!$H$29,0,10*ROW('Sanitation Data'!H164))="","",OFFSET('Sanitation Data'!$H$29,0,10*ROW('Sanitation Data'!H164)))</f>
        <v/>
      </c>
      <c r="DG170" s="290" t="str">
        <f ca="true">+IF(OFFSET('Sanitation Data'!$H$30,0,10*ROW('Sanitation Data'!H164))="","",OFFSET('Sanitation Data'!$H$30,0,10*ROW('Sanitation Data'!H164)))</f>
        <v/>
      </c>
      <c r="DH170" s="290" t="str">
        <f ca="true">+IF(OFFSET('Sanitation Data'!$H$31,0,10*ROW('Sanitation Data'!H164))="","",OFFSET('Sanitation Data'!$H$31,0,10*ROW('Sanitation Data'!H164)))</f>
        <v/>
      </c>
      <c r="DI170" s="290" t="str">
        <f ca="true">+IF(OFFSET('Sanitation Data'!$H$32,0,10*ROW('Sanitation Data'!H164))="","",OFFSET('Sanitation Data'!$H$32,0,10*ROW('Sanitation Data'!H164)))</f>
        <v/>
      </c>
      <c r="DJ170" s="290" t="str">
        <f ca="true">+IF(OFFSET('Sanitation Data'!$I$28,0,10*ROW('Sanitation Data'!I164))="","",OFFSET('Sanitation Data'!$I$28,0,10*ROW('Sanitation Data'!I164)))</f>
        <v/>
      </c>
      <c r="DK170" s="290" t="str">
        <f ca="true">+IF(OFFSET('Sanitation Data'!$I$29,0,10*ROW('Sanitation Data'!I164))="","",OFFSET('Sanitation Data'!$I$29,0,10*ROW('Sanitation Data'!I164)))</f>
        <v/>
      </c>
      <c r="DL170" s="290" t="str">
        <f ca="true">+IF(OFFSET('Sanitation Data'!$I$30,0,10*ROW('Sanitation Data'!I164))="","",OFFSET('Sanitation Data'!$I$30,0,10*ROW('Sanitation Data'!I164)))</f>
        <v/>
      </c>
      <c r="DM170" s="290" t="str">
        <f ca="true">+IF(OFFSET('Sanitation Data'!$I$31,0,10*ROW('Sanitation Data'!I164))="","",OFFSET('Sanitation Data'!$I$31,0,10*ROW('Sanitation Data'!I164)))</f>
        <v/>
      </c>
      <c r="DN170" s="290" t="str">
        <f ca="true">+IF(OFFSET('Sanitation Data'!$I$32,0,10*ROW('Sanitation Data'!I164))="","",OFFSET('Sanitation Data'!$I$32,0,10*ROW('Sanitation Data'!I164)))</f>
        <v/>
      </c>
      <c r="DO170" s="290" t="str">
        <f ca="true">+IF(OFFSET('Hygiene Data'!$D$11,0,10*ROW('Hygiene Data'!D164))="","",OFFSET('Hygiene Data'!$D$11,0,10*ROW('Hygiene Data'!D164)))</f>
        <v/>
      </c>
      <c r="DP170" s="290" t="str">
        <f ca="true">+IF(OFFSET('Hygiene Data'!$D$12,0,10*ROW('Hygiene Data'!D164))="","",OFFSET('Hygiene Data'!$D$12,0,10*ROW('Hygiene Data'!D164)))</f>
        <v/>
      </c>
      <c r="DQ170" s="290" t="str">
        <f ca="true">+IF(OFFSET('Hygiene Data'!$D$13,0,10*ROW('Hygiene Data'!D164))="","",OFFSET('Hygiene Data'!$D$13,0,10*ROW('Hygiene Data'!D164)))</f>
        <v/>
      </c>
      <c r="DR170" s="290" t="str">
        <f ca="true">+IF(OFFSET('Hygiene Data'!$E$11,0,10*ROW('Hygiene Data'!E164))="","",OFFSET('Hygiene Data'!$E$11,0,10*ROW('Hygiene Data'!E164)))</f>
        <v/>
      </c>
      <c r="DS170" s="290" t="str">
        <f ca="true">+IF(OFFSET('Hygiene Data'!$E$12,0,10*ROW('Hygiene Data'!E164))="","",OFFSET('Hygiene Data'!$E$12,0,10*ROW('Hygiene Data'!E164)))</f>
        <v/>
      </c>
      <c r="DT170" s="290" t="str">
        <f ca="true">+IF(OFFSET('Hygiene Data'!$E$13,0,10*ROW('Hygiene Data'!E164))="","",OFFSET('Hygiene Data'!$E$13,0,10*ROW('Hygiene Data'!E164)))</f>
        <v/>
      </c>
      <c r="DU170" s="290" t="str">
        <f ca="true">+IF(OFFSET('Hygiene Data'!$F$11,0,10*ROW('Hygiene Data'!F164))="","",OFFSET('Hygiene Data'!$F$11,0,10*ROW('Hygiene Data'!F164)))</f>
        <v/>
      </c>
      <c r="DV170" s="290" t="str">
        <f ca="true">+IF(OFFSET('Hygiene Data'!$F$12,0,10*ROW('Hygiene Data'!F164))="","",OFFSET('Hygiene Data'!$F$12,0,10*ROW('Hygiene Data'!F164)))</f>
        <v/>
      </c>
      <c r="DW170" s="290" t="str">
        <f ca="true">+IF(OFFSET('Hygiene Data'!$F$13,0,10*ROW('Hygiene Data'!F164))="","",OFFSET('Hygiene Data'!$F$13,0,10*ROW('Hygiene Data'!F164)))</f>
        <v/>
      </c>
      <c r="DX170" s="290" t="str">
        <f ca="true">+IF(OFFSET('Hygiene Data'!$G$11,0,10*ROW('Hygiene Data'!G164))="","",OFFSET('Hygiene Data'!$G$11,0,10*ROW('Hygiene Data'!G164)))</f>
        <v/>
      </c>
      <c r="DY170" s="290" t="str">
        <f ca="true">+IF(OFFSET('Hygiene Data'!$G$12,0,10*ROW('Hygiene Data'!G164))="","",OFFSET('Hygiene Data'!$G$12,0,10*ROW('Hygiene Data'!G164)))</f>
        <v/>
      </c>
      <c r="DZ170" s="290" t="str">
        <f ca="true">+IF(OFFSET('Hygiene Data'!$G$13,0,10*ROW('Hygiene Data'!G164))="","",OFFSET('Hygiene Data'!$G$13,0,10*ROW('Hygiene Data'!G164)))</f>
        <v/>
      </c>
      <c r="EA170" s="290" t="str">
        <f ca="true">+IF(OFFSET('Hygiene Data'!$H$11,0,10*ROW('Hygiene Data'!H164))="","",OFFSET('Hygiene Data'!$H$11,0,10*ROW('Hygiene Data'!H164)))</f>
        <v/>
      </c>
      <c r="EB170" s="290" t="str">
        <f ca="true">+IF(OFFSET('Hygiene Data'!$H$12,0,10*ROW('Hygiene Data'!H164))="","",OFFSET('Hygiene Data'!$H$12,0,10*ROW('Hygiene Data'!H164)))</f>
        <v/>
      </c>
      <c r="EC170" s="290" t="str">
        <f ca="true">+IF(OFFSET('Hygiene Data'!$H$13,0,10*ROW('Hygiene Data'!H164))="","",OFFSET('Hygiene Data'!$H$13,0,10*ROW('Hygiene Data'!H164)))</f>
        <v/>
      </c>
      <c r="ED170" s="290" t="str">
        <f ca="true">+IF(OFFSET('Hygiene Data'!$I$11,0,10*ROW('Hygiene Data'!I164))="","",OFFSET('Hygiene Data'!$I$11,0,10*ROW('Hygiene Data'!I164)))</f>
        <v/>
      </c>
      <c r="EE170" s="290" t="str">
        <f ca="true">+IF(OFFSET('Hygiene Data'!$I$12,0,10*ROW('Hygiene Data'!I164))="","",OFFSET('Hygiene Data'!$I$12,0,10*ROW('Hygiene Data'!I164)))</f>
        <v/>
      </c>
      <c r="EF170" s="290"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6"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0"/>
      <c r="BS171" s="290" t="str">
        <f ca="true">+IF(OFFSET('Water Data'!$D$27,0,10*ROW('Water Data'!D165))="","",OFFSET('Water Data'!$D$27,0,10*ROW('Water Data'!D165)))</f>
        <v/>
      </c>
      <c r="BT171" s="290" t="str">
        <f ca="true">+IF(OFFSET('Water Data'!$D$28,0,10*ROW('Water Data'!D165))="","",OFFSET('Water Data'!$D$28,0,10*ROW('Water Data'!D165)))</f>
        <v/>
      </c>
      <c r="BU171" s="290" t="str">
        <f ca="true">+IF(OFFSET('Water Data'!$D$29,0,10*ROW('Water Data'!D165))="","",OFFSET('Water Data'!$D$29,0,10*ROW('Water Data'!D165)))</f>
        <v/>
      </c>
      <c r="BV171" s="290" t="str">
        <f ca="true">+IF(OFFSET('Water Data'!$E$27,0,10*ROW('Water Data'!E165))="","",OFFSET('Water Data'!$E$27,0,10*ROW('Water Data'!E165)))</f>
        <v/>
      </c>
      <c r="BW171" s="290" t="str">
        <f ca="true">+IF(OFFSET('Water Data'!$E$28,0,10*ROW('Water Data'!E165))="","",OFFSET('Water Data'!$E$28,0,10*ROW('Water Data'!E165)))</f>
        <v/>
      </c>
      <c r="BX171" s="290" t="str">
        <f ca="true">+IF(OFFSET('Water Data'!$E$29,0,10*ROW('Water Data'!E165))="","",OFFSET('Water Data'!$E$29,0,10*ROW('Water Data'!E165)))</f>
        <v/>
      </c>
      <c r="BY171" s="290" t="str">
        <f ca="true">+IF(OFFSET('Water Data'!$F$27,0,10*ROW('Water Data'!F165))="","",OFFSET('Water Data'!$F$27,0,10*ROW('Water Data'!F165)))</f>
        <v/>
      </c>
      <c r="BZ171" s="290" t="str">
        <f ca="true">+IF(OFFSET('Water Data'!$F$28,0,10*ROW('Water Data'!F165))="","",OFFSET('Water Data'!$F$28,0,10*ROW('Water Data'!F165)))</f>
        <v/>
      </c>
      <c r="CA171" s="290" t="str">
        <f ca="true">+IF(OFFSET('Water Data'!$F$29,0,10*ROW('Water Data'!F165))="","",OFFSET('Water Data'!$F$29,0,10*ROW('Water Data'!F165)))</f>
        <v/>
      </c>
      <c r="CB171" s="290" t="str">
        <f ca="true">+IF(OFFSET('Water Data'!$G$27,0,10*ROW('Water Data'!G165))="","",OFFSET('Water Data'!$G$27,0,10*ROW('Water Data'!G165)))</f>
        <v/>
      </c>
      <c r="CC171" s="290" t="str">
        <f ca="true">+IF(OFFSET('Water Data'!$G$28,0,10*ROW('Water Data'!G165))="","",OFFSET('Water Data'!$G$28,0,10*ROW('Water Data'!G165)))</f>
        <v/>
      </c>
      <c r="CD171" s="290" t="str">
        <f ca="true">+IF(OFFSET('Water Data'!$G$29,0,10*ROW('Water Data'!G165))="","",OFFSET('Water Data'!$G$29,0,10*ROW('Water Data'!G165)))</f>
        <v/>
      </c>
      <c r="CE171" s="290" t="str">
        <f ca="true">+IF(OFFSET('Water Data'!$H$27,0,10*ROW('Water Data'!H165))="","",OFFSET('Water Data'!$H$27,0,10*ROW('Water Data'!H165)))</f>
        <v/>
      </c>
      <c r="CF171" s="290" t="str">
        <f ca="true">+IF(OFFSET('Water Data'!$H$28,0,10*ROW('Water Data'!H165))="","",OFFSET('Water Data'!$H$28,0,10*ROW('Water Data'!H165)))</f>
        <v/>
      </c>
      <c r="CG171" s="290" t="str">
        <f ca="true">+IF(OFFSET('Water Data'!$H$29,0,10*ROW('Water Data'!H165))="","",OFFSET('Water Data'!$H$29,0,10*ROW('Water Data'!H165)))</f>
        <v/>
      </c>
      <c r="CH171" s="290" t="str">
        <f ca="true">+IF(OFFSET('Water Data'!$I$27,0,10*ROW('Water Data'!I165))="","",OFFSET('Water Data'!$I$27,0,10*ROW('Water Data'!I165)))</f>
        <v/>
      </c>
      <c r="CI171" s="290" t="str">
        <f ca="true">+IF(OFFSET('Water Data'!$I$28,0,10*ROW('Water Data'!I165))="","",OFFSET('Water Data'!$I$28,0,10*ROW('Water Data'!I165)))</f>
        <v/>
      </c>
      <c r="CJ171" s="290" t="str">
        <f ca="true">+IF(OFFSET('Water Data'!$I$29,0,10*ROW('Water Data'!I165))="","",OFFSET('Water Data'!$I$29,0,10*ROW('Water Data'!I165)))</f>
        <v/>
      </c>
      <c r="CK171" s="290" t="str">
        <f ca="true">+IF(OFFSET('Sanitation Data'!$D$28,0,10*ROW('Sanitation Data'!D165))="","",OFFSET('Sanitation Data'!$D$28,0,10*ROW('Sanitation Data'!D165)))</f>
        <v/>
      </c>
      <c r="CL171" s="290" t="str">
        <f ca="true">+IF(OFFSET('Sanitation Data'!$D$29,0,10*ROW('Sanitation Data'!D165))="","",OFFSET('Sanitation Data'!$D$29,0,10*ROW('Sanitation Data'!D165)))</f>
        <v/>
      </c>
      <c r="CM171" s="290" t="str">
        <f ca="true">+IF(OFFSET('Sanitation Data'!$D$30,0,10*ROW('Sanitation Data'!D165))="","",OFFSET('Sanitation Data'!$D$30,0,10*ROW('Sanitation Data'!D165)))</f>
        <v/>
      </c>
      <c r="CN171" s="290" t="str">
        <f ca="true">+IF(OFFSET('Sanitation Data'!$D$31,0,10*ROW('Sanitation Data'!D165))="","",OFFSET('Sanitation Data'!$D$31,0,10*ROW('Sanitation Data'!D165)))</f>
        <v/>
      </c>
      <c r="CO171" s="290" t="str">
        <f ca="true">+IF(OFFSET('Sanitation Data'!$D$32,0,10*ROW('Sanitation Data'!D165))="","",OFFSET('Sanitation Data'!$D$32,0,10*ROW('Sanitation Data'!D165)))</f>
        <v/>
      </c>
      <c r="CP171" s="290" t="str">
        <f ca="true">+IF(OFFSET('Sanitation Data'!$E$28,0,10*ROW('Sanitation Data'!E165))="","",OFFSET('Sanitation Data'!$E$28,0,10*ROW('Sanitation Data'!E165)))</f>
        <v/>
      </c>
      <c r="CQ171" s="290" t="str">
        <f ca="true">+IF(OFFSET('Sanitation Data'!$E$29,0,10*ROW('Sanitation Data'!E165))="","",OFFSET('Sanitation Data'!$E$29,0,10*ROW('Sanitation Data'!E165)))</f>
        <v/>
      </c>
      <c r="CR171" s="290" t="str">
        <f ca="true">+IF(OFFSET('Sanitation Data'!$E$30,0,10*ROW('Sanitation Data'!E165))="","",OFFSET('Sanitation Data'!$E$30,0,10*ROW('Sanitation Data'!E165)))</f>
        <v/>
      </c>
      <c r="CS171" s="290" t="str">
        <f ca="true">+IF(OFFSET('Sanitation Data'!$E$31,0,10*ROW('Sanitation Data'!E165))="","",OFFSET('Sanitation Data'!$E$31,0,10*ROW('Sanitation Data'!E165)))</f>
        <v/>
      </c>
      <c r="CT171" s="290" t="str">
        <f ca="true">+IF(OFFSET('Sanitation Data'!$E$32,0,10*ROW('Sanitation Data'!E165))="","",OFFSET('Sanitation Data'!$E$32,0,10*ROW('Sanitation Data'!E165)))</f>
        <v/>
      </c>
      <c r="CU171" s="290" t="str">
        <f ca="true">+IF(OFFSET('Sanitation Data'!$F$28,0,10*ROW('Sanitation Data'!F165))="","",OFFSET('Sanitation Data'!$F$28,0,10*ROW('Sanitation Data'!F165)))</f>
        <v/>
      </c>
      <c r="CV171" s="290" t="str">
        <f ca="true">+IF(OFFSET('Sanitation Data'!$F$29,0,10*ROW('Sanitation Data'!F165))="","",OFFSET('Sanitation Data'!$F$29,0,10*ROW('Sanitation Data'!F165)))</f>
        <v/>
      </c>
      <c r="CW171" s="290" t="str">
        <f ca="true">+IF(OFFSET('Sanitation Data'!$F$30,0,10*ROW('Sanitation Data'!F165))="","",OFFSET('Sanitation Data'!$F$30,0,10*ROW('Sanitation Data'!F165)))</f>
        <v/>
      </c>
      <c r="CX171" s="290" t="str">
        <f ca="true">+IF(OFFSET('Sanitation Data'!$F$31,0,10*ROW('Sanitation Data'!F165))="","",OFFSET('Sanitation Data'!$F$31,0,10*ROW('Sanitation Data'!F165)))</f>
        <v/>
      </c>
      <c r="CY171" s="290" t="str">
        <f ca="true">+IF(OFFSET('Sanitation Data'!$F$32,0,10*ROW('Sanitation Data'!F165))="","",OFFSET('Sanitation Data'!$F$32,0,10*ROW('Sanitation Data'!F165)))</f>
        <v/>
      </c>
      <c r="CZ171" s="290" t="str">
        <f ca="true">+IF(OFFSET('Sanitation Data'!$G$28,0,10*ROW('Sanitation Data'!G165))="","",OFFSET('Sanitation Data'!$G$28,0,10*ROW('Sanitation Data'!G165)))</f>
        <v/>
      </c>
      <c r="DA171" s="290" t="str">
        <f ca="true">+IF(OFFSET('Sanitation Data'!$G$29,0,10*ROW('Sanitation Data'!G165))="","",OFFSET('Sanitation Data'!$G$29,0,10*ROW('Sanitation Data'!G165)))</f>
        <v/>
      </c>
      <c r="DB171" s="290" t="str">
        <f ca="true">+IF(OFFSET('Sanitation Data'!$G$30,0,10*ROW('Sanitation Data'!G165))="","",OFFSET('Sanitation Data'!$G$30,0,10*ROW('Sanitation Data'!G165)))</f>
        <v/>
      </c>
      <c r="DC171" s="290" t="str">
        <f ca="true">+IF(OFFSET('Sanitation Data'!$G$31,0,10*ROW('Sanitation Data'!G165))="","",OFFSET('Sanitation Data'!$G$31,0,10*ROW('Sanitation Data'!G165)))</f>
        <v/>
      </c>
      <c r="DD171" s="290" t="str">
        <f ca="true">+IF(OFFSET('Sanitation Data'!$G$32,0,10*ROW('Sanitation Data'!G165))="","",OFFSET('Sanitation Data'!$G$32,0,10*ROW('Sanitation Data'!G165)))</f>
        <v/>
      </c>
      <c r="DE171" s="290" t="str">
        <f ca="true">+IF(OFFSET('Sanitation Data'!$H$28,0,10*ROW('Sanitation Data'!H165))="","",OFFSET('Sanitation Data'!$H$28,0,10*ROW('Sanitation Data'!H165)))</f>
        <v/>
      </c>
      <c r="DF171" s="290" t="str">
        <f ca="true">+IF(OFFSET('Sanitation Data'!$H$29,0,10*ROW('Sanitation Data'!H165))="","",OFFSET('Sanitation Data'!$H$29,0,10*ROW('Sanitation Data'!H165)))</f>
        <v/>
      </c>
      <c r="DG171" s="290" t="str">
        <f ca="true">+IF(OFFSET('Sanitation Data'!$H$30,0,10*ROW('Sanitation Data'!H165))="","",OFFSET('Sanitation Data'!$H$30,0,10*ROW('Sanitation Data'!H165)))</f>
        <v/>
      </c>
      <c r="DH171" s="290" t="str">
        <f ca="true">+IF(OFFSET('Sanitation Data'!$H$31,0,10*ROW('Sanitation Data'!H165))="","",OFFSET('Sanitation Data'!$H$31,0,10*ROW('Sanitation Data'!H165)))</f>
        <v/>
      </c>
      <c r="DI171" s="290" t="str">
        <f ca="true">+IF(OFFSET('Sanitation Data'!$H$32,0,10*ROW('Sanitation Data'!H165))="","",OFFSET('Sanitation Data'!$H$32,0,10*ROW('Sanitation Data'!H165)))</f>
        <v/>
      </c>
      <c r="DJ171" s="290" t="str">
        <f ca="true">+IF(OFFSET('Sanitation Data'!$I$28,0,10*ROW('Sanitation Data'!I165))="","",OFFSET('Sanitation Data'!$I$28,0,10*ROW('Sanitation Data'!I165)))</f>
        <v/>
      </c>
      <c r="DK171" s="290" t="str">
        <f ca="true">+IF(OFFSET('Sanitation Data'!$I$29,0,10*ROW('Sanitation Data'!I165))="","",OFFSET('Sanitation Data'!$I$29,0,10*ROW('Sanitation Data'!I165)))</f>
        <v/>
      </c>
      <c r="DL171" s="290" t="str">
        <f ca="true">+IF(OFFSET('Sanitation Data'!$I$30,0,10*ROW('Sanitation Data'!I165))="","",OFFSET('Sanitation Data'!$I$30,0,10*ROW('Sanitation Data'!I165)))</f>
        <v/>
      </c>
      <c r="DM171" s="290" t="str">
        <f ca="true">+IF(OFFSET('Sanitation Data'!$I$31,0,10*ROW('Sanitation Data'!I165))="","",OFFSET('Sanitation Data'!$I$31,0,10*ROW('Sanitation Data'!I165)))</f>
        <v/>
      </c>
      <c r="DN171" s="290" t="str">
        <f ca="true">+IF(OFFSET('Sanitation Data'!$I$32,0,10*ROW('Sanitation Data'!I165))="","",OFFSET('Sanitation Data'!$I$32,0,10*ROW('Sanitation Data'!I165)))</f>
        <v/>
      </c>
      <c r="DO171" s="290" t="str">
        <f ca="true">+IF(OFFSET('Hygiene Data'!$D$11,0,10*ROW('Hygiene Data'!D165))="","",OFFSET('Hygiene Data'!$D$11,0,10*ROW('Hygiene Data'!D165)))</f>
        <v/>
      </c>
      <c r="DP171" s="290" t="str">
        <f ca="true">+IF(OFFSET('Hygiene Data'!$D$12,0,10*ROW('Hygiene Data'!D165))="","",OFFSET('Hygiene Data'!$D$12,0,10*ROW('Hygiene Data'!D165)))</f>
        <v/>
      </c>
      <c r="DQ171" s="290" t="str">
        <f ca="true">+IF(OFFSET('Hygiene Data'!$D$13,0,10*ROW('Hygiene Data'!D165))="","",OFFSET('Hygiene Data'!$D$13,0,10*ROW('Hygiene Data'!D165)))</f>
        <v/>
      </c>
      <c r="DR171" s="290" t="str">
        <f ca="true">+IF(OFFSET('Hygiene Data'!$E$11,0,10*ROW('Hygiene Data'!E165))="","",OFFSET('Hygiene Data'!$E$11,0,10*ROW('Hygiene Data'!E165)))</f>
        <v/>
      </c>
      <c r="DS171" s="290" t="str">
        <f ca="true">+IF(OFFSET('Hygiene Data'!$E$12,0,10*ROW('Hygiene Data'!E165))="","",OFFSET('Hygiene Data'!$E$12,0,10*ROW('Hygiene Data'!E165)))</f>
        <v/>
      </c>
      <c r="DT171" s="290" t="str">
        <f ca="true">+IF(OFFSET('Hygiene Data'!$E$13,0,10*ROW('Hygiene Data'!E165))="","",OFFSET('Hygiene Data'!$E$13,0,10*ROW('Hygiene Data'!E165)))</f>
        <v/>
      </c>
      <c r="DU171" s="290" t="str">
        <f ca="true">+IF(OFFSET('Hygiene Data'!$F$11,0,10*ROW('Hygiene Data'!F165))="","",OFFSET('Hygiene Data'!$F$11,0,10*ROW('Hygiene Data'!F165)))</f>
        <v/>
      </c>
      <c r="DV171" s="290" t="str">
        <f ca="true">+IF(OFFSET('Hygiene Data'!$F$12,0,10*ROW('Hygiene Data'!F165))="","",OFFSET('Hygiene Data'!$F$12,0,10*ROW('Hygiene Data'!F165)))</f>
        <v/>
      </c>
      <c r="DW171" s="290" t="str">
        <f ca="true">+IF(OFFSET('Hygiene Data'!$F$13,0,10*ROW('Hygiene Data'!F165))="","",OFFSET('Hygiene Data'!$F$13,0,10*ROW('Hygiene Data'!F165)))</f>
        <v/>
      </c>
      <c r="DX171" s="290" t="str">
        <f ca="true">+IF(OFFSET('Hygiene Data'!$G$11,0,10*ROW('Hygiene Data'!G165))="","",OFFSET('Hygiene Data'!$G$11,0,10*ROW('Hygiene Data'!G165)))</f>
        <v/>
      </c>
      <c r="DY171" s="290" t="str">
        <f ca="true">+IF(OFFSET('Hygiene Data'!$G$12,0,10*ROW('Hygiene Data'!G165))="","",OFFSET('Hygiene Data'!$G$12,0,10*ROW('Hygiene Data'!G165)))</f>
        <v/>
      </c>
      <c r="DZ171" s="290" t="str">
        <f ca="true">+IF(OFFSET('Hygiene Data'!$G$13,0,10*ROW('Hygiene Data'!G165))="","",OFFSET('Hygiene Data'!$G$13,0,10*ROW('Hygiene Data'!G165)))</f>
        <v/>
      </c>
      <c r="EA171" s="290" t="str">
        <f ca="true">+IF(OFFSET('Hygiene Data'!$H$11,0,10*ROW('Hygiene Data'!H165))="","",OFFSET('Hygiene Data'!$H$11,0,10*ROW('Hygiene Data'!H165)))</f>
        <v/>
      </c>
      <c r="EB171" s="290" t="str">
        <f ca="true">+IF(OFFSET('Hygiene Data'!$H$12,0,10*ROW('Hygiene Data'!H165))="","",OFFSET('Hygiene Data'!$H$12,0,10*ROW('Hygiene Data'!H165)))</f>
        <v/>
      </c>
      <c r="EC171" s="290" t="str">
        <f ca="true">+IF(OFFSET('Hygiene Data'!$H$13,0,10*ROW('Hygiene Data'!H165))="","",OFFSET('Hygiene Data'!$H$13,0,10*ROW('Hygiene Data'!H165)))</f>
        <v/>
      </c>
      <c r="ED171" s="290" t="str">
        <f ca="true">+IF(OFFSET('Hygiene Data'!$I$11,0,10*ROW('Hygiene Data'!I165))="","",OFFSET('Hygiene Data'!$I$11,0,10*ROW('Hygiene Data'!I165)))</f>
        <v/>
      </c>
      <c r="EE171" s="290" t="str">
        <f ca="true">+IF(OFFSET('Hygiene Data'!$I$12,0,10*ROW('Hygiene Data'!I165))="","",OFFSET('Hygiene Data'!$I$12,0,10*ROW('Hygiene Data'!I165)))</f>
        <v/>
      </c>
      <c r="EF171" s="290"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6"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0"/>
      <c r="BS172" s="290" t="str">
        <f ca="true">+IF(OFFSET('Water Data'!$D$27,0,10*ROW('Water Data'!D166))="","",OFFSET('Water Data'!$D$27,0,10*ROW('Water Data'!D166)))</f>
        <v/>
      </c>
      <c r="BT172" s="290" t="str">
        <f ca="true">+IF(OFFSET('Water Data'!$D$28,0,10*ROW('Water Data'!D166))="","",OFFSET('Water Data'!$D$28,0,10*ROW('Water Data'!D166)))</f>
        <v/>
      </c>
      <c r="BU172" s="290" t="str">
        <f ca="true">+IF(OFFSET('Water Data'!$D$29,0,10*ROW('Water Data'!D166))="","",OFFSET('Water Data'!$D$29,0,10*ROW('Water Data'!D166)))</f>
        <v/>
      </c>
      <c r="BV172" s="290" t="str">
        <f ca="true">+IF(OFFSET('Water Data'!$E$27,0,10*ROW('Water Data'!E166))="","",OFFSET('Water Data'!$E$27,0,10*ROW('Water Data'!E166)))</f>
        <v/>
      </c>
      <c r="BW172" s="290" t="str">
        <f ca="true">+IF(OFFSET('Water Data'!$E$28,0,10*ROW('Water Data'!E166))="","",OFFSET('Water Data'!$E$28,0,10*ROW('Water Data'!E166)))</f>
        <v/>
      </c>
      <c r="BX172" s="290" t="str">
        <f ca="true">+IF(OFFSET('Water Data'!$E$29,0,10*ROW('Water Data'!E166))="","",OFFSET('Water Data'!$E$29,0,10*ROW('Water Data'!E166)))</f>
        <v/>
      </c>
      <c r="BY172" s="290" t="str">
        <f ca="true">+IF(OFFSET('Water Data'!$F$27,0,10*ROW('Water Data'!F166))="","",OFFSET('Water Data'!$F$27,0,10*ROW('Water Data'!F166)))</f>
        <v/>
      </c>
      <c r="BZ172" s="290" t="str">
        <f ca="true">+IF(OFFSET('Water Data'!$F$28,0,10*ROW('Water Data'!F166))="","",OFFSET('Water Data'!$F$28,0,10*ROW('Water Data'!F166)))</f>
        <v/>
      </c>
      <c r="CA172" s="290" t="str">
        <f ca="true">+IF(OFFSET('Water Data'!$F$29,0,10*ROW('Water Data'!F166))="","",OFFSET('Water Data'!$F$29,0,10*ROW('Water Data'!F166)))</f>
        <v/>
      </c>
      <c r="CB172" s="290" t="str">
        <f ca="true">+IF(OFFSET('Water Data'!$G$27,0,10*ROW('Water Data'!G166))="","",OFFSET('Water Data'!$G$27,0,10*ROW('Water Data'!G166)))</f>
        <v/>
      </c>
      <c r="CC172" s="290" t="str">
        <f ca="true">+IF(OFFSET('Water Data'!$G$28,0,10*ROW('Water Data'!G166))="","",OFFSET('Water Data'!$G$28,0,10*ROW('Water Data'!G166)))</f>
        <v/>
      </c>
      <c r="CD172" s="290" t="str">
        <f ca="true">+IF(OFFSET('Water Data'!$G$29,0,10*ROW('Water Data'!G166))="","",OFFSET('Water Data'!$G$29,0,10*ROW('Water Data'!G166)))</f>
        <v/>
      </c>
      <c r="CE172" s="290" t="str">
        <f ca="true">+IF(OFFSET('Water Data'!$H$27,0,10*ROW('Water Data'!H166))="","",OFFSET('Water Data'!$H$27,0,10*ROW('Water Data'!H166)))</f>
        <v/>
      </c>
      <c r="CF172" s="290" t="str">
        <f ca="true">+IF(OFFSET('Water Data'!$H$28,0,10*ROW('Water Data'!H166))="","",OFFSET('Water Data'!$H$28,0,10*ROW('Water Data'!H166)))</f>
        <v/>
      </c>
      <c r="CG172" s="290" t="str">
        <f ca="true">+IF(OFFSET('Water Data'!$H$29,0,10*ROW('Water Data'!H166))="","",OFFSET('Water Data'!$H$29,0,10*ROW('Water Data'!H166)))</f>
        <v/>
      </c>
      <c r="CH172" s="290" t="str">
        <f ca="true">+IF(OFFSET('Water Data'!$I$27,0,10*ROW('Water Data'!I166))="","",OFFSET('Water Data'!$I$27,0,10*ROW('Water Data'!I166)))</f>
        <v/>
      </c>
      <c r="CI172" s="290" t="str">
        <f ca="true">+IF(OFFSET('Water Data'!$I$28,0,10*ROW('Water Data'!I166))="","",OFFSET('Water Data'!$I$28,0,10*ROW('Water Data'!I166)))</f>
        <v/>
      </c>
      <c r="CJ172" s="290" t="str">
        <f ca="true">+IF(OFFSET('Water Data'!$I$29,0,10*ROW('Water Data'!I166))="","",OFFSET('Water Data'!$I$29,0,10*ROW('Water Data'!I166)))</f>
        <v/>
      </c>
      <c r="CK172" s="290" t="str">
        <f ca="true">+IF(OFFSET('Sanitation Data'!$D$28,0,10*ROW('Sanitation Data'!D166))="","",OFFSET('Sanitation Data'!$D$28,0,10*ROW('Sanitation Data'!D166)))</f>
        <v/>
      </c>
      <c r="CL172" s="290" t="str">
        <f ca="true">+IF(OFFSET('Sanitation Data'!$D$29,0,10*ROW('Sanitation Data'!D166))="","",OFFSET('Sanitation Data'!$D$29,0,10*ROW('Sanitation Data'!D166)))</f>
        <v/>
      </c>
      <c r="CM172" s="290" t="str">
        <f ca="true">+IF(OFFSET('Sanitation Data'!$D$30,0,10*ROW('Sanitation Data'!D166))="","",OFFSET('Sanitation Data'!$D$30,0,10*ROW('Sanitation Data'!D166)))</f>
        <v/>
      </c>
      <c r="CN172" s="290" t="str">
        <f ca="true">+IF(OFFSET('Sanitation Data'!$D$31,0,10*ROW('Sanitation Data'!D166))="","",OFFSET('Sanitation Data'!$D$31,0,10*ROW('Sanitation Data'!D166)))</f>
        <v/>
      </c>
      <c r="CO172" s="290" t="str">
        <f ca="true">+IF(OFFSET('Sanitation Data'!$D$32,0,10*ROW('Sanitation Data'!D166))="","",OFFSET('Sanitation Data'!$D$32,0,10*ROW('Sanitation Data'!D166)))</f>
        <v/>
      </c>
      <c r="CP172" s="290" t="str">
        <f ca="true">+IF(OFFSET('Sanitation Data'!$E$28,0,10*ROW('Sanitation Data'!E166))="","",OFFSET('Sanitation Data'!$E$28,0,10*ROW('Sanitation Data'!E166)))</f>
        <v/>
      </c>
      <c r="CQ172" s="290" t="str">
        <f ca="true">+IF(OFFSET('Sanitation Data'!$E$29,0,10*ROW('Sanitation Data'!E166))="","",OFFSET('Sanitation Data'!$E$29,0,10*ROW('Sanitation Data'!E166)))</f>
        <v/>
      </c>
      <c r="CR172" s="290" t="str">
        <f ca="true">+IF(OFFSET('Sanitation Data'!$E$30,0,10*ROW('Sanitation Data'!E166))="","",OFFSET('Sanitation Data'!$E$30,0,10*ROW('Sanitation Data'!E166)))</f>
        <v/>
      </c>
      <c r="CS172" s="290" t="str">
        <f ca="true">+IF(OFFSET('Sanitation Data'!$E$31,0,10*ROW('Sanitation Data'!E166))="","",OFFSET('Sanitation Data'!$E$31,0,10*ROW('Sanitation Data'!E166)))</f>
        <v/>
      </c>
      <c r="CT172" s="290" t="str">
        <f ca="true">+IF(OFFSET('Sanitation Data'!$E$32,0,10*ROW('Sanitation Data'!E166))="","",OFFSET('Sanitation Data'!$E$32,0,10*ROW('Sanitation Data'!E166)))</f>
        <v/>
      </c>
      <c r="CU172" s="290" t="str">
        <f ca="true">+IF(OFFSET('Sanitation Data'!$F$28,0,10*ROW('Sanitation Data'!F166))="","",OFFSET('Sanitation Data'!$F$28,0,10*ROW('Sanitation Data'!F166)))</f>
        <v/>
      </c>
      <c r="CV172" s="290" t="str">
        <f ca="true">+IF(OFFSET('Sanitation Data'!$F$29,0,10*ROW('Sanitation Data'!F166))="","",OFFSET('Sanitation Data'!$F$29,0,10*ROW('Sanitation Data'!F166)))</f>
        <v/>
      </c>
      <c r="CW172" s="290" t="str">
        <f ca="true">+IF(OFFSET('Sanitation Data'!$F$30,0,10*ROW('Sanitation Data'!F166))="","",OFFSET('Sanitation Data'!$F$30,0,10*ROW('Sanitation Data'!F166)))</f>
        <v/>
      </c>
      <c r="CX172" s="290" t="str">
        <f ca="true">+IF(OFFSET('Sanitation Data'!$F$31,0,10*ROW('Sanitation Data'!F166))="","",OFFSET('Sanitation Data'!$F$31,0,10*ROW('Sanitation Data'!F166)))</f>
        <v/>
      </c>
      <c r="CY172" s="290" t="str">
        <f ca="true">+IF(OFFSET('Sanitation Data'!$F$32,0,10*ROW('Sanitation Data'!F166))="","",OFFSET('Sanitation Data'!$F$32,0,10*ROW('Sanitation Data'!F166)))</f>
        <v/>
      </c>
      <c r="CZ172" s="290" t="str">
        <f ca="true">+IF(OFFSET('Sanitation Data'!$G$28,0,10*ROW('Sanitation Data'!G166))="","",OFFSET('Sanitation Data'!$G$28,0,10*ROW('Sanitation Data'!G166)))</f>
        <v/>
      </c>
      <c r="DA172" s="290" t="str">
        <f ca="true">+IF(OFFSET('Sanitation Data'!$G$29,0,10*ROW('Sanitation Data'!G166))="","",OFFSET('Sanitation Data'!$G$29,0,10*ROW('Sanitation Data'!G166)))</f>
        <v/>
      </c>
      <c r="DB172" s="290" t="str">
        <f ca="true">+IF(OFFSET('Sanitation Data'!$G$30,0,10*ROW('Sanitation Data'!G166))="","",OFFSET('Sanitation Data'!$G$30,0,10*ROW('Sanitation Data'!G166)))</f>
        <v/>
      </c>
      <c r="DC172" s="290" t="str">
        <f ca="true">+IF(OFFSET('Sanitation Data'!$G$31,0,10*ROW('Sanitation Data'!G166))="","",OFFSET('Sanitation Data'!$G$31,0,10*ROW('Sanitation Data'!G166)))</f>
        <v/>
      </c>
      <c r="DD172" s="290" t="str">
        <f ca="true">+IF(OFFSET('Sanitation Data'!$G$32,0,10*ROW('Sanitation Data'!G166))="","",OFFSET('Sanitation Data'!$G$32,0,10*ROW('Sanitation Data'!G166)))</f>
        <v/>
      </c>
      <c r="DE172" s="290" t="str">
        <f ca="true">+IF(OFFSET('Sanitation Data'!$H$28,0,10*ROW('Sanitation Data'!H166))="","",OFFSET('Sanitation Data'!$H$28,0,10*ROW('Sanitation Data'!H166)))</f>
        <v/>
      </c>
      <c r="DF172" s="290" t="str">
        <f ca="true">+IF(OFFSET('Sanitation Data'!$H$29,0,10*ROW('Sanitation Data'!H166))="","",OFFSET('Sanitation Data'!$H$29,0,10*ROW('Sanitation Data'!H166)))</f>
        <v/>
      </c>
      <c r="DG172" s="290" t="str">
        <f ca="true">+IF(OFFSET('Sanitation Data'!$H$30,0,10*ROW('Sanitation Data'!H166))="","",OFFSET('Sanitation Data'!$H$30,0,10*ROW('Sanitation Data'!H166)))</f>
        <v/>
      </c>
      <c r="DH172" s="290" t="str">
        <f ca="true">+IF(OFFSET('Sanitation Data'!$H$31,0,10*ROW('Sanitation Data'!H166))="","",OFFSET('Sanitation Data'!$H$31,0,10*ROW('Sanitation Data'!H166)))</f>
        <v/>
      </c>
      <c r="DI172" s="290" t="str">
        <f ca="true">+IF(OFFSET('Sanitation Data'!$H$32,0,10*ROW('Sanitation Data'!H166))="","",OFFSET('Sanitation Data'!$H$32,0,10*ROW('Sanitation Data'!H166)))</f>
        <v/>
      </c>
      <c r="DJ172" s="290" t="str">
        <f ca="true">+IF(OFFSET('Sanitation Data'!$I$28,0,10*ROW('Sanitation Data'!I166))="","",OFFSET('Sanitation Data'!$I$28,0,10*ROW('Sanitation Data'!I166)))</f>
        <v/>
      </c>
      <c r="DK172" s="290" t="str">
        <f ca="true">+IF(OFFSET('Sanitation Data'!$I$29,0,10*ROW('Sanitation Data'!I166))="","",OFFSET('Sanitation Data'!$I$29,0,10*ROW('Sanitation Data'!I166)))</f>
        <v/>
      </c>
      <c r="DL172" s="290" t="str">
        <f ca="true">+IF(OFFSET('Sanitation Data'!$I$30,0,10*ROW('Sanitation Data'!I166))="","",OFFSET('Sanitation Data'!$I$30,0,10*ROW('Sanitation Data'!I166)))</f>
        <v/>
      </c>
      <c r="DM172" s="290" t="str">
        <f ca="true">+IF(OFFSET('Sanitation Data'!$I$31,0,10*ROW('Sanitation Data'!I166))="","",OFFSET('Sanitation Data'!$I$31,0,10*ROW('Sanitation Data'!I166)))</f>
        <v/>
      </c>
      <c r="DN172" s="290" t="str">
        <f ca="true">+IF(OFFSET('Sanitation Data'!$I$32,0,10*ROW('Sanitation Data'!I166))="","",OFFSET('Sanitation Data'!$I$32,0,10*ROW('Sanitation Data'!I166)))</f>
        <v/>
      </c>
      <c r="DO172" s="290" t="str">
        <f ca="true">+IF(OFFSET('Hygiene Data'!$D$11,0,10*ROW('Hygiene Data'!D166))="","",OFFSET('Hygiene Data'!$D$11,0,10*ROW('Hygiene Data'!D166)))</f>
        <v/>
      </c>
      <c r="DP172" s="290" t="str">
        <f ca="true">+IF(OFFSET('Hygiene Data'!$D$12,0,10*ROW('Hygiene Data'!D166))="","",OFFSET('Hygiene Data'!$D$12,0,10*ROW('Hygiene Data'!D166)))</f>
        <v/>
      </c>
      <c r="DQ172" s="290" t="str">
        <f ca="true">+IF(OFFSET('Hygiene Data'!$D$13,0,10*ROW('Hygiene Data'!D166))="","",OFFSET('Hygiene Data'!$D$13,0,10*ROW('Hygiene Data'!D166)))</f>
        <v/>
      </c>
      <c r="DR172" s="290" t="str">
        <f ca="true">+IF(OFFSET('Hygiene Data'!$E$11,0,10*ROW('Hygiene Data'!E166))="","",OFFSET('Hygiene Data'!$E$11,0,10*ROW('Hygiene Data'!E166)))</f>
        <v/>
      </c>
      <c r="DS172" s="290" t="str">
        <f ca="true">+IF(OFFSET('Hygiene Data'!$E$12,0,10*ROW('Hygiene Data'!E166))="","",OFFSET('Hygiene Data'!$E$12,0,10*ROW('Hygiene Data'!E166)))</f>
        <v/>
      </c>
      <c r="DT172" s="290" t="str">
        <f ca="true">+IF(OFFSET('Hygiene Data'!$E$13,0,10*ROW('Hygiene Data'!E166))="","",OFFSET('Hygiene Data'!$E$13,0,10*ROW('Hygiene Data'!E166)))</f>
        <v/>
      </c>
      <c r="DU172" s="290" t="str">
        <f ca="true">+IF(OFFSET('Hygiene Data'!$F$11,0,10*ROW('Hygiene Data'!F166))="","",OFFSET('Hygiene Data'!$F$11,0,10*ROW('Hygiene Data'!F166)))</f>
        <v/>
      </c>
      <c r="DV172" s="290" t="str">
        <f ca="true">+IF(OFFSET('Hygiene Data'!$F$12,0,10*ROW('Hygiene Data'!F166))="","",OFFSET('Hygiene Data'!$F$12,0,10*ROW('Hygiene Data'!F166)))</f>
        <v/>
      </c>
      <c r="DW172" s="290" t="str">
        <f ca="true">+IF(OFFSET('Hygiene Data'!$F$13,0,10*ROW('Hygiene Data'!F166))="","",OFFSET('Hygiene Data'!$F$13,0,10*ROW('Hygiene Data'!F166)))</f>
        <v/>
      </c>
      <c r="DX172" s="290" t="str">
        <f ca="true">+IF(OFFSET('Hygiene Data'!$G$11,0,10*ROW('Hygiene Data'!G166))="","",OFFSET('Hygiene Data'!$G$11,0,10*ROW('Hygiene Data'!G166)))</f>
        <v/>
      </c>
      <c r="DY172" s="290" t="str">
        <f ca="true">+IF(OFFSET('Hygiene Data'!$G$12,0,10*ROW('Hygiene Data'!G166))="","",OFFSET('Hygiene Data'!$G$12,0,10*ROW('Hygiene Data'!G166)))</f>
        <v/>
      </c>
      <c r="DZ172" s="290" t="str">
        <f ca="true">+IF(OFFSET('Hygiene Data'!$G$13,0,10*ROW('Hygiene Data'!G166))="","",OFFSET('Hygiene Data'!$G$13,0,10*ROW('Hygiene Data'!G166)))</f>
        <v/>
      </c>
      <c r="EA172" s="290" t="str">
        <f ca="true">+IF(OFFSET('Hygiene Data'!$H$11,0,10*ROW('Hygiene Data'!H166))="","",OFFSET('Hygiene Data'!$H$11,0,10*ROW('Hygiene Data'!H166)))</f>
        <v/>
      </c>
      <c r="EB172" s="290" t="str">
        <f ca="true">+IF(OFFSET('Hygiene Data'!$H$12,0,10*ROW('Hygiene Data'!H166))="","",OFFSET('Hygiene Data'!$H$12,0,10*ROW('Hygiene Data'!H166)))</f>
        <v/>
      </c>
      <c r="EC172" s="290" t="str">
        <f ca="true">+IF(OFFSET('Hygiene Data'!$H$13,0,10*ROW('Hygiene Data'!H166))="","",OFFSET('Hygiene Data'!$H$13,0,10*ROW('Hygiene Data'!H166)))</f>
        <v/>
      </c>
      <c r="ED172" s="290" t="str">
        <f ca="true">+IF(OFFSET('Hygiene Data'!$I$11,0,10*ROW('Hygiene Data'!I166))="","",OFFSET('Hygiene Data'!$I$11,0,10*ROW('Hygiene Data'!I166)))</f>
        <v/>
      </c>
      <c r="EE172" s="290" t="str">
        <f ca="true">+IF(OFFSET('Hygiene Data'!$I$12,0,10*ROW('Hygiene Data'!I166))="","",OFFSET('Hygiene Data'!$I$12,0,10*ROW('Hygiene Data'!I166)))</f>
        <v/>
      </c>
      <c r="EF172" s="290"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6"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0"/>
      <c r="BS173" s="290" t="str">
        <f ca="true">+IF(OFFSET('Water Data'!$D$27,0,10*ROW('Water Data'!D167))="","",OFFSET('Water Data'!$D$27,0,10*ROW('Water Data'!D167)))</f>
        <v/>
      </c>
      <c r="BT173" s="290" t="str">
        <f ca="true">+IF(OFFSET('Water Data'!$D$28,0,10*ROW('Water Data'!D167))="","",OFFSET('Water Data'!$D$28,0,10*ROW('Water Data'!D167)))</f>
        <v/>
      </c>
      <c r="BU173" s="290" t="str">
        <f ca="true">+IF(OFFSET('Water Data'!$D$29,0,10*ROW('Water Data'!D167))="","",OFFSET('Water Data'!$D$29,0,10*ROW('Water Data'!D167)))</f>
        <v/>
      </c>
      <c r="BV173" s="290" t="str">
        <f ca="true">+IF(OFFSET('Water Data'!$E$27,0,10*ROW('Water Data'!E167))="","",OFFSET('Water Data'!$E$27,0,10*ROW('Water Data'!E167)))</f>
        <v/>
      </c>
      <c r="BW173" s="290" t="str">
        <f ca="true">+IF(OFFSET('Water Data'!$E$28,0,10*ROW('Water Data'!E167))="","",OFFSET('Water Data'!$E$28,0,10*ROW('Water Data'!E167)))</f>
        <v/>
      </c>
      <c r="BX173" s="290" t="str">
        <f ca="true">+IF(OFFSET('Water Data'!$E$29,0,10*ROW('Water Data'!E167))="","",OFFSET('Water Data'!$E$29,0,10*ROW('Water Data'!E167)))</f>
        <v/>
      </c>
      <c r="BY173" s="290" t="str">
        <f ca="true">+IF(OFFSET('Water Data'!$F$27,0,10*ROW('Water Data'!F167))="","",OFFSET('Water Data'!$F$27,0,10*ROW('Water Data'!F167)))</f>
        <v/>
      </c>
      <c r="BZ173" s="290" t="str">
        <f ca="true">+IF(OFFSET('Water Data'!$F$28,0,10*ROW('Water Data'!F167))="","",OFFSET('Water Data'!$F$28,0,10*ROW('Water Data'!F167)))</f>
        <v/>
      </c>
      <c r="CA173" s="290" t="str">
        <f ca="true">+IF(OFFSET('Water Data'!$F$29,0,10*ROW('Water Data'!F167))="","",OFFSET('Water Data'!$F$29,0,10*ROW('Water Data'!F167)))</f>
        <v/>
      </c>
      <c r="CB173" s="290" t="str">
        <f ca="true">+IF(OFFSET('Water Data'!$G$27,0,10*ROW('Water Data'!G167))="","",OFFSET('Water Data'!$G$27,0,10*ROW('Water Data'!G167)))</f>
        <v/>
      </c>
      <c r="CC173" s="290" t="str">
        <f ca="true">+IF(OFFSET('Water Data'!$G$28,0,10*ROW('Water Data'!G167))="","",OFFSET('Water Data'!$G$28,0,10*ROW('Water Data'!G167)))</f>
        <v/>
      </c>
      <c r="CD173" s="290" t="str">
        <f ca="true">+IF(OFFSET('Water Data'!$G$29,0,10*ROW('Water Data'!G167))="","",OFFSET('Water Data'!$G$29,0,10*ROW('Water Data'!G167)))</f>
        <v/>
      </c>
      <c r="CE173" s="290" t="str">
        <f ca="true">+IF(OFFSET('Water Data'!$H$27,0,10*ROW('Water Data'!H167))="","",OFFSET('Water Data'!$H$27,0,10*ROW('Water Data'!H167)))</f>
        <v/>
      </c>
      <c r="CF173" s="290" t="str">
        <f ca="true">+IF(OFFSET('Water Data'!$H$28,0,10*ROW('Water Data'!H167))="","",OFFSET('Water Data'!$H$28,0,10*ROW('Water Data'!H167)))</f>
        <v/>
      </c>
      <c r="CG173" s="290" t="str">
        <f ca="true">+IF(OFFSET('Water Data'!$H$29,0,10*ROW('Water Data'!H167))="","",OFFSET('Water Data'!$H$29,0,10*ROW('Water Data'!H167)))</f>
        <v/>
      </c>
      <c r="CH173" s="290" t="str">
        <f ca="true">+IF(OFFSET('Water Data'!$I$27,0,10*ROW('Water Data'!I167))="","",OFFSET('Water Data'!$I$27,0,10*ROW('Water Data'!I167)))</f>
        <v/>
      </c>
      <c r="CI173" s="290" t="str">
        <f ca="true">+IF(OFFSET('Water Data'!$I$28,0,10*ROW('Water Data'!I167))="","",OFFSET('Water Data'!$I$28,0,10*ROW('Water Data'!I167)))</f>
        <v/>
      </c>
      <c r="CJ173" s="290" t="str">
        <f ca="true">+IF(OFFSET('Water Data'!$I$29,0,10*ROW('Water Data'!I167))="","",OFFSET('Water Data'!$I$29,0,10*ROW('Water Data'!I167)))</f>
        <v/>
      </c>
      <c r="CK173" s="290" t="str">
        <f ca="true">+IF(OFFSET('Sanitation Data'!$D$28,0,10*ROW('Sanitation Data'!D167))="","",OFFSET('Sanitation Data'!$D$28,0,10*ROW('Sanitation Data'!D167)))</f>
        <v/>
      </c>
      <c r="CL173" s="290" t="str">
        <f ca="true">+IF(OFFSET('Sanitation Data'!$D$29,0,10*ROW('Sanitation Data'!D167))="","",OFFSET('Sanitation Data'!$D$29,0,10*ROW('Sanitation Data'!D167)))</f>
        <v/>
      </c>
      <c r="CM173" s="290" t="str">
        <f ca="true">+IF(OFFSET('Sanitation Data'!$D$30,0,10*ROW('Sanitation Data'!D167))="","",OFFSET('Sanitation Data'!$D$30,0,10*ROW('Sanitation Data'!D167)))</f>
        <v/>
      </c>
      <c r="CN173" s="290" t="str">
        <f ca="true">+IF(OFFSET('Sanitation Data'!$D$31,0,10*ROW('Sanitation Data'!D167))="","",OFFSET('Sanitation Data'!$D$31,0,10*ROW('Sanitation Data'!D167)))</f>
        <v/>
      </c>
      <c r="CO173" s="290" t="str">
        <f ca="true">+IF(OFFSET('Sanitation Data'!$D$32,0,10*ROW('Sanitation Data'!D167))="","",OFFSET('Sanitation Data'!$D$32,0,10*ROW('Sanitation Data'!D167)))</f>
        <v/>
      </c>
      <c r="CP173" s="290" t="str">
        <f ca="true">+IF(OFFSET('Sanitation Data'!$E$28,0,10*ROW('Sanitation Data'!E167))="","",OFFSET('Sanitation Data'!$E$28,0,10*ROW('Sanitation Data'!E167)))</f>
        <v/>
      </c>
      <c r="CQ173" s="290" t="str">
        <f ca="true">+IF(OFFSET('Sanitation Data'!$E$29,0,10*ROW('Sanitation Data'!E167))="","",OFFSET('Sanitation Data'!$E$29,0,10*ROW('Sanitation Data'!E167)))</f>
        <v/>
      </c>
      <c r="CR173" s="290" t="str">
        <f ca="true">+IF(OFFSET('Sanitation Data'!$E$30,0,10*ROW('Sanitation Data'!E167))="","",OFFSET('Sanitation Data'!$E$30,0,10*ROW('Sanitation Data'!E167)))</f>
        <v/>
      </c>
      <c r="CS173" s="290" t="str">
        <f ca="true">+IF(OFFSET('Sanitation Data'!$E$31,0,10*ROW('Sanitation Data'!E167))="","",OFFSET('Sanitation Data'!$E$31,0,10*ROW('Sanitation Data'!E167)))</f>
        <v/>
      </c>
      <c r="CT173" s="290" t="str">
        <f ca="true">+IF(OFFSET('Sanitation Data'!$E$32,0,10*ROW('Sanitation Data'!E167))="","",OFFSET('Sanitation Data'!$E$32,0,10*ROW('Sanitation Data'!E167)))</f>
        <v/>
      </c>
      <c r="CU173" s="290" t="str">
        <f ca="true">+IF(OFFSET('Sanitation Data'!$F$28,0,10*ROW('Sanitation Data'!F167))="","",OFFSET('Sanitation Data'!$F$28,0,10*ROW('Sanitation Data'!F167)))</f>
        <v/>
      </c>
      <c r="CV173" s="290" t="str">
        <f ca="true">+IF(OFFSET('Sanitation Data'!$F$29,0,10*ROW('Sanitation Data'!F167))="","",OFFSET('Sanitation Data'!$F$29,0,10*ROW('Sanitation Data'!F167)))</f>
        <v/>
      </c>
      <c r="CW173" s="290" t="str">
        <f ca="true">+IF(OFFSET('Sanitation Data'!$F$30,0,10*ROW('Sanitation Data'!F167))="","",OFFSET('Sanitation Data'!$F$30,0,10*ROW('Sanitation Data'!F167)))</f>
        <v/>
      </c>
      <c r="CX173" s="290" t="str">
        <f ca="true">+IF(OFFSET('Sanitation Data'!$F$31,0,10*ROW('Sanitation Data'!F167))="","",OFFSET('Sanitation Data'!$F$31,0,10*ROW('Sanitation Data'!F167)))</f>
        <v/>
      </c>
      <c r="CY173" s="290" t="str">
        <f ca="true">+IF(OFFSET('Sanitation Data'!$F$32,0,10*ROW('Sanitation Data'!F167))="","",OFFSET('Sanitation Data'!$F$32,0,10*ROW('Sanitation Data'!F167)))</f>
        <v/>
      </c>
      <c r="CZ173" s="290" t="str">
        <f ca="true">+IF(OFFSET('Sanitation Data'!$G$28,0,10*ROW('Sanitation Data'!G167))="","",OFFSET('Sanitation Data'!$G$28,0,10*ROW('Sanitation Data'!G167)))</f>
        <v/>
      </c>
      <c r="DA173" s="290" t="str">
        <f ca="true">+IF(OFFSET('Sanitation Data'!$G$29,0,10*ROW('Sanitation Data'!G167))="","",OFFSET('Sanitation Data'!$G$29,0,10*ROW('Sanitation Data'!G167)))</f>
        <v/>
      </c>
      <c r="DB173" s="290" t="str">
        <f ca="true">+IF(OFFSET('Sanitation Data'!$G$30,0,10*ROW('Sanitation Data'!G167))="","",OFFSET('Sanitation Data'!$G$30,0,10*ROW('Sanitation Data'!G167)))</f>
        <v/>
      </c>
      <c r="DC173" s="290" t="str">
        <f ca="true">+IF(OFFSET('Sanitation Data'!$G$31,0,10*ROW('Sanitation Data'!G167))="","",OFFSET('Sanitation Data'!$G$31,0,10*ROW('Sanitation Data'!G167)))</f>
        <v/>
      </c>
      <c r="DD173" s="290" t="str">
        <f ca="true">+IF(OFFSET('Sanitation Data'!$G$32,0,10*ROW('Sanitation Data'!G167))="","",OFFSET('Sanitation Data'!$G$32,0,10*ROW('Sanitation Data'!G167)))</f>
        <v/>
      </c>
      <c r="DE173" s="290" t="str">
        <f ca="true">+IF(OFFSET('Sanitation Data'!$H$28,0,10*ROW('Sanitation Data'!H167))="","",OFFSET('Sanitation Data'!$H$28,0,10*ROW('Sanitation Data'!H167)))</f>
        <v/>
      </c>
      <c r="DF173" s="290" t="str">
        <f ca="true">+IF(OFFSET('Sanitation Data'!$H$29,0,10*ROW('Sanitation Data'!H167))="","",OFFSET('Sanitation Data'!$H$29,0,10*ROW('Sanitation Data'!H167)))</f>
        <v/>
      </c>
      <c r="DG173" s="290" t="str">
        <f ca="true">+IF(OFFSET('Sanitation Data'!$H$30,0,10*ROW('Sanitation Data'!H167))="","",OFFSET('Sanitation Data'!$H$30,0,10*ROW('Sanitation Data'!H167)))</f>
        <v/>
      </c>
      <c r="DH173" s="290" t="str">
        <f ca="true">+IF(OFFSET('Sanitation Data'!$H$31,0,10*ROW('Sanitation Data'!H167))="","",OFFSET('Sanitation Data'!$H$31,0,10*ROW('Sanitation Data'!H167)))</f>
        <v/>
      </c>
      <c r="DI173" s="290" t="str">
        <f ca="true">+IF(OFFSET('Sanitation Data'!$H$32,0,10*ROW('Sanitation Data'!H167))="","",OFFSET('Sanitation Data'!$H$32,0,10*ROW('Sanitation Data'!H167)))</f>
        <v/>
      </c>
      <c r="DJ173" s="290" t="str">
        <f ca="true">+IF(OFFSET('Sanitation Data'!$I$28,0,10*ROW('Sanitation Data'!I167))="","",OFFSET('Sanitation Data'!$I$28,0,10*ROW('Sanitation Data'!I167)))</f>
        <v/>
      </c>
      <c r="DK173" s="290" t="str">
        <f ca="true">+IF(OFFSET('Sanitation Data'!$I$29,0,10*ROW('Sanitation Data'!I167))="","",OFFSET('Sanitation Data'!$I$29,0,10*ROW('Sanitation Data'!I167)))</f>
        <v/>
      </c>
      <c r="DL173" s="290" t="str">
        <f ca="true">+IF(OFFSET('Sanitation Data'!$I$30,0,10*ROW('Sanitation Data'!I167))="","",OFFSET('Sanitation Data'!$I$30,0,10*ROW('Sanitation Data'!I167)))</f>
        <v/>
      </c>
      <c r="DM173" s="290" t="str">
        <f ca="true">+IF(OFFSET('Sanitation Data'!$I$31,0,10*ROW('Sanitation Data'!I167))="","",OFFSET('Sanitation Data'!$I$31,0,10*ROW('Sanitation Data'!I167)))</f>
        <v/>
      </c>
      <c r="DN173" s="290" t="str">
        <f ca="true">+IF(OFFSET('Sanitation Data'!$I$32,0,10*ROW('Sanitation Data'!I167))="","",OFFSET('Sanitation Data'!$I$32,0,10*ROW('Sanitation Data'!I167)))</f>
        <v/>
      </c>
      <c r="DO173" s="290" t="str">
        <f ca="true">+IF(OFFSET('Hygiene Data'!$D$11,0,10*ROW('Hygiene Data'!D167))="","",OFFSET('Hygiene Data'!$D$11,0,10*ROW('Hygiene Data'!D167)))</f>
        <v/>
      </c>
      <c r="DP173" s="290" t="str">
        <f ca="true">+IF(OFFSET('Hygiene Data'!$D$12,0,10*ROW('Hygiene Data'!D167))="","",OFFSET('Hygiene Data'!$D$12,0,10*ROW('Hygiene Data'!D167)))</f>
        <v/>
      </c>
      <c r="DQ173" s="290" t="str">
        <f ca="true">+IF(OFFSET('Hygiene Data'!$D$13,0,10*ROW('Hygiene Data'!D167))="","",OFFSET('Hygiene Data'!$D$13,0,10*ROW('Hygiene Data'!D167)))</f>
        <v/>
      </c>
      <c r="DR173" s="290" t="str">
        <f ca="true">+IF(OFFSET('Hygiene Data'!$E$11,0,10*ROW('Hygiene Data'!E167))="","",OFFSET('Hygiene Data'!$E$11,0,10*ROW('Hygiene Data'!E167)))</f>
        <v/>
      </c>
      <c r="DS173" s="290" t="str">
        <f ca="true">+IF(OFFSET('Hygiene Data'!$E$12,0,10*ROW('Hygiene Data'!E167))="","",OFFSET('Hygiene Data'!$E$12,0,10*ROW('Hygiene Data'!E167)))</f>
        <v/>
      </c>
      <c r="DT173" s="290" t="str">
        <f ca="true">+IF(OFFSET('Hygiene Data'!$E$13,0,10*ROW('Hygiene Data'!E167))="","",OFFSET('Hygiene Data'!$E$13,0,10*ROW('Hygiene Data'!E167)))</f>
        <v/>
      </c>
      <c r="DU173" s="290" t="str">
        <f ca="true">+IF(OFFSET('Hygiene Data'!$F$11,0,10*ROW('Hygiene Data'!F167))="","",OFFSET('Hygiene Data'!$F$11,0,10*ROW('Hygiene Data'!F167)))</f>
        <v/>
      </c>
      <c r="DV173" s="290" t="str">
        <f ca="true">+IF(OFFSET('Hygiene Data'!$F$12,0,10*ROW('Hygiene Data'!F167))="","",OFFSET('Hygiene Data'!$F$12,0,10*ROW('Hygiene Data'!F167)))</f>
        <v/>
      </c>
      <c r="DW173" s="290" t="str">
        <f ca="true">+IF(OFFSET('Hygiene Data'!$F$13,0,10*ROW('Hygiene Data'!F167))="","",OFFSET('Hygiene Data'!$F$13,0,10*ROW('Hygiene Data'!F167)))</f>
        <v/>
      </c>
      <c r="DX173" s="290" t="str">
        <f ca="true">+IF(OFFSET('Hygiene Data'!$G$11,0,10*ROW('Hygiene Data'!G167))="","",OFFSET('Hygiene Data'!$G$11,0,10*ROW('Hygiene Data'!G167)))</f>
        <v/>
      </c>
      <c r="DY173" s="290" t="str">
        <f ca="true">+IF(OFFSET('Hygiene Data'!$G$12,0,10*ROW('Hygiene Data'!G167))="","",OFFSET('Hygiene Data'!$G$12,0,10*ROW('Hygiene Data'!G167)))</f>
        <v/>
      </c>
      <c r="DZ173" s="290" t="str">
        <f ca="true">+IF(OFFSET('Hygiene Data'!$G$13,0,10*ROW('Hygiene Data'!G167))="","",OFFSET('Hygiene Data'!$G$13,0,10*ROW('Hygiene Data'!G167)))</f>
        <v/>
      </c>
      <c r="EA173" s="290" t="str">
        <f ca="true">+IF(OFFSET('Hygiene Data'!$H$11,0,10*ROW('Hygiene Data'!H167))="","",OFFSET('Hygiene Data'!$H$11,0,10*ROW('Hygiene Data'!H167)))</f>
        <v/>
      </c>
      <c r="EB173" s="290" t="str">
        <f ca="true">+IF(OFFSET('Hygiene Data'!$H$12,0,10*ROW('Hygiene Data'!H167))="","",OFFSET('Hygiene Data'!$H$12,0,10*ROW('Hygiene Data'!H167)))</f>
        <v/>
      </c>
      <c r="EC173" s="290" t="str">
        <f ca="true">+IF(OFFSET('Hygiene Data'!$H$13,0,10*ROW('Hygiene Data'!H167))="","",OFFSET('Hygiene Data'!$H$13,0,10*ROW('Hygiene Data'!H167)))</f>
        <v/>
      </c>
      <c r="ED173" s="290" t="str">
        <f ca="true">+IF(OFFSET('Hygiene Data'!$I$11,0,10*ROW('Hygiene Data'!I167))="","",OFFSET('Hygiene Data'!$I$11,0,10*ROW('Hygiene Data'!I167)))</f>
        <v/>
      </c>
      <c r="EE173" s="290" t="str">
        <f ca="true">+IF(OFFSET('Hygiene Data'!$I$12,0,10*ROW('Hygiene Data'!I167))="","",OFFSET('Hygiene Data'!$I$12,0,10*ROW('Hygiene Data'!I167)))</f>
        <v/>
      </c>
      <c r="EF173" s="290"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6"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0"/>
      <c r="BS174" s="290" t="str">
        <f ca="true">+IF(OFFSET('Water Data'!$D$27,0,10*ROW('Water Data'!D168))="","",OFFSET('Water Data'!$D$27,0,10*ROW('Water Data'!D168)))</f>
        <v/>
      </c>
      <c r="BT174" s="290" t="str">
        <f ca="true">+IF(OFFSET('Water Data'!$D$28,0,10*ROW('Water Data'!D168))="","",OFFSET('Water Data'!$D$28,0,10*ROW('Water Data'!D168)))</f>
        <v/>
      </c>
      <c r="BU174" s="290" t="str">
        <f ca="true">+IF(OFFSET('Water Data'!$D$29,0,10*ROW('Water Data'!D168))="","",OFFSET('Water Data'!$D$29,0,10*ROW('Water Data'!D168)))</f>
        <v/>
      </c>
      <c r="BV174" s="290" t="str">
        <f ca="true">+IF(OFFSET('Water Data'!$E$27,0,10*ROW('Water Data'!E168))="","",OFFSET('Water Data'!$E$27,0,10*ROW('Water Data'!E168)))</f>
        <v/>
      </c>
      <c r="BW174" s="290" t="str">
        <f ca="true">+IF(OFFSET('Water Data'!$E$28,0,10*ROW('Water Data'!E168))="","",OFFSET('Water Data'!$E$28,0,10*ROW('Water Data'!E168)))</f>
        <v/>
      </c>
      <c r="BX174" s="290" t="str">
        <f ca="true">+IF(OFFSET('Water Data'!$E$29,0,10*ROW('Water Data'!E168))="","",OFFSET('Water Data'!$E$29,0,10*ROW('Water Data'!E168)))</f>
        <v/>
      </c>
      <c r="BY174" s="290" t="str">
        <f ca="true">+IF(OFFSET('Water Data'!$F$27,0,10*ROW('Water Data'!F168))="","",OFFSET('Water Data'!$F$27,0,10*ROW('Water Data'!F168)))</f>
        <v/>
      </c>
      <c r="BZ174" s="290" t="str">
        <f ca="true">+IF(OFFSET('Water Data'!$F$28,0,10*ROW('Water Data'!F168))="","",OFFSET('Water Data'!$F$28,0,10*ROW('Water Data'!F168)))</f>
        <v/>
      </c>
      <c r="CA174" s="290" t="str">
        <f ca="true">+IF(OFFSET('Water Data'!$F$29,0,10*ROW('Water Data'!F168))="","",OFFSET('Water Data'!$F$29,0,10*ROW('Water Data'!F168)))</f>
        <v/>
      </c>
      <c r="CB174" s="290" t="str">
        <f ca="true">+IF(OFFSET('Water Data'!$G$27,0,10*ROW('Water Data'!G168))="","",OFFSET('Water Data'!$G$27,0,10*ROW('Water Data'!G168)))</f>
        <v/>
      </c>
      <c r="CC174" s="290" t="str">
        <f ca="true">+IF(OFFSET('Water Data'!$G$28,0,10*ROW('Water Data'!G168))="","",OFFSET('Water Data'!$G$28,0,10*ROW('Water Data'!G168)))</f>
        <v/>
      </c>
      <c r="CD174" s="290" t="str">
        <f ca="true">+IF(OFFSET('Water Data'!$G$29,0,10*ROW('Water Data'!G168))="","",OFFSET('Water Data'!$G$29,0,10*ROW('Water Data'!G168)))</f>
        <v/>
      </c>
      <c r="CE174" s="290" t="str">
        <f ca="true">+IF(OFFSET('Water Data'!$H$27,0,10*ROW('Water Data'!H168))="","",OFFSET('Water Data'!$H$27,0,10*ROW('Water Data'!H168)))</f>
        <v/>
      </c>
      <c r="CF174" s="290" t="str">
        <f ca="true">+IF(OFFSET('Water Data'!$H$28,0,10*ROW('Water Data'!H168))="","",OFFSET('Water Data'!$H$28,0,10*ROW('Water Data'!H168)))</f>
        <v/>
      </c>
      <c r="CG174" s="290" t="str">
        <f ca="true">+IF(OFFSET('Water Data'!$H$29,0,10*ROW('Water Data'!H168))="","",OFFSET('Water Data'!$H$29,0,10*ROW('Water Data'!H168)))</f>
        <v/>
      </c>
      <c r="CH174" s="290" t="str">
        <f ca="true">+IF(OFFSET('Water Data'!$I$27,0,10*ROW('Water Data'!I168))="","",OFFSET('Water Data'!$I$27,0,10*ROW('Water Data'!I168)))</f>
        <v/>
      </c>
      <c r="CI174" s="290" t="str">
        <f ca="true">+IF(OFFSET('Water Data'!$I$28,0,10*ROW('Water Data'!I168))="","",OFFSET('Water Data'!$I$28,0,10*ROW('Water Data'!I168)))</f>
        <v/>
      </c>
      <c r="CJ174" s="290" t="str">
        <f ca="true">+IF(OFFSET('Water Data'!$I$29,0,10*ROW('Water Data'!I168))="","",OFFSET('Water Data'!$I$29,0,10*ROW('Water Data'!I168)))</f>
        <v/>
      </c>
      <c r="CK174" s="290" t="str">
        <f ca="true">+IF(OFFSET('Sanitation Data'!$D$28,0,10*ROW('Sanitation Data'!D168))="","",OFFSET('Sanitation Data'!$D$28,0,10*ROW('Sanitation Data'!D168)))</f>
        <v/>
      </c>
      <c r="CL174" s="290" t="str">
        <f ca="true">+IF(OFFSET('Sanitation Data'!$D$29,0,10*ROW('Sanitation Data'!D168))="","",OFFSET('Sanitation Data'!$D$29,0,10*ROW('Sanitation Data'!D168)))</f>
        <v/>
      </c>
      <c r="CM174" s="290" t="str">
        <f ca="true">+IF(OFFSET('Sanitation Data'!$D$30,0,10*ROW('Sanitation Data'!D168))="","",OFFSET('Sanitation Data'!$D$30,0,10*ROW('Sanitation Data'!D168)))</f>
        <v/>
      </c>
      <c r="CN174" s="290" t="str">
        <f ca="true">+IF(OFFSET('Sanitation Data'!$D$31,0,10*ROW('Sanitation Data'!D168))="","",OFFSET('Sanitation Data'!$D$31,0,10*ROW('Sanitation Data'!D168)))</f>
        <v/>
      </c>
      <c r="CO174" s="290" t="str">
        <f ca="true">+IF(OFFSET('Sanitation Data'!$D$32,0,10*ROW('Sanitation Data'!D168))="","",OFFSET('Sanitation Data'!$D$32,0,10*ROW('Sanitation Data'!D168)))</f>
        <v/>
      </c>
      <c r="CP174" s="290" t="str">
        <f ca="true">+IF(OFFSET('Sanitation Data'!$E$28,0,10*ROW('Sanitation Data'!E168))="","",OFFSET('Sanitation Data'!$E$28,0,10*ROW('Sanitation Data'!E168)))</f>
        <v/>
      </c>
      <c r="CQ174" s="290" t="str">
        <f ca="true">+IF(OFFSET('Sanitation Data'!$E$29,0,10*ROW('Sanitation Data'!E168))="","",OFFSET('Sanitation Data'!$E$29,0,10*ROW('Sanitation Data'!E168)))</f>
        <v/>
      </c>
      <c r="CR174" s="290" t="str">
        <f ca="true">+IF(OFFSET('Sanitation Data'!$E$30,0,10*ROW('Sanitation Data'!E168))="","",OFFSET('Sanitation Data'!$E$30,0,10*ROW('Sanitation Data'!E168)))</f>
        <v/>
      </c>
      <c r="CS174" s="290" t="str">
        <f ca="true">+IF(OFFSET('Sanitation Data'!$E$31,0,10*ROW('Sanitation Data'!E168))="","",OFFSET('Sanitation Data'!$E$31,0,10*ROW('Sanitation Data'!E168)))</f>
        <v/>
      </c>
      <c r="CT174" s="290" t="str">
        <f ca="true">+IF(OFFSET('Sanitation Data'!$E$32,0,10*ROW('Sanitation Data'!E168))="","",OFFSET('Sanitation Data'!$E$32,0,10*ROW('Sanitation Data'!E168)))</f>
        <v/>
      </c>
      <c r="CU174" s="290" t="str">
        <f ca="true">+IF(OFFSET('Sanitation Data'!$F$28,0,10*ROW('Sanitation Data'!F168))="","",OFFSET('Sanitation Data'!$F$28,0,10*ROW('Sanitation Data'!F168)))</f>
        <v/>
      </c>
      <c r="CV174" s="290" t="str">
        <f ca="true">+IF(OFFSET('Sanitation Data'!$F$29,0,10*ROW('Sanitation Data'!F168))="","",OFFSET('Sanitation Data'!$F$29,0,10*ROW('Sanitation Data'!F168)))</f>
        <v/>
      </c>
      <c r="CW174" s="290" t="str">
        <f ca="true">+IF(OFFSET('Sanitation Data'!$F$30,0,10*ROW('Sanitation Data'!F168))="","",OFFSET('Sanitation Data'!$F$30,0,10*ROW('Sanitation Data'!F168)))</f>
        <v/>
      </c>
      <c r="CX174" s="290" t="str">
        <f ca="true">+IF(OFFSET('Sanitation Data'!$F$31,0,10*ROW('Sanitation Data'!F168))="","",OFFSET('Sanitation Data'!$F$31,0,10*ROW('Sanitation Data'!F168)))</f>
        <v/>
      </c>
      <c r="CY174" s="290" t="str">
        <f ca="true">+IF(OFFSET('Sanitation Data'!$F$32,0,10*ROW('Sanitation Data'!F168))="","",OFFSET('Sanitation Data'!$F$32,0,10*ROW('Sanitation Data'!F168)))</f>
        <v/>
      </c>
      <c r="CZ174" s="290" t="str">
        <f ca="true">+IF(OFFSET('Sanitation Data'!$G$28,0,10*ROW('Sanitation Data'!G168))="","",OFFSET('Sanitation Data'!$G$28,0,10*ROW('Sanitation Data'!G168)))</f>
        <v/>
      </c>
      <c r="DA174" s="290" t="str">
        <f ca="true">+IF(OFFSET('Sanitation Data'!$G$29,0,10*ROW('Sanitation Data'!G168))="","",OFFSET('Sanitation Data'!$G$29,0,10*ROW('Sanitation Data'!G168)))</f>
        <v/>
      </c>
      <c r="DB174" s="290" t="str">
        <f ca="true">+IF(OFFSET('Sanitation Data'!$G$30,0,10*ROW('Sanitation Data'!G168))="","",OFFSET('Sanitation Data'!$G$30,0,10*ROW('Sanitation Data'!G168)))</f>
        <v/>
      </c>
      <c r="DC174" s="290" t="str">
        <f ca="true">+IF(OFFSET('Sanitation Data'!$G$31,0,10*ROW('Sanitation Data'!G168))="","",OFFSET('Sanitation Data'!$G$31,0,10*ROW('Sanitation Data'!G168)))</f>
        <v/>
      </c>
      <c r="DD174" s="290" t="str">
        <f ca="true">+IF(OFFSET('Sanitation Data'!$G$32,0,10*ROW('Sanitation Data'!G168))="","",OFFSET('Sanitation Data'!$G$32,0,10*ROW('Sanitation Data'!G168)))</f>
        <v/>
      </c>
      <c r="DE174" s="290" t="str">
        <f ca="true">+IF(OFFSET('Sanitation Data'!$H$28,0,10*ROW('Sanitation Data'!H168))="","",OFFSET('Sanitation Data'!$H$28,0,10*ROW('Sanitation Data'!H168)))</f>
        <v/>
      </c>
      <c r="DF174" s="290" t="str">
        <f ca="true">+IF(OFFSET('Sanitation Data'!$H$29,0,10*ROW('Sanitation Data'!H168))="","",OFFSET('Sanitation Data'!$H$29,0,10*ROW('Sanitation Data'!H168)))</f>
        <v/>
      </c>
      <c r="DG174" s="290" t="str">
        <f ca="true">+IF(OFFSET('Sanitation Data'!$H$30,0,10*ROW('Sanitation Data'!H168))="","",OFFSET('Sanitation Data'!$H$30,0,10*ROW('Sanitation Data'!H168)))</f>
        <v/>
      </c>
      <c r="DH174" s="290" t="str">
        <f ca="true">+IF(OFFSET('Sanitation Data'!$H$31,0,10*ROW('Sanitation Data'!H168))="","",OFFSET('Sanitation Data'!$H$31,0,10*ROW('Sanitation Data'!H168)))</f>
        <v/>
      </c>
      <c r="DI174" s="290" t="str">
        <f ca="true">+IF(OFFSET('Sanitation Data'!$H$32,0,10*ROW('Sanitation Data'!H168))="","",OFFSET('Sanitation Data'!$H$32,0,10*ROW('Sanitation Data'!H168)))</f>
        <v/>
      </c>
      <c r="DJ174" s="290" t="str">
        <f ca="true">+IF(OFFSET('Sanitation Data'!$I$28,0,10*ROW('Sanitation Data'!I168))="","",OFFSET('Sanitation Data'!$I$28,0,10*ROW('Sanitation Data'!I168)))</f>
        <v/>
      </c>
      <c r="DK174" s="290" t="str">
        <f ca="true">+IF(OFFSET('Sanitation Data'!$I$29,0,10*ROW('Sanitation Data'!I168))="","",OFFSET('Sanitation Data'!$I$29,0,10*ROW('Sanitation Data'!I168)))</f>
        <v/>
      </c>
      <c r="DL174" s="290" t="str">
        <f ca="true">+IF(OFFSET('Sanitation Data'!$I$30,0,10*ROW('Sanitation Data'!I168))="","",OFFSET('Sanitation Data'!$I$30,0,10*ROW('Sanitation Data'!I168)))</f>
        <v/>
      </c>
      <c r="DM174" s="290" t="str">
        <f ca="true">+IF(OFFSET('Sanitation Data'!$I$31,0,10*ROW('Sanitation Data'!I168))="","",OFFSET('Sanitation Data'!$I$31,0,10*ROW('Sanitation Data'!I168)))</f>
        <v/>
      </c>
      <c r="DN174" s="290" t="str">
        <f ca="true">+IF(OFFSET('Sanitation Data'!$I$32,0,10*ROW('Sanitation Data'!I168))="","",OFFSET('Sanitation Data'!$I$32,0,10*ROW('Sanitation Data'!I168)))</f>
        <v/>
      </c>
      <c r="DO174" s="290" t="str">
        <f ca="true">+IF(OFFSET('Hygiene Data'!$D$11,0,10*ROW('Hygiene Data'!D168))="","",OFFSET('Hygiene Data'!$D$11,0,10*ROW('Hygiene Data'!D168)))</f>
        <v/>
      </c>
      <c r="DP174" s="290" t="str">
        <f ca="true">+IF(OFFSET('Hygiene Data'!$D$12,0,10*ROW('Hygiene Data'!D168))="","",OFFSET('Hygiene Data'!$D$12,0,10*ROW('Hygiene Data'!D168)))</f>
        <v/>
      </c>
      <c r="DQ174" s="290" t="str">
        <f ca="true">+IF(OFFSET('Hygiene Data'!$D$13,0,10*ROW('Hygiene Data'!D168))="","",OFFSET('Hygiene Data'!$D$13,0,10*ROW('Hygiene Data'!D168)))</f>
        <v/>
      </c>
      <c r="DR174" s="290" t="str">
        <f ca="true">+IF(OFFSET('Hygiene Data'!$E$11,0,10*ROW('Hygiene Data'!E168))="","",OFFSET('Hygiene Data'!$E$11,0,10*ROW('Hygiene Data'!E168)))</f>
        <v/>
      </c>
      <c r="DS174" s="290" t="str">
        <f ca="true">+IF(OFFSET('Hygiene Data'!$E$12,0,10*ROW('Hygiene Data'!E168))="","",OFFSET('Hygiene Data'!$E$12,0,10*ROW('Hygiene Data'!E168)))</f>
        <v/>
      </c>
      <c r="DT174" s="290" t="str">
        <f ca="true">+IF(OFFSET('Hygiene Data'!$E$13,0,10*ROW('Hygiene Data'!E168))="","",OFFSET('Hygiene Data'!$E$13,0,10*ROW('Hygiene Data'!E168)))</f>
        <v/>
      </c>
      <c r="DU174" s="290" t="str">
        <f ca="true">+IF(OFFSET('Hygiene Data'!$F$11,0,10*ROW('Hygiene Data'!F168))="","",OFFSET('Hygiene Data'!$F$11,0,10*ROW('Hygiene Data'!F168)))</f>
        <v/>
      </c>
      <c r="DV174" s="290" t="str">
        <f ca="true">+IF(OFFSET('Hygiene Data'!$F$12,0,10*ROW('Hygiene Data'!F168))="","",OFFSET('Hygiene Data'!$F$12,0,10*ROW('Hygiene Data'!F168)))</f>
        <v/>
      </c>
      <c r="DW174" s="290" t="str">
        <f ca="true">+IF(OFFSET('Hygiene Data'!$F$13,0,10*ROW('Hygiene Data'!F168))="","",OFFSET('Hygiene Data'!$F$13,0,10*ROW('Hygiene Data'!F168)))</f>
        <v/>
      </c>
      <c r="DX174" s="290" t="str">
        <f ca="true">+IF(OFFSET('Hygiene Data'!$G$11,0,10*ROW('Hygiene Data'!G168))="","",OFFSET('Hygiene Data'!$G$11,0,10*ROW('Hygiene Data'!G168)))</f>
        <v/>
      </c>
      <c r="DY174" s="290" t="str">
        <f ca="true">+IF(OFFSET('Hygiene Data'!$G$12,0,10*ROW('Hygiene Data'!G168))="","",OFFSET('Hygiene Data'!$G$12,0,10*ROW('Hygiene Data'!G168)))</f>
        <v/>
      </c>
      <c r="DZ174" s="290" t="str">
        <f ca="true">+IF(OFFSET('Hygiene Data'!$G$13,0,10*ROW('Hygiene Data'!G168))="","",OFFSET('Hygiene Data'!$G$13,0,10*ROW('Hygiene Data'!G168)))</f>
        <v/>
      </c>
      <c r="EA174" s="290" t="str">
        <f ca="true">+IF(OFFSET('Hygiene Data'!$H$11,0,10*ROW('Hygiene Data'!H168))="","",OFFSET('Hygiene Data'!$H$11,0,10*ROW('Hygiene Data'!H168)))</f>
        <v/>
      </c>
      <c r="EB174" s="290" t="str">
        <f ca="true">+IF(OFFSET('Hygiene Data'!$H$12,0,10*ROW('Hygiene Data'!H168))="","",OFFSET('Hygiene Data'!$H$12,0,10*ROW('Hygiene Data'!H168)))</f>
        <v/>
      </c>
      <c r="EC174" s="290" t="str">
        <f ca="true">+IF(OFFSET('Hygiene Data'!$H$13,0,10*ROW('Hygiene Data'!H168))="","",OFFSET('Hygiene Data'!$H$13,0,10*ROW('Hygiene Data'!H168)))</f>
        <v/>
      </c>
      <c r="ED174" s="290" t="str">
        <f ca="true">+IF(OFFSET('Hygiene Data'!$I$11,0,10*ROW('Hygiene Data'!I168))="","",OFFSET('Hygiene Data'!$I$11,0,10*ROW('Hygiene Data'!I168)))</f>
        <v/>
      </c>
      <c r="EE174" s="290" t="str">
        <f ca="true">+IF(OFFSET('Hygiene Data'!$I$12,0,10*ROW('Hygiene Data'!I168))="","",OFFSET('Hygiene Data'!$I$12,0,10*ROW('Hygiene Data'!I168)))</f>
        <v/>
      </c>
      <c r="EF174" s="290"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6"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0"/>
      <c r="BS175" s="290" t="str">
        <f ca="true">+IF(OFFSET('Water Data'!$D$27,0,10*ROW('Water Data'!D169))="","",OFFSET('Water Data'!$D$27,0,10*ROW('Water Data'!D169)))</f>
        <v/>
      </c>
      <c r="BT175" s="290" t="str">
        <f ca="true">+IF(OFFSET('Water Data'!$D$28,0,10*ROW('Water Data'!D169))="","",OFFSET('Water Data'!$D$28,0,10*ROW('Water Data'!D169)))</f>
        <v/>
      </c>
      <c r="BU175" s="290" t="str">
        <f ca="true">+IF(OFFSET('Water Data'!$D$29,0,10*ROW('Water Data'!D169))="","",OFFSET('Water Data'!$D$29,0,10*ROW('Water Data'!D169)))</f>
        <v/>
      </c>
      <c r="BV175" s="290" t="str">
        <f ca="true">+IF(OFFSET('Water Data'!$E$27,0,10*ROW('Water Data'!E169))="","",OFFSET('Water Data'!$E$27,0,10*ROW('Water Data'!E169)))</f>
        <v/>
      </c>
      <c r="BW175" s="290" t="str">
        <f ca="true">+IF(OFFSET('Water Data'!$E$28,0,10*ROW('Water Data'!E169))="","",OFFSET('Water Data'!$E$28,0,10*ROW('Water Data'!E169)))</f>
        <v/>
      </c>
      <c r="BX175" s="290" t="str">
        <f ca="true">+IF(OFFSET('Water Data'!$E$29,0,10*ROW('Water Data'!E169))="","",OFFSET('Water Data'!$E$29,0,10*ROW('Water Data'!E169)))</f>
        <v/>
      </c>
      <c r="BY175" s="290" t="str">
        <f ca="true">+IF(OFFSET('Water Data'!$F$27,0,10*ROW('Water Data'!F169))="","",OFFSET('Water Data'!$F$27,0,10*ROW('Water Data'!F169)))</f>
        <v/>
      </c>
      <c r="BZ175" s="290" t="str">
        <f ca="true">+IF(OFFSET('Water Data'!$F$28,0,10*ROW('Water Data'!F169))="","",OFFSET('Water Data'!$F$28,0,10*ROW('Water Data'!F169)))</f>
        <v/>
      </c>
      <c r="CA175" s="290" t="str">
        <f ca="true">+IF(OFFSET('Water Data'!$F$29,0,10*ROW('Water Data'!F169))="","",OFFSET('Water Data'!$F$29,0,10*ROW('Water Data'!F169)))</f>
        <v/>
      </c>
      <c r="CB175" s="290" t="str">
        <f ca="true">+IF(OFFSET('Water Data'!$G$27,0,10*ROW('Water Data'!G169))="","",OFFSET('Water Data'!$G$27,0,10*ROW('Water Data'!G169)))</f>
        <v/>
      </c>
      <c r="CC175" s="290" t="str">
        <f ca="true">+IF(OFFSET('Water Data'!$G$28,0,10*ROW('Water Data'!G169))="","",OFFSET('Water Data'!$G$28,0,10*ROW('Water Data'!G169)))</f>
        <v/>
      </c>
      <c r="CD175" s="290" t="str">
        <f ca="true">+IF(OFFSET('Water Data'!$G$29,0,10*ROW('Water Data'!G169))="","",OFFSET('Water Data'!$G$29,0,10*ROW('Water Data'!G169)))</f>
        <v/>
      </c>
      <c r="CE175" s="290" t="str">
        <f ca="true">+IF(OFFSET('Water Data'!$H$27,0,10*ROW('Water Data'!H169))="","",OFFSET('Water Data'!$H$27,0,10*ROW('Water Data'!H169)))</f>
        <v/>
      </c>
      <c r="CF175" s="290" t="str">
        <f ca="true">+IF(OFFSET('Water Data'!$H$28,0,10*ROW('Water Data'!H169))="","",OFFSET('Water Data'!$H$28,0,10*ROW('Water Data'!H169)))</f>
        <v/>
      </c>
      <c r="CG175" s="290" t="str">
        <f ca="true">+IF(OFFSET('Water Data'!$H$29,0,10*ROW('Water Data'!H169))="","",OFFSET('Water Data'!$H$29,0,10*ROW('Water Data'!H169)))</f>
        <v/>
      </c>
      <c r="CH175" s="290" t="str">
        <f ca="true">+IF(OFFSET('Water Data'!$I$27,0,10*ROW('Water Data'!I169))="","",OFFSET('Water Data'!$I$27,0,10*ROW('Water Data'!I169)))</f>
        <v/>
      </c>
      <c r="CI175" s="290" t="str">
        <f ca="true">+IF(OFFSET('Water Data'!$I$28,0,10*ROW('Water Data'!I169))="","",OFFSET('Water Data'!$I$28,0,10*ROW('Water Data'!I169)))</f>
        <v/>
      </c>
      <c r="CJ175" s="290" t="str">
        <f ca="true">+IF(OFFSET('Water Data'!$I$29,0,10*ROW('Water Data'!I169))="","",OFFSET('Water Data'!$I$29,0,10*ROW('Water Data'!I169)))</f>
        <v/>
      </c>
      <c r="CK175" s="290" t="str">
        <f ca="true">+IF(OFFSET('Sanitation Data'!$D$28,0,10*ROW('Sanitation Data'!D169))="","",OFFSET('Sanitation Data'!$D$28,0,10*ROW('Sanitation Data'!D169)))</f>
        <v/>
      </c>
      <c r="CL175" s="290" t="str">
        <f ca="true">+IF(OFFSET('Sanitation Data'!$D$29,0,10*ROW('Sanitation Data'!D169))="","",OFFSET('Sanitation Data'!$D$29,0,10*ROW('Sanitation Data'!D169)))</f>
        <v/>
      </c>
      <c r="CM175" s="290" t="str">
        <f ca="true">+IF(OFFSET('Sanitation Data'!$D$30,0,10*ROW('Sanitation Data'!D169))="","",OFFSET('Sanitation Data'!$D$30,0,10*ROW('Sanitation Data'!D169)))</f>
        <v/>
      </c>
      <c r="CN175" s="290" t="str">
        <f ca="true">+IF(OFFSET('Sanitation Data'!$D$31,0,10*ROW('Sanitation Data'!D169))="","",OFFSET('Sanitation Data'!$D$31,0,10*ROW('Sanitation Data'!D169)))</f>
        <v/>
      </c>
      <c r="CO175" s="290" t="str">
        <f ca="true">+IF(OFFSET('Sanitation Data'!$D$32,0,10*ROW('Sanitation Data'!D169))="","",OFFSET('Sanitation Data'!$D$32,0,10*ROW('Sanitation Data'!D169)))</f>
        <v/>
      </c>
      <c r="CP175" s="290" t="str">
        <f ca="true">+IF(OFFSET('Sanitation Data'!$E$28,0,10*ROW('Sanitation Data'!E169))="","",OFFSET('Sanitation Data'!$E$28,0,10*ROW('Sanitation Data'!E169)))</f>
        <v/>
      </c>
      <c r="CQ175" s="290" t="str">
        <f ca="true">+IF(OFFSET('Sanitation Data'!$E$29,0,10*ROW('Sanitation Data'!E169))="","",OFFSET('Sanitation Data'!$E$29,0,10*ROW('Sanitation Data'!E169)))</f>
        <v/>
      </c>
      <c r="CR175" s="290" t="str">
        <f ca="true">+IF(OFFSET('Sanitation Data'!$E$30,0,10*ROW('Sanitation Data'!E169))="","",OFFSET('Sanitation Data'!$E$30,0,10*ROW('Sanitation Data'!E169)))</f>
        <v/>
      </c>
      <c r="CS175" s="290" t="str">
        <f ca="true">+IF(OFFSET('Sanitation Data'!$E$31,0,10*ROW('Sanitation Data'!E169))="","",OFFSET('Sanitation Data'!$E$31,0,10*ROW('Sanitation Data'!E169)))</f>
        <v/>
      </c>
      <c r="CT175" s="290" t="str">
        <f ca="true">+IF(OFFSET('Sanitation Data'!$E$32,0,10*ROW('Sanitation Data'!E169))="","",OFFSET('Sanitation Data'!$E$32,0,10*ROW('Sanitation Data'!E169)))</f>
        <v/>
      </c>
      <c r="CU175" s="290" t="str">
        <f ca="true">+IF(OFFSET('Sanitation Data'!$F$28,0,10*ROW('Sanitation Data'!F169))="","",OFFSET('Sanitation Data'!$F$28,0,10*ROW('Sanitation Data'!F169)))</f>
        <v/>
      </c>
      <c r="CV175" s="290" t="str">
        <f ca="true">+IF(OFFSET('Sanitation Data'!$F$29,0,10*ROW('Sanitation Data'!F169))="","",OFFSET('Sanitation Data'!$F$29,0,10*ROW('Sanitation Data'!F169)))</f>
        <v/>
      </c>
      <c r="CW175" s="290" t="str">
        <f ca="true">+IF(OFFSET('Sanitation Data'!$F$30,0,10*ROW('Sanitation Data'!F169))="","",OFFSET('Sanitation Data'!$F$30,0,10*ROW('Sanitation Data'!F169)))</f>
        <v/>
      </c>
      <c r="CX175" s="290" t="str">
        <f ca="true">+IF(OFFSET('Sanitation Data'!$F$31,0,10*ROW('Sanitation Data'!F169))="","",OFFSET('Sanitation Data'!$F$31,0,10*ROW('Sanitation Data'!F169)))</f>
        <v/>
      </c>
      <c r="CY175" s="290" t="str">
        <f ca="true">+IF(OFFSET('Sanitation Data'!$F$32,0,10*ROW('Sanitation Data'!F169))="","",OFFSET('Sanitation Data'!$F$32,0,10*ROW('Sanitation Data'!F169)))</f>
        <v/>
      </c>
      <c r="CZ175" s="290" t="str">
        <f ca="true">+IF(OFFSET('Sanitation Data'!$G$28,0,10*ROW('Sanitation Data'!G169))="","",OFFSET('Sanitation Data'!$G$28,0,10*ROW('Sanitation Data'!G169)))</f>
        <v/>
      </c>
      <c r="DA175" s="290" t="str">
        <f ca="true">+IF(OFFSET('Sanitation Data'!$G$29,0,10*ROW('Sanitation Data'!G169))="","",OFFSET('Sanitation Data'!$G$29,0,10*ROW('Sanitation Data'!G169)))</f>
        <v/>
      </c>
      <c r="DB175" s="290" t="str">
        <f ca="true">+IF(OFFSET('Sanitation Data'!$G$30,0,10*ROW('Sanitation Data'!G169))="","",OFFSET('Sanitation Data'!$G$30,0,10*ROW('Sanitation Data'!G169)))</f>
        <v/>
      </c>
      <c r="DC175" s="290" t="str">
        <f ca="true">+IF(OFFSET('Sanitation Data'!$G$31,0,10*ROW('Sanitation Data'!G169))="","",OFFSET('Sanitation Data'!$G$31,0,10*ROW('Sanitation Data'!G169)))</f>
        <v/>
      </c>
      <c r="DD175" s="290" t="str">
        <f ca="true">+IF(OFFSET('Sanitation Data'!$G$32,0,10*ROW('Sanitation Data'!G169))="","",OFFSET('Sanitation Data'!$G$32,0,10*ROW('Sanitation Data'!G169)))</f>
        <v/>
      </c>
      <c r="DE175" s="290" t="str">
        <f ca="true">+IF(OFFSET('Sanitation Data'!$H$28,0,10*ROW('Sanitation Data'!H169))="","",OFFSET('Sanitation Data'!$H$28,0,10*ROW('Sanitation Data'!H169)))</f>
        <v/>
      </c>
      <c r="DF175" s="290" t="str">
        <f ca="true">+IF(OFFSET('Sanitation Data'!$H$29,0,10*ROW('Sanitation Data'!H169))="","",OFFSET('Sanitation Data'!$H$29,0,10*ROW('Sanitation Data'!H169)))</f>
        <v/>
      </c>
      <c r="DG175" s="290" t="str">
        <f ca="true">+IF(OFFSET('Sanitation Data'!$H$30,0,10*ROW('Sanitation Data'!H169))="","",OFFSET('Sanitation Data'!$H$30,0,10*ROW('Sanitation Data'!H169)))</f>
        <v/>
      </c>
      <c r="DH175" s="290" t="str">
        <f ca="true">+IF(OFFSET('Sanitation Data'!$H$31,0,10*ROW('Sanitation Data'!H169))="","",OFFSET('Sanitation Data'!$H$31,0,10*ROW('Sanitation Data'!H169)))</f>
        <v/>
      </c>
      <c r="DI175" s="290" t="str">
        <f ca="true">+IF(OFFSET('Sanitation Data'!$H$32,0,10*ROW('Sanitation Data'!H169))="","",OFFSET('Sanitation Data'!$H$32,0,10*ROW('Sanitation Data'!H169)))</f>
        <v/>
      </c>
      <c r="DJ175" s="290" t="str">
        <f ca="true">+IF(OFFSET('Sanitation Data'!$I$28,0,10*ROW('Sanitation Data'!I169))="","",OFFSET('Sanitation Data'!$I$28,0,10*ROW('Sanitation Data'!I169)))</f>
        <v/>
      </c>
      <c r="DK175" s="290" t="str">
        <f ca="true">+IF(OFFSET('Sanitation Data'!$I$29,0,10*ROW('Sanitation Data'!I169))="","",OFFSET('Sanitation Data'!$I$29,0,10*ROW('Sanitation Data'!I169)))</f>
        <v/>
      </c>
      <c r="DL175" s="290" t="str">
        <f ca="true">+IF(OFFSET('Sanitation Data'!$I$30,0,10*ROW('Sanitation Data'!I169))="","",OFFSET('Sanitation Data'!$I$30,0,10*ROW('Sanitation Data'!I169)))</f>
        <v/>
      </c>
      <c r="DM175" s="290" t="str">
        <f ca="true">+IF(OFFSET('Sanitation Data'!$I$31,0,10*ROW('Sanitation Data'!I169))="","",OFFSET('Sanitation Data'!$I$31,0,10*ROW('Sanitation Data'!I169)))</f>
        <v/>
      </c>
      <c r="DN175" s="290" t="str">
        <f ca="true">+IF(OFFSET('Sanitation Data'!$I$32,0,10*ROW('Sanitation Data'!I169))="","",OFFSET('Sanitation Data'!$I$32,0,10*ROW('Sanitation Data'!I169)))</f>
        <v/>
      </c>
      <c r="DO175" s="290" t="str">
        <f ca="true">+IF(OFFSET('Hygiene Data'!$D$11,0,10*ROW('Hygiene Data'!D169))="","",OFFSET('Hygiene Data'!$D$11,0,10*ROW('Hygiene Data'!D169)))</f>
        <v/>
      </c>
      <c r="DP175" s="290" t="str">
        <f ca="true">+IF(OFFSET('Hygiene Data'!$D$12,0,10*ROW('Hygiene Data'!D169))="","",OFFSET('Hygiene Data'!$D$12,0,10*ROW('Hygiene Data'!D169)))</f>
        <v/>
      </c>
      <c r="DQ175" s="290" t="str">
        <f ca="true">+IF(OFFSET('Hygiene Data'!$D$13,0,10*ROW('Hygiene Data'!D169))="","",OFFSET('Hygiene Data'!$D$13,0,10*ROW('Hygiene Data'!D169)))</f>
        <v/>
      </c>
      <c r="DR175" s="290" t="str">
        <f ca="true">+IF(OFFSET('Hygiene Data'!$E$11,0,10*ROW('Hygiene Data'!E169))="","",OFFSET('Hygiene Data'!$E$11,0,10*ROW('Hygiene Data'!E169)))</f>
        <v/>
      </c>
      <c r="DS175" s="290" t="str">
        <f ca="true">+IF(OFFSET('Hygiene Data'!$E$12,0,10*ROW('Hygiene Data'!E169))="","",OFFSET('Hygiene Data'!$E$12,0,10*ROW('Hygiene Data'!E169)))</f>
        <v/>
      </c>
      <c r="DT175" s="290" t="str">
        <f ca="true">+IF(OFFSET('Hygiene Data'!$E$13,0,10*ROW('Hygiene Data'!E169))="","",OFFSET('Hygiene Data'!$E$13,0,10*ROW('Hygiene Data'!E169)))</f>
        <v/>
      </c>
      <c r="DU175" s="290" t="str">
        <f ca="true">+IF(OFFSET('Hygiene Data'!$F$11,0,10*ROW('Hygiene Data'!F169))="","",OFFSET('Hygiene Data'!$F$11,0,10*ROW('Hygiene Data'!F169)))</f>
        <v/>
      </c>
      <c r="DV175" s="290" t="str">
        <f ca="true">+IF(OFFSET('Hygiene Data'!$F$12,0,10*ROW('Hygiene Data'!F169))="","",OFFSET('Hygiene Data'!$F$12,0,10*ROW('Hygiene Data'!F169)))</f>
        <v/>
      </c>
      <c r="DW175" s="290" t="str">
        <f ca="true">+IF(OFFSET('Hygiene Data'!$F$13,0,10*ROW('Hygiene Data'!F169))="","",OFFSET('Hygiene Data'!$F$13,0,10*ROW('Hygiene Data'!F169)))</f>
        <v/>
      </c>
      <c r="DX175" s="290" t="str">
        <f ca="true">+IF(OFFSET('Hygiene Data'!$G$11,0,10*ROW('Hygiene Data'!G169))="","",OFFSET('Hygiene Data'!$G$11,0,10*ROW('Hygiene Data'!G169)))</f>
        <v/>
      </c>
      <c r="DY175" s="290" t="str">
        <f ca="true">+IF(OFFSET('Hygiene Data'!$G$12,0,10*ROW('Hygiene Data'!G169))="","",OFFSET('Hygiene Data'!$G$12,0,10*ROW('Hygiene Data'!G169)))</f>
        <v/>
      </c>
      <c r="DZ175" s="290" t="str">
        <f ca="true">+IF(OFFSET('Hygiene Data'!$G$13,0,10*ROW('Hygiene Data'!G169))="","",OFFSET('Hygiene Data'!$G$13,0,10*ROW('Hygiene Data'!G169)))</f>
        <v/>
      </c>
      <c r="EA175" s="290" t="str">
        <f ca="true">+IF(OFFSET('Hygiene Data'!$H$11,0,10*ROW('Hygiene Data'!H169))="","",OFFSET('Hygiene Data'!$H$11,0,10*ROW('Hygiene Data'!H169)))</f>
        <v/>
      </c>
      <c r="EB175" s="290" t="str">
        <f ca="true">+IF(OFFSET('Hygiene Data'!$H$12,0,10*ROW('Hygiene Data'!H169))="","",OFFSET('Hygiene Data'!$H$12,0,10*ROW('Hygiene Data'!H169)))</f>
        <v/>
      </c>
      <c r="EC175" s="290" t="str">
        <f ca="true">+IF(OFFSET('Hygiene Data'!$H$13,0,10*ROW('Hygiene Data'!H169))="","",OFFSET('Hygiene Data'!$H$13,0,10*ROW('Hygiene Data'!H169)))</f>
        <v/>
      </c>
      <c r="ED175" s="290" t="str">
        <f ca="true">+IF(OFFSET('Hygiene Data'!$I$11,0,10*ROW('Hygiene Data'!I169))="","",OFFSET('Hygiene Data'!$I$11,0,10*ROW('Hygiene Data'!I169)))</f>
        <v/>
      </c>
      <c r="EE175" s="290" t="str">
        <f ca="true">+IF(OFFSET('Hygiene Data'!$I$12,0,10*ROW('Hygiene Data'!I169))="","",OFFSET('Hygiene Data'!$I$12,0,10*ROW('Hygiene Data'!I169)))</f>
        <v/>
      </c>
      <c r="EF175" s="290"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6"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0"/>
      <c r="BS176" s="290" t="str">
        <f ca="true">+IF(OFFSET('Water Data'!$D$27,0,10*ROW('Water Data'!D170))="","",OFFSET('Water Data'!$D$27,0,10*ROW('Water Data'!D170)))</f>
        <v/>
      </c>
      <c r="BT176" s="290" t="str">
        <f ca="true">+IF(OFFSET('Water Data'!$D$28,0,10*ROW('Water Data'!D170))="","",OFFSET('Water Data'!$D$28,0,10*ROW('Water Data'!D170)))</f>
        <v/>
      </c>
      <c r="BU176" s="290" t="str">
        <f ca="true">+IF(OFFSET('Water Data'!$D$29,0,10*ROW('Water Data'!D170))="","",OFFSET('Water Data'!$D$29,0,10*ROW('Water Data'!D170)))</f>
        <v/>
      </c>
      <c r="BV176" s="290" t="str">
        <f ca="true">+IF(OFFSET('Water Data'!$E$27,0,10*ROW('Water Data'!E170))="","",OFFSET('Water Data'!$E$27,0,10*ROW('Water Data'!E170)))</f>
        <v/>
      </c>
      <c r="BW176" s="290" t="str">
        <f ca="true">+IF(OFFSET('Water Data'!$E$28,0,10*ROW('Water Data'!E170))="","",OFFSET('Water Data'!$E$28,0,10*ROW('Water Data'!E170)))</f>
        <v/>
      </c>
      <c r="BX176" s="290" t="str">
        <f ca="true">+IF(OFFSET('Water Data'!$E$29,0,10*ROW('Water Data'!E170))="","",OFFSET('Water Data'!$E$29,0,10*ROW('Water Data'!E170)))</f>
        <v/>
      </c>
      <c r="BY176" s="290" t="str">
        <f ca="true">+IF(OFFSET('Water Data'!$F$27,0,10*ROW('Water Data'!F170))="","",OFFSET('Water Data'!$F$27,0,10*ROW('Water Data'!F170)))</f>
        <v/>
      </c>
      <c r="BZ176" s="290" t="str">
        <f ca="true">+IF(OFFSET('Water Data'!$F$28,0,10*ROW('Water Data'!F170))="","",OFFSET('Water Data'!$F$28,0,10*ROW('Water Data'!F170)))</f>
        <v/>
      </c>
      <c r="CA176" s="290" t="str">
        <f ca="true">+IF(OFFSET('Water Data'!$F$29,0,10*ROW('Water Data'!F170))="","",OFFSET('Water Data'!$F$29,0,10*ROW('Water Data'!F170)))</f>
        <v/>
      </c>
      <c r="CB176" s="290" t="str">
        <f ca="true">+IF(OFFSET('Water Data'!$G$27,0,10*ROW('Water Data'!G170))="","",OFFSET('Water Data'!$G$27,0,10*ROW('Water Data'!G170)))</f>
        <v/>
      </c>
      <c r="CC176" s="290" t="str">
        <f ca="true">+IF(OFFSET('Water Data'!$G$28,0,10*ROW('Water Data'!G170))="","",OFFSET('Water Data'!$G$28,0,10*ROW('Water Data'!G170)))</f>
        <v/>
      </c>
      <c r="CD176" s="290" t="str">
        <f ca="true">+IF(OFFSET('Water Data'!$G$29,0,10*ROW('Water Data'!G170))="","",OFFSET('Water Data'!$G$29,0,10*ROW('Water Data'!G170)))</f>
        <v/>
      </c>
      <c r="CE176" s="290" t="str">
        <f ca="true">+IF(OFFSET('Water Data'!$H$27,0,10*ROW('Water Data'!H170))="","",OFFSET('Water Data'!$H$27,0,10*ROW('Water Data'!H170)))</f>
        <v/>
      </c>
      <c r="CF176" s="290" t="str">
        <f ca="true">+IF(OFFSET('Water Data'!$H$28,0,10*ROW('Water Data'!H170))="","",OFFSET('Water Data'!$H$28,0,10*ROW('Water Data'!H170)))</f>
        <v/>
      </c>
      <c r="CG176" s="290" t="str">
        <f ca="true">+IF(OFFSET('Water Data'!$H$29,0,10*ROW('Water Data'!H170))="","",OFFSET('Water Data'!$H$29,0,10*ROW('Water Data'!H170)))</f>
        <v/>
      </c>
      <c r="CH176" s="290" t="str">
        <f ca="true">+IF(OFFSET('Water Data'!$I$27,0,10*ROW('Water Data'!I170))="","",OFFSET('Water Data'!$I$27,0,10*ROW('Water Data'!I170)))</f>
        <v/>
      </c>
      <c r="CI176" s="290" t="str">
        <f ca="true">+IF(OFFSET('Water Data'!$I$28,0,10*ROW('Water Data'!I170))="","",OFFSET('Water Data'!$I$28,0,10*ROW('Water Data'!I170)))</f>
        <v/>
      </c>
      <c r="CJ176" s="290" t="str">
        <f ca="true">+IF(OFFSET('Water Data'!$I$29,0,10*ROW('Water Data'!I170))="","",OFFSET('Water Data'!$I$29,0,10*ROW('Water Data'!I170)))</f>
        <v/>
      </c>
      <c r="CK176" s="290" t="str">
        <f ca="true">+IF(OFFSET('Sanitation Data'!$D$28,0,10*ROW('Sanitation Data'!D170))="","",OFFSET('Sanitation Data'!$D$28,0,10*ROW('Sanitation Data'!D170)))</f>
        <v/>
      </c>
      <c r="CL176" s="290" t="str">
        <f ca="true">+IF(OFFSET('Sanitation Data'!$D$29,0,10*ROW('Sanitation Data'!D170))="","",OFFSET('Sanitation Data'!$D$29,0,10*ROW('Sanitation Data'!D170)))</f>
        <v/>
      </c>
      <c r="CM176" s="290" t="str">
        <f ca="true">+IF(OFFSET('Sanitation Data'!$D$30,0,10*ROW('Sanitation Data'!D170))="","",OFFSET('Sanitation Data'!$D$30,0,10*ROW('Sanitation Data'!D170)))</f>
        <v/>
      </c>
      <c r="CN176" s="290" t="str">
        <f ca="true">+IF(OFFSET('Sanitation Data'!$D$31,0,10*ROW('Sanitation Data'!D170))="","",OFFSET('Sanitation Data'!$D$31,0,10*ROW('Sanitation Data'!D170)))</f>
        <v/>
      </c>
      <c r="CO176" s="290" t="str">
        <f ca="true">+IF(OFFSET('Sanitation Data'!$D$32,0,10*ROW('Sanitation Data'!D170))="","",OFFSET('Sanitation Data'!$D$32,0,10*ROW('Sanitation Data'!D170)))</f>
        <v/>
      </c>
      <c r="CP176" s="290" t="str">
        <f ca="true">+IF(OFFSET('Sanitation Data'!$E$28,0,10*ROW('Sanitation Data'!E170))="","",OFFSET('Sanitation Data'!$E$28,0,10*ROW('Sanitation Data'!E170)))</f>
        <v/>
      </c>
      <c r="CQ176" s="290" t="str">
        <f ca="true">+IF(OFFSET('Sanitation Data'!$E$29,0,10*ROW('Sanitation Data'!E170))="","",OFFSET('Sanitation Data'!$E$29,0,10*ROW('Sanitation Data'!E170)))</f>
        <v/>
      </c>
      <c r="CR176" s="290" t="str">
        <f ca="true">+IF(OFFSET('Sanitation Data'!$E$30,0,10*ROW('Sanitation Data'!E170))="","",OFFSET('Sanitation Data'!$E$30,0,10*ROW('Sanitation Data'!E170)))</f>
        <v/>
      </c>
      <c r="CS176" s="290" t="str">
        <f ca="true">+IF(OFFSET('Sanitation Data'!$E$31,0,10*ROW('Sanitation Data'!E170))="","",OFFSET('Sanitation Data'!$E$31,0,10*ROW('Sanitation Data'!E170)))</f>
        <v/>
      </c>
      <c r="CT176" s="290" t="str">
        <f ca="true">+IF(OFFSET('Sanitation Data'!$E$32,0,10*ROW('Sanitation Data'!E170))="","",OFFSET('Sanitation Data'!$E$32,0,10*ROW('Sanitation Data'!E170)))</f>
        <v/>
      </c>
      <c r="CU176" s="290" t="str">
        <f ca="true">+IF(OFFSET('Sanitation Data'!$F$28,0,10*ROW('Sanitation Data'!F170))="","",OFFSET('Sanitation Data'!$F$28,0,10*ROW('Sanitation Data'!F170)))</f>
        <v/>
      </c>
      <c r="CV176" s="290" t="str">
        <f ca="true">+IF(OFFSET('Sanitation Data'!$F$29,0,10*ROW('Sanitation Data'!F170))="","",OFFSET('Sanitation Data'!$F$29,0,10*ROW('Sanitation Data'!F170)))</f>
        <v/>
      </c>
      <c r="CW176" s="290" t="str">
        <f ca="true">+IF(OFFSET('Sanitation Data'!$F$30,0,10*ROW('Sanitation Data'!F170))="","",OFFSET('Sanitation Data'!$F$30,0,10*ROW('Sanitation Data'!F170)))</f>
        <v/>
      </c>
      <c r="CX176" s="290" t="str">
        <f ca="true">+IF(OFFSET('Sanitation Data'!$F$31,0,10*ROW('Sanitation Data'!F170))="","",OFFSET('Sanitation Data'!$F$31,0,10*ROW('Sanitation Data'!F170)))</f>
        <v/>
      </c>
      <c r="CY176" s="290" t="str">
        <f ca="true">+IF(OFFSET('Sanitation Data'!$F$32,0,10*ROW('Sanitation Data'!F170))="","",OFFSET('Sanitation Data'!$F$32,0,10*ROW('Sanitation Data'!F170)))</f>
        <v/>
      </c>
      <c r="CZ176" s="290" t="str">
        <f ca="true">+IF(OFFSET('Sanitation Data'!$G$28,0,10*ROW('Sanitation Data'!G170))="","",OFFSET('Sanitation Data'!$G$28,0,10*ROW('Sanitation Data'!G170)))</f>
        <v/>
      </c>
      <c r="DA176" s="290" t="str">
        <f ca="true">+IF(OFFSET('Sanitation Data'!$G$29,0,10*ROW('Sanitation Data'!G170))="","",OFFSET('Sanitation Data'!$G$29,0,10*ROW('Sanitation Data'!G170)))</f>
        <v/>
      </c>
      <c r="DB176" s="290" t="str">
        <f ca="true">+IF(OFFSET('Sanitation Data'!$G$30,0,10*ROW('Sanitation Data'!G170))="","",OFFSET('Sanitation Data'!$G$30,0,10*ROW('Sanitation Data'!G170)))</f>
        <v/>
      </c>
      <c r="DC176" s="290" t="str">
        <f ca="true">+IF(OFFSET('Sanitation Data'!$G$31,0,10*ROW('Sanitation Data'!G170))="","",OFFSET('Sanitation Data'!$G$31,0,10*ROW('Sanitation Data'!G170)))</f>
        <v/>
      </c>
      <c r="DD176" s="290" t="str">
        <f ca="true">+IF(OFFSET('Sanitation Data'!$G$32,0,10*ROW('Sanitation Data'!G170))="","",OFFSET('Sanitation Data'!$G$32,0,10*ROW('Sanitation Data'!G170)))</f>
        <v/>
      </c>
      <c r="DE176" s="290" t="str">
        <f ca="true">+IF(OFFSET('Sanitation Data'!$H$28,0,10*ROW('Sanitation Data'!H170))="","",OFFSET('Sanitation Data'!$H$28,0,10*ROW('Sanitation Data'!H170)))</f>
        <v/>
      </c>
      <c r="DF176" s="290" t="str">
        <f ca="true">+IF(OFFSET('Sanitation Data'!$H$29,0,10*ROW('Sanitation Data'!H170))="","",OFFSET('Sanitation Data'!$H$29,0,10*ROW('Sanitation Data'!H170)))</f>
        <v/>
      </c>
      <c r="DG176" s="290" t="str">
        <f ca="true">+IF(OFFSET('Sanitation Data'!$H$30,0,10*ROW('Sanitation Data'!H170))="","",OFFSET('Sanitation Data'!$H$30,0,10*ROW('Sanitation Data'!H170)))</f>
        <v/>
      </c>
      <c r="DH176" s="290" t="str">
        <f ca="true">+IF(OFFSET('Sanitation Data'!$H$31,0,10*ROW('Sanitation Data'!H170))="","",OFFSET('Sanitation Data'!$H$31,0,10*ROW('Sanitation Data'!H170)))</f>
        <v/>
      </c>
      <c r="DI176" s="290" t="str">
        <f ca="true">+IF(OFFSET('Sanitation Data'!$H$32,0,10*ROW('Sanitation Data'!H170))="","",OFFSET('Sanitation Data'!$H$32,0,10*ROW('Sanitation Data'!H170)))</f>
        <v/>
      </c>
      <c r="DJ176" s="290" t="str">
        <f ca="true">+IF(OFFSET('Sanitation Data'!$I$28,0,10*ROW('Sanitation Data'!I170))="","",OFFSET('Sanitation Data'!$I$28,0,10*ROW('Sanitation Data'!I170)))</f>
        <v/>
      </c>
      <c r="DK176" s="290" t="str">
        <f ca="true">+IF(OFFSET('Sanitation Data'!$I$29,0,10*ROW('Sanitation Data'!I170))="","",OFFSET('Sanitation Data'!$I$29,0,10*ROW('Sanitation Data'!I170)))</f>
        <v/>
      </c>
      <c r="DL176" s="290" t="str">
        <f ca="true">+IF(OFFSET('Sanitation Data'!$I$30,0,10*ROW('Sanitation Data'!I170))="","",OFFSET('Sanitation Data'!$I$30,0,10*ROW('Sanitation Data'!I170)))</f>
        <v/>
      </c>
      <c r="DM176" s="290" t="str">
        <f ca="true">+IF(OFFSET('Sanitation Data'!$I$31,0,10*ROW('Sanitation Data'!I170))="","",OFFSET('Sanitation Data'!$I$31,0,10*ROW('Sanitation Data'!I170)))</f>
        <v/>
      </c>
      <c r="DN176" s="290" t="str">
        <f ca="true">+IF(OFFSET('Sanitation Data'!$I$32,0,10*ROW('Sanitation Data'!I170))="","",OFFSET('Sanitation Data'!$I$32,0,10*ROW('Sanitation Data'!I170)))</f>
        <v/>
      </c>
      <c r="DO176" s="290" t="str">
        <f ca="true">+IF(OFFSET('Hygiene Data'!$D$11,0,10*ROW('Hygiene Data'!D170))="","",OFFSET('Hygiene Data'!$D$11,0,10*ROW('Hygiene Data'!D170)))</f>
        <v/>
      </c>
      <c r="DP176" s="290" t="str">
        <f ca="true">+IF(OFFSET('Hygiene Data'!$D$12,0,10*ROW('Hygiene Data'!D170))="","",OFFSET('Hygiene Data'!$D$12,0,10*ROW('Hygiene Data'!D170)))</f>
        <v/>
      </c>
      <c r="DQ176" s="290" t="str">
        <f ca="true">+IF(OFFSET('Hygiene Data'!$D$13,0,10*ROW('Hygiene Data'!D170))="","",OFFSET('Hygiene Data'!$D$13,0,10*ROW('Hygiene Data'!D170)))</f>
        <v/>
      </c>
      <c r="DR176" s="290" t="str">
        <f ca="true">+IF(OFFSET('Hygiene Data'!$E$11,0,10*ROW('Hygiene Data'!E170))="","",OFFSET('Hygiene Data'!$E$11,0,10*ROW('Hygiene Data'!E170)))</f>
        <v/>
      </c>
      <c r="DS176" s="290" t="str">
        <f ca="true">+IF(OFFSET('Hygiene Data'!$E$12,0,10*ROW('Hygiene Data'!E170))="","",OFFSET('Hygiene Data'!$E$12,0,10*ROW('Hygiene Data'!E170)))</f>
        <v/>
      </c>
      <c r="DT176" s="290" t="str">
        <f ca="true">+IF(OFFSET('Hygiene Data'!$E$13,0,10*ROW('Hygiene Data'!E170))="","",OFFSET('Hygiene Data'!$E$13,0,10*ROW('Hygiene Data'!E170)))</f>
        <v/>
      </c>
      <c r="DU176" s="290" t="str">
        <f ca="true">+IF(OFFSET('Hygiene Data'!$F$11,0,10*ROW('Hygiene Data'!F170))="","",OFFSET('Hygiene Data'!$F$11,0,10*ROW('Hygiene Data'!F170)))</f>
        <v/>
      </c>
      <c r="DV176" s="290" t="str">
        <f ca="true">+IF(OFFSET('Hygiene Data'!$F$12,0,10*ROW('Hygiene Data'!F170))="","",OFFSET('Hygiene Data'!$F$12,0,10*ROW('Hygiene Data'!F170)))</f>
        <v/>
      </c>
      <c r="DW176" s="290" t="str">
        <f ca="true">+IF(OFFSET('Hygiene Data'!$F$13,0,10*ROW('Hygiene Data'!F170))="","",OFFSET('Hygiene Data'!$F$13,0,10*ROW('Hygiene Data'!F170)))</f>
        <v/>
      </c>
      <c r="DX176" s="290" t="str">
        <f ca="true">+IF(OFFSET('Hygiene Data'!$G$11,0,10*ROW('Hygiene Data'!G170))="","",OFFSET('Hygiene Data'!$G$11,0,10*ROW('Hygiene Data'!G170)))</f>
        <v/>
      </c>
      <c r="DY176" s="290" t="str">
        <f ca="true">+IF(OFFSET('Hygiene Data'!$G$12,0,10*ROW('Hygiene Data'!G170))="","",OFFSET('Hygiene Data'!$G$12,0,10*ROW('Hygiene Data'!G170)))</f>
        <v/>
      </c>
      <c r="DZ176" s="290" t="str">
        <f ca="true">+IF(OFFSET('Hygiene Data'!$G$13,0,10*ROW('Hygiene Data'!G170))="","",OFFSET('Hygiene Data'!$G$13,0,10*ROW('Hygiene Data'!G170)))</f>
        <v/>
      </c>
      <c r="EA176" s="290" t="str">
        <f ca="true">+IF(OFFSET('Hygiene Data'!$H$11,0,10*ROW('Hygiene Data'!H170))="","",OFFSET('Hygiene Data'!$H$11,0,10*ROW('Hygiene Data'!H170)))</f>
        <v/>
      </c>
      <c r="EB176" s="290" t="str">
        <f ca="true">+IF(OFFSET('Hygiene Data'!$H$12,0,10*ROW('Hygiene Data'!H170))="","",OFFSET('Hygiene Data'!$H$12,0,10*ROW('Hygiene Data'!H170)))</f>
        <v/>
      </c>
      <c r="EC176" s="290" t="str">
        <f ca="true">+IF(OFFSET('Hygiene Data'!$H$13,0,10*ROW('Hygiene Data'!H170))="","",OFFSET('Hygiene Data'!$H$13,0,10*ROW('Hygiene Data'!H170)))</f>
        <v/>
      </c>
      <c r="ED176" s="290" t="str">
        <f ca="true">+IF(OFFSET('Hygiene Data'!$I$11,0,10*ROW('Hygiene Data'!I170))="","",OFFSET('Hygiene Data'!$I$11,0,10*ROW('Hygiene Data'!I170)))</f>
        <v/>
      </c>
      <c r="EE176" s="290" t="str">
        <f ca="true">+IF(OFFSET('Hygiene Data'!$I$12,0,10*ROW('Hygiene Data'!I170))="","",OFFSET('Hygiene Data'!$I$12,0,10*ROW('Hygiene Data'!I170)))</f>
        <v/>
      </c>
      <c r="EF176" s="290"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6"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0"/>
      <c r="BS177" s="290" t="str">
        <f ca="true">+IF(OFFSET('Water Data'!$D$27,0,10*ROW('Water Data'!D171))="","",OFFSET('Water Data'!$D$27,0,10*ROW('Water Data'!D171)))</f>
        <v/>
      </c>
      <c r="BT177" s="290" t="str">
        <f ca="true">+IF(OFFSET('Water Data'!$D$28,0,10*ROW('Water Data'!D171))="","",OFFSET('Water Data'!$D$28,0,10*ROW('Water Data'!D171)))</f>
        <v/>
      </c>
      <c r="BU177" s="290" t="str">
        <f ca="true">+IF(OFFSET('Water Data'!$D$29,0,10*ROW('Water Data'!D171))="","",OFFSET('Water Data'!$D$29,0,10*ROW('Water Data'!D171)))</f>
        <v/>
      </c>
      <c r="BV177" s="290" t="str">
        <f ca="true">+IF(OFFSET('Water Data'!$E$27,0,10*ROW('Water Data'!E171))="","",OFFSET('Water Data'!$E$27,0,10*ROW('Water Data'!E171)))</f>
        <v/>
      </c>
      <c r="BW177" s="290" t="str">
        <f ca="true">+IF(OFFSET('Water Data'!$E$28,0,10*ROW('Water Data'!E171))="","",OFFSET('Water Data'!$E$28,0,10*ROW('Water Data'!E171)))</f>
        <v/>
      </c>
      <c r="BX177" s="290" t="str">
        <f ca="true">+IF(OFFSET('Water Data'!$E$29,0,10*ROW('Water Data'!E171))="","",OFFSET('Water Data'!$E$29,0,10*ROW('Water Data'!E171)))</f>
        <v/>
      </c>
      <c r="BY177" s="290" t="str">
        <f ca="true">+IF(OFFSET('Water Data'!$F$27,0,10*ROW('Water Data'!F171))="","",OFFSET('Water Data'!$F$27,0,10*ROW('Water Data'!F171)))</f>
        <v/>
      </c>
      <c r="BZ177" s="290" t="str">
        <f ca="true">+IF(OFFSET('Water Data'!$F$28,0,10*ROW('Water Data'!F171))="","",OFFSET('Water Data'!$F$28,0,10*ROW('Water Data'!F171)))</f>
        <v/>
      </c>
      <c r="CA177" s="290" t="str">
        <f ca="true">+IF(OFFSET('Water Data'!$F$29,0,10*ROW('Water Data'!F171))="","",OFFSET('Water Data'!$F$29,0,10*ROW('Water Data'!F171)))</f>
        <v/>
      </c>
      <c r="CB177" s="290" t="str">
        <f ca="true">+IF(OFFSET('Water Data'!$G$27,0,10*ROW('Water Data'!G171))="","",OFFSET('Water Data'!$G$27,0,10*ROW('Water Data'!G171)))</f>
        <v/>
      </c>
      <c r="CC177" s="290" t="str">
        <f ca="true">+IF(OFFSET('Water Data'!$G$28,0,10*ROW('Water Data'!G171))="","",OFFSET('Water Data'!$G$28,0,10*ROW('Water Data'!G171)))</f>
        <v/>
      </c>
      <c r="CD177" s="290" t="str">
        <f ca="true">+IF(OFFSET('Water Data'!$G$29,0,10*ROW('Water Data'!G171))="","",OFFSET('Water Data'!$G$29,0,10*ROW('Water Data'!G171)))</f>
        <v/>
      </c>
      <c r="CE177" s="290" t="str">
        <f ca="true">+IF(OFFSET('Water Data'!$H$27,0,10*ROW('Water Data'!H171))="","",OFFSET('Water Data'!$H$27,0,10*ROW('Water Data'!H171)))</f>
        <v/>
      </c>
      <c r="CF177" s="290" t="str">
        <f ca="true">+IF(OFFSET('Water Data'!$H$28,0,10*ROW('Water Data'!H171))="","",OFFSET('Water Data'!$H$28,0,10*ROW('Water Data'!H171)))</f>
        <v/>
      </c>
      <c r="CG177" s="290" t="str">
        <f ca="true">+IF(OFFSET('Water Data'!$H$29,0,10*ROW('Water Data'!H171))="","",OFFSET('Water Data'!$H$29,0,10*ROW('Water Data'!H171)))</f>
        <v/>
      </c>
      <c r="CH177" s="290" t="str">
        <f ca="true">+IF(OFFSET('Water Data'!$I$27,0,10*ROW('Water Data'!I171))="","",OFFSET('Water Data'!$I$27,0,10*ROW('Water Data'!I171)))</f>
        <v/>
      </c>
      <c r="CI177" s="290" t="str">
        <f ca="true">+IF(OFFSET('Water Data'!$I$28,0,10*ROW('Water Data'!I171))="","",OFFSET('Water Data'!$I$28,0,10*ROW('Water Data'!I171)))</f>
        <v/>
      </c>
      <c r="CJ177" s="290" t="str">
        <f ca="true">+IF(OFFSET('Water Data'!$I$29,0,10*ROW('Water Data'!I171))="","",OFFSET('Water Data'!$I$29,0,10*ROW('Water Data'!I171)))</f>
        <v/>
      </c>
      <c r="CK177" s="290" t="str">
        <f ca="true">+IF(OFFSET('Sanitation Data'!$D$28,0,10*ROW('Sanitation Data'!D171))="","",OFFSET('Sanitation Data'!$D$28,0,10*ROW('Sanitation Data'!D171)))</f>
        <v/>
      </c>
      <c r="CL177" s="290" t="str">
        <f ca="true">+IF(OFFSET('Sanitation Data'!$D$29,0,10*ROW('Sanitation Data'!D171))="","",OFFSET('Sanitation Data'!$D$29,0,10*ROW('Sanitation Data'!D171)))</f>
        <v/>
      </c>
      <c r="CM177" s="290" t="str">
        <f ca="true">+IF(OFFSET('Sanitation Data'!$D$30,0,10*ROW('Sanitation Data'!D171))="","",OFFSET('Sanitation Data'!$D$30,0,10*ROW('Sanitation Data'!D171)))</f>
        <v/>
      </c>
      <c r="CN177" s="290" t="str">
        <f ca="true">+IF(OFFSET('Sanitation Data'!$D$31,0,10*ROW('Sanitation Data'!D171))="","",OFFSET('Sanitation Data'!$D$31,0,10*ROW('Sanitation Data'!D171)))</f>
        <v/>
      </c>
      <c r="CO177" s="290" t="str">
        <f ca="true">+IF(OFFSET('Sanitation Data'!$D$32,0,10*ROW('Sanitation Data'!D171))="","",OFFSET('Sanitation Data'!$D$32,0,10*ROW('Sanitation Data'!D171)))</f>
        <v/>
      </c>
      <c r="CP177" s="290" t="str">
        <f ca="true">+IF(OFFSET('Sanitation Data'!$E$28,0,10*ROW('Sanitation Data'!E171))="","",OFFSET('Sanitation Data'!$E$28,0,10*ROW('Sanitation Data'!E171)))</f>
        <v/>
      </c>
      <c r="CQ177" s="290" t="str">
        <f ca="true">+IF(OFFSET('Sanitation Data'!$E$29,0,10*ROW('Sanitation Data'!E171))="","",OFFSET('Sanitation Data'!$E$29,0,10*ROW('Sanitation Data'!E171)))</f>
        <v/>
      </c>
      <c r="CR177" s="290" t="str">
        <f ca="true">+IF(OFFSET('Sanitation Data'!$E$30,0,10*ROW('Sanitation Data'!E171))="","",OFFSET('Sanitation Data'!$E$30,0,10*ROW('Sanitation Data'!E171)))</f>
        <v/>
      </c>
      <c r="CS177" s="290" t="str">
        <f ca="true">+IF(OFFSET('Sanitation Data'!$E$31,0,10*ROW('Sanitation Data'!E171))="","",OFFSET('Sanitation Data'!$E$31,0,10*ROW('Sanitation Data'!E171)))</f>
        <v/>
      </c>
      <c r="CT177" s="290" t="str">
        <f ca="true">+IF(OFFSET('Sanitation Data'!$E$32,0,10*ROW('Sanitation Data'!E171))="","",OFFSET('Sanitation Data'!$E$32,0,10*ROW('Sanitation Data'!E171)))</f>
        <v/>
      </c>
      <c r="CU177" s="290" t="str">
        <f ca="true">+IF(OFFSET('Sanitation Data'!$F$28,0,10*ROW('Sanitation Data'!F171))="","",OFFSET('Sanitation Data'!$F$28,0,10*ROW('Sanitation Data'!F171)))</f>
        <v/>
      </c>
      <c r="CV177" s="290" t="str">
        <f ca="true">+IF(OFFSET('Sanitation Data'!$F$29,0,10*ROW('Sanitation Data'!F171))="","",OFFSET('Sanitation Data'!$F$29,0,10*ROW('Sanitation Data'!F171)))</f>
        <v/>
      </c>
      <c r="CW177" s="290" t="str">
        <f ca="true">+IF(OFFSET('Sanitation Data'!$F$30,0,10*ROW('Sanitation Data'!F171))="","",OFFSET('Sanitation Data'!$F$30,0,10*ROW('Sanitation Data'!F171)))</f>
        <v/>
      </c>
      <c r="CX177" s="290" t="str">
        <f ca="true">+IF(OFFSET('Sanitation Data'!$F$31,0,10*ROW('Sanitation Data'!F171))="","",OFFSET('Sanitation Data'!$F$31,0,10*ROW('Sanitation Data'!F171)))</f>
        <v/>
      </c>
      <c r="CY177" s="290" t="str">
        <f ca="true">+IF(OFFSET('Sanitation Data'!$F$32,0,10*ROW('Sanitation Data'!F171))="","",OFFSET('Sanitation Data'!$F$32,0,10*ROW('Sanitation Data'!F171)))</f>
        <v/>
      </c>
      <c r="CZ177" s="290" t="str">
        <f ca="true">+IF(OFFSET('Sanitation Data'!$G$28,0,10*ROW('Sanitation Data'!G171))="","",OFFSET('Sanitation Data'!$G$28,0,10*ROW('Sanitation Data'!G171)))</f>
        <v/>
      </c>
      <c r="DA177" s="290" t="str">
        <f ca="true">+IF(OFFSET('Sanitation Data'!$G$29,0,10*ROW('Sanitation Data'!G171))="","",OFFSET('Sanitation Data'!$G$29,0,10*ROW('Sanitation Data'!G171)))</f>
        <v/>
      </c>
      <c r="DB177" s="290" t="str">
        <f ca="true">+IF(OFFSET('Sanitation Data'!$G$30,0,10*ROW('Sanitation Data'!G171))="","",OFFSET('Sanitation Data'!$G$30,0,10*ROW('Sanitation Data'!G171)))</f>
        <v/>
      </c>
      <c r="DC177" s="290" t="str">
        <f ca="true">+IF(OFFSET('Sanitation Data'!$G$31,0,10*ROW('Sanitation Data'!G171))="","",OFFSET('Sanitation Data'!$G$31,0,10*ROW('Sanitation Data'!G171)))</f>
        <v/>
      </c>
      <c r="DD177" s="290" t="str">
        <f ca="true">+IF(OFFSET('Sanitation Data'!$G$32,0,10*ROW('Sanitation Data'!G171))="","",OFFSET('Sanitation Data'!$G$32,0,10*ROW('Sanitation Data'!G171)))</f>
        <v/>
      </c>
      <c r="DE177" s="290" t="str">
        <f ca="true">+IF(OFFSET('Sanitation Data'!$H$28,0,10*ROW('Sanitation Data'!H171))="","",OFFSET('Sanitation Data'!$H$28,0,10*ROW('Sanitation Data'!H171)))</f>
        <v/>
      </c>
      <c r="DF177" s="290" t="str">
        <f ca="true">+IF(OFFSET('Sanitation Data'!$H$29,0,10*ROW('Sanitation Data'!H171))="","",OFFSET('Sanitation Data'!$H$29,0,10*ROW('Sanitation Data'!H171)))</f>
        <v/>
      </c>
      <c r="DG177" s="290" t="str">
        <f ca="true">+IF(OFFSET('Sanitation Data'!$H$30,0,10*ROW('Sanitation Data'!H171))="","",OFFSET('Sanitation Data'!$H$30,0,10*ROW('Sanitation Data'!H171)))</f>
        <v/>
      </c>
      <c r="DH177" s="290" t="str">
        <f ca="true">+IF(OFFSET('Sanitation Data'!$H$31,0,10*ROW('Sanitation Data'!H171))="","",OFFSET('Sanitation Data'!$H$31,0,10*ROW('Sanitation Data'!H171)))</f>
        <v/>
      </c>
      <c r="DI177" s="290" t="str">
        <f ca="true">+IF(OFFSET('Sanitation Data'!$H$32,0,10*ROW('Sanitation Data'!H171))="","",OFFSET('Sanitation Data'!$H$32,0,10*ROW('Sanitation Data'!H171)))</f>
        <v/>
      </c>
      <c r="DJ177" s="290" t="str">
        <f ca="true">+IF(OFFSET('Sanitation Data'!$I$28,0,10*ROW('Sanitation Data'!I171))="","",OFFSET('Sanitation Data'!$I$28,0,10*ROW('Sanitation Data'!I171)))</f>
        <v/>
      </c>
      <c r="DK177" s="290" t="str">
        <f ca="true">+IF(OFFSET('Sanitation Data'!$I$29,0,10*ROW('Sanitation Data'!I171))="","",OFFSET('Sanitation Data'!$I$29,0,10*ROW('Sanitation Data'!I171)))</f>
        <v/>
      </c>
      <c r="DL177" s="290" t="str">
        <f ca="true">+IF(OFFSET('Sanitation Data'!$I$30,0,10*ROW('Sanitation Data'!I171))="","",OFFSET('Sanitation Data'!$I$30,0,10*ROW('Sanitation Data'!I171)))</f>
        <v/>
      </c>
      <c r="DM177" s="290" t="str">
        <f ca="true">+IF(OFFSET('Sanitation Data'!$I$31,0,10*ROW('Sanitation Data'!I171))="","",OFFSET('Sanitation Data'!$I$31,0,10*ROW('Sanitation Data'!I171)))</f>
        <v/>
      </c>
      <c r="DN177" s="290" t="str">
        <f ca="true">+IF(OFFSET('Sanitation Data'!$I$32,0,10*ROW('Sanitation Data'!I171))="","",OFFSET('Sanitation Data'!$I$32,0,10*ROW('Sanitation Data'!I171)))</f>
        <v/>
      </c>
      <c r="DO177" s="290" t="str">
        <f ca="true">+IF(OFFSET('Hygiene Data'!$D$11,0,10*ROW('Hygiene Data'!D171))="","",OFFSET('Hygiene Data'!$D$11,0,10*ROW('Hygiene Data'!D171)))</f>
        <v/>
      </c>
      <c r="DP177" s="290" t="str">
        <f ca="true">+IF(OFFSET('Hygiene Data'!$D$12,0,10*ROW('Hygiene Data'!D171))="","",OFFSET('Hygiene Data'!$D$12,0,10*ROW('Hygiene Data'!D171)))</f>
        <v/>
      </c>
      <c r="DQ177" s="290" t="str">
        <f ca="true">+IF(OFFSET('Hygiene Data'!$D$13,0,10*ROW('Hygiene Data'!D171))="","",OFFSET('Hygiene Data'!$D$13,0,10*ROW('Hygiene Data'!D171)))</f>
        <v/>
      </c>
      <c r="DR177" s="290" t="str">
        <f ca="true">+IF(OFFSET('Hygiene Data'!$E$11,0,10*ROW('Hygiene Data'!E171))="","",OFFSET('Hygiene Data'!$E$11,0,10*ROW('Hygiene Data'!E171)))</f>
        <v/>
      </c>
      <c r="DS177" s="290" t="str">
        <f ca="true">+IF(OFFSET('Hygiene Data'!$E$12,0,10*ROW('Hygiene Data'!E171))="","",OFFSET('Hygiene Data'!$E$12,0,10*ROW('Hygiene Data'!E171)))</f>
        <v/>
      </c>
      <c r="DT177" s="290" t="str">
        <f ca="true">+IF(OFFSET('Hygiene Data'!$E$13,0,10*ROW('Hygiene Data'!E171))="","",OFFSET('Hygiene Data'!$E$13,0,10*ROW('Hygiene Data'!E171)))</f>
        <v/>
      </c>
      <c r="DU177" s="290" t="str">
        <f ca="true">+IF(OFFSET('Hygiene Data'!$F$11,0,10*ROW('Hygiene Data'!F171))="","",OFFSET('Hygiene Data'!$F$11,0,10*ROW('Hygiene Data'!F171)))</f>
        <v/>
      </c>
      <c r="DV177" s="290" t="str">
        <f ca="true">+IF(OFFSET('Hygiene Data'!$F$12,0,10*ROW('Hygiene Data'!F171))="","",OFFSET('Hygiene Data'!$F$12,0,10*ROW('Hygiene Data'!F171)))</f>
        <v/>
      </c>
      <c r="DW177" s="290" t="str">
        <f ca="true">+IF(OFFSET('Hygiene Data'!$F$13,0,10*ROW('Hygiene Data'!F171))="","",OFFSET('Hygiene Data'!$F$13,0,10*ROW('Hygiene Data'!F171)))</f>
        <v/>
      </c>
      <c r="DX177" s="290" t="str">
        <f ca="true">+IF(OFFSET('Hygiene Data'!$G$11,0,10*ROW('Hygiene Data'!G171))="","",OFFSET('Hygiene Data'!$G$11,0,10*ROW('Hygiene Data'!G171)))</f>
        <v/>
      </c>
      <c r="DY177" s="290" t="str">
        <f ca="true">+IF(OFFSET('Hygiene Data'!$G$12,0,10*ROW('Hygiene Data'!G171))="","",OFFSET('Hygiene Data'!$G$12,0,10*ROW('Hygiene Data'!G171)))</f>
        <v/>
      </c>
      <c r="DZ177" s="290" t="str">
        <f ca="true">+IF(OFFSET('Hygiene Data'!$G$13,0,10*ROW('Hygiene Data'!G171))="","",OFFSET('Hygiene Data'!$G$13,0,10*ROW('Hygiene Data'!G171)))</f>
        <v/>
      </c>
      <c r="EA177" s="290" t="str">
        <f ca="true">+IF(OFFSET('Hygiene Data'!$H$11,0,10*ROW('Hygiene Data'!H171))="","",OFFSET('Hygiene Data'!$H$11,0,10*ROW('Hygiene Data'!H171)))</f>
        <v/>
      </c>
      <c r="EB177" s="290" t="str">
        <f ca="true">+IF(OFFSET('Hygiene Data'!$H$12,0,10*ROW('Hygiene Data'!H171))="","",OFFSET('Hygiene Data'!$H$12,0,10*ROW('Hygiene Data'!H171)))</f>
        <v/>
      </c>
      <c r="EC177" s="290" t="str">
        <f ca="true">+IF(OFFSET('Hygiene Data'!$H$13,0,10*ROW('Hygiene Data'!H171))="","",OFFSET('Hygiene Data'!$H$13,0,10*ROW('Hygiene Data'!H171)))</f>
        <v/>
      </c>
      <c r="ED177" s="290" t="str">
        <f ca="true">+IF(OFFSET('Hygiene Data'!$I$11,0,10*ROW('Hygiene Data'!I171))="","",OFFSET('Hygiene Data'!$I$11,0,10*ROW('Hygiene Data'!I171)))</f>
        <v/>
      </c>
      <c r="EE177" s="290" t="str">
        <f ca="true">+IF(OFFSET('Hygiene Data'!$I$12,0,10*ROW('Hygiene Data'!I171))="","",OFFSET('Hygiene Data'!$I$12,0,10*ROW('Hygiene Data'!I171)))</f>
        <v/>
      </c>
      <c r="EF177" s="290"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6"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0"/>
      <c r="BS178" s="290" t="str">
        <f ca="true">+IF(OFFSET('Water Data'!$D$27,0,10*ROW('Water Data'!D172))="","",OFFSET('Water Data'!$D$27,0,10*ROW('Water Data'!D172)))</f>
        <v/>
      </c>
      <c r="BT178" s="290" t="str">
        <f ca="true">+IF(OFFSET('Water Data'!$D$28,0,10*ROW('Water Data'!D172))="","",OFFSET('Water Data'!$D$28,0,10*ROW('Water Data'!D172)))</f>
        <v/>
      </c>
      <c r="BU178" s="290" t="str">
        <f ca="true">+IF(OFFSET('Water Data'!$D$29,0,10*ROW('Water Data'!D172))="","",OFFSET('Water Data'!$D$29,0,10*ROW('Water Data'!D172)))</f>
        <v/>
      </c>
      <c r="BV178" s="290" t="str">
        <f ca="true">+IF(OFFSET('Water Data'!$E$27,0,10*ROW('Water Data'!E172))="","",OFFSET('Water Data'!$E$27,0,10*ROW('Water Data'!E172)))</f>
        <v/>
      </c>
      <c r="BW178" s="290" t="str">
        <f ca="true">+IF(OFFSET('Water Data'!$E$28,0,10*ROW('Water Data'!E172))="","",OFFSET('Water Data'!$E$28,0,10*ROW('Water Data'!E172)))</f>
        <v/>
      </c>
      <c r="BX178" s="290" t="str">
        <f ca="true">+IF(OFFSET('Water Data'!$E$29,0,10*ROW('Water Data'!E172))="","",OFFSET('Water Data'!$E$29,0,10*ROW('Water Data'!E172)))</f>
        <v/>
      </c>
      <c r="BY178" s="290" t="str">
        <f ca="true">+IF(OFFSET('Water Data'!$F$27,0,10*ROW('Water Data'!F172))="","",OFFSET('Water Data'!$F$27,0,10*ROW('Water Data'!F172)))</f>
        <v/>
      </c>
      <c r="BZ178" s="290" t="str">
        <f ca="true">+IF(OFFSET('Water Data'!$F$28,0,10*ROW('Water Data'!F172))="","",OFFSET('Water Data'!$F$28,0,10*ROW('Water Data'!F172)))</f>
        <v/>
      </c>
      <c r="CA178" s="290" t="str">
        <f ca="true">+IF(OFFSET('Water Data'!$F$29,0,10*ROW('Water Data'!F172))="","",OFFSET('Water Data'!$F$29,0,10*ROW('Water Data'!F172)))</f>
        <v/>
      </c>
      <c r="CB178" s="290" t="str">
        <f ca="true">+IF(OFFSET('Water Data'!$G$27,0,10*ROW('Water Data'!G172))="","",OFFSET('Water Data'!$G$27,0,10*ROW('Water Data'!G172)))</f>
        <v/>
      </c>
      <c r="CC178" s="290" t="str">
        <f ca="true">+IF(OFFSET('Water Data'!$G$28,0,10*ROW('Water Data'!G172))="","",OFFSET('Water Data'!$G$28,0,10*ROW('Water Data'!G172)))</f>
        <v/>
      </c>
      <c r="CD178" s="290" t="str">
        <f ca="true">+IF(OFFSET('Water Data'!$G$29,0,10*ROW('Water Data'!G172))="","",OFFSET('Water Data'!$G$29,0,10*ROW('Water Data'!G172)))</f>
        <v/>
      </c>
      <c r="CE178" s="290" t="str">
        <f ca="true">+IF(OFFSET('Water Data'!$H$27,0,10*ROW('Water Data'!H172))="","",OFFSET('Water Data'!$H$27,0,10*ROW('Water Data'!H172)))</f>
        <v/>
      </c>
      <c r="CF178" s="290" t="str">
        <f ca="true">+IF(OFFSET('Water Data'!$H$28,0,10*ROW('Water Data'!H172))="","",OFFSET('Water Data'!$H$28,0,10*ROW('Water Data'!H172)))</f>
        <v/>
      </c>
      <c r="CG178" s="290" t="str">
        <f ca="true">+IF(OFFSET('Water Data'!$H$29,0,10*ROW('Water Data'!H172))="","",OFFSET('Water Data'!$H$29,0,10*ROW('Water Data'!H172)))</f>
        <v/>
      </c>
      <c r="CH178" s="290" t="str">
        <f ca="true">+IF(OFFSET('Water Data'!$I$27,0,10*ROW('Water Data'!I172))="","",OFFSET('Water Data'!$I$27,0,10*ROW('Water Data'!I172)))</f>
        <v/>
      </c>
      <c r="CI178" s="290" t="str">
        <f ca="true">+IF(OFFSET('Water Data'!$I$28,0,10*ROW('Water Data'!I172))="","",OFFSET('Water Data'!$I$28,0,10*ROW('Water Data'!I172)))</f>
        <v/>
      </c>
      <c r="CJ178" s="290" t="str">
        <f ca="true">+IF(OFFSET('Water Data'!$I$29,0,10*ROW('Water Data'!I172))="","",OFFSET('Water Data'!$I$29,0,10*ROW('Water Data'!I172)))</f>
        <v/>
      </c>
      <c r="CK178" s="290" t="str">
        <f ca="true">+IF(OFFSET('Sanitation Data'!$D$28,0,10*ROW('Sanitation Data'!D172))="","",OFFSET('Sanitation Data'!$D$28,0,10*ROW('Sanitation Data'!D172)))</f>
        <v/>
      </c>
      <c r="CL178" s="290" t="str">
        <f ca="true">+IF(OFFSET('Sanitation Data'!$D$29,0,10*ROW('Sanitation Data'!D172))="","",OFFSET('Sanitation Data'!$D$29,0,10*ROW('Sanitation Data'!D172)))</f>
        <v/>
      </c>
      <c r="CM178" s="290" t="str">
        <f ca="true">+IF(OFFSET('Sanitation Data'!$D$30,0,10*ROW('Sanitation Data'!D172))="","",OFFSET('Sanitation Data'!$D$30,0,10*ROW('Sanitation Data'!D172)))</f>
        <v/>
      </c>
      <c r="CN178" s="290" t="str">
        <f ca="true">+IF(OFFSET('Sanitation Data'!$D$31,0,10*ROW('Sanitation Data'!D172))="","",OFFSET('Sanitation Data'!$D$31,0,10*ROW('Sanitation Data'!D172)))</f>
        <v/>
      </c>
      <c r="CO178" s="290" t="str">
        <f ca="true">+IF(OFFSET('Sanitation Data'!$D$32,0,10*ROW('Sanitation Data'!D172))="","",OFFSET('Sanitation Data'!$D$32,0,10*ROW('Sanitation Data'!D172)))</f>
        <v/>
      </c>
      <c r="CP178" s="290" t="str">
        <f ca="true">+IF(OFFSET('Sanitation Data'!$E$28,0,10*ROW('Sanitation Data'!E172))="","",OFFSET('Sanitation Data'!$E$28,0,10*ROW('Sanitation Data'!E172)))</f>
        <v/>
      </c>
      <c r="CQ178" s="290" t="str">
        <f ca="true">+IF(OFFSET('Sanitation Data'!$E$29,0,10*ROW('Sanitation Data'!E172))="","",OFFSET('Sanitation Data'!$E$29,0,10*ROW('Sanitation Data'!E172)))</f>
        <v/>
      </c>
      <c r="CR178" s="290" t="str">
        <f ca="true">+IF(OFFSET('Sanitation Data'!$E$30,0,10*ROW('Sanitation Data'!E172))="","",OFFSET('Sanitation Data'!$E$30,0,10*ROW('Sanitation Data'!E172)))</f>
        <v/>
      </c>
      <c r="CS178" s="290" t="str">
        <f ca="true">+IF(OFFSET('Sanitation Data'!$E$31,0,10*ROW('Sanitation Data'!E172))="","",OFFSET('Sanitation Data'!$E$31,0,10*ROW('Sanitation Data'!E172)))</f>
        <v/>
      </c>
      <c r="CT178" s="290" t="str">
        <f ca="true">+IF(OFFSET('Sanitation Data'!$E$32,0,10*ROW('Sanitation Data'!E172))="","",OFFSET('Sanitation Data'!$E$32,0,10*ROW('Sanitation Data'!E172)))</f>
        <v/>
      </c>
      <c r="CU178" s="290" t="str">
        <f ca="true">+IF(OFFSET('Sanitation Data'!$F$28,0,10*ROW('Sanitation Data'!F172))="","",OFFSET('Sanitation Data'!$F$28,0,10*ROW('Sanitation Data'!F172)))</f>
        <v/>
      </c>
      <c r="CV178" s="290" t="str">
        <f ca="true">+IF(OFFSET('Sanitation Data'!$F$29,0,10*ROW('Sanitation Data'!F172))="","",OFFSET('Sanitation Data'!$F$29,0,10*ROW('Sanitation Data'!F172)))</f>
        <v/>
      </c>
      <c r="CW178" s="290" t="str">
        <f ca="true">+IF(OFFSET('Sanitation Data'!$F$30,0,10*ROW('Sanitation Data'!F172))="","",OFFSET('Sanitation Data'!$F$30,0,10*ROW('Sanitation Data'!F172)))</f>
        <v/>
      </c>
      <c r="CX178" s="290" t="str">
        <f ca="true">+IF(OFFSET('Sanitation Data'!$F$31,0,10*ROW('Sanitation Data'!F172))="","",OFFSET('Sanitation Data'!$F$31,0,10*ROW('Sanitation Data'!F172)))</f>
        <v/>
      </c>
      <c r="CY178" s="290" t="str">
        <f ca="true">+IF(OFFSET('Sanitation Data'!$F$32,0,10*ROW('Sanitation Data'!F172))="","",OFFSET('Sanitation Data'!$F$32,0,10*ROW('Sanitation Data'!F172)))</f>
        <v/>
      </c>
      <c r="CZ178" s="290" t="str">
        <f ca="true">+IF(OFFSET('Sanitation Data'!$G$28,0,10*ROW('Sanitation Data'!G172))="","",OFFSET('Sanitation Data'!$G$28,0,10*ROW('Sanitation Data'!G172)))</f>
        <v/>
      </c>
      <c r="DA178" s="290" t="str">
        <f ca="true">+IF(OFFSET('Sanitation Data'!$G$29,0,10*ROW('Sanitation Data'!G172))="","",OFFSET('Sanitation Data'!$G$29,0,10*ROW('Sanitation Data'!G172)))</f>
        <v/>
      </c>
      <c r="DB178" s="290" t="str">
        <f ca="true">+IF(OFFSET('Sanitation Data'!$G$30,0,10*ROW('Sanitation Data'!G172))="","",OFFSET('Sanitation Data'!$G$30,0,10*ROW('Sanitation Data'!G172)))</f>
        <v/>
      </c>
      <c r="DC178" s="290" t="str">
        <f ca="true">+IF(OFFSET('Sanitation Data'!$G$31,0,10*ROW('Sanitation Data'!G172))="","",OFFSET('Sanitation Data'!$G$31,0,10*ROW('Sanitation Data'!G172)))</f>
        <v/>
      </c>
      <c r="DD178" s="290" t="str">
        <f ca="true">+IF(OFFSET('Sanitation Data'!$G$32,0,10*ROW('Sanitation Data'!G172))="","",OFFSET('Sanitation Data'!$G$32,0,10*ROW('Sanitation Data'!G172)))</f>
        <v/>
      </c>
      <c r="DE178" s="290" t="str">
        <f ca="true">+IF(OFFSET('Sanitation Data'!$H$28,0,10*ROW('Sanitation Data'!H172))="","",OFFSET('Sanitation Data'!$H$28,0,10*ROW('Sanitation Data'!H172)))</f>
        <v/>
      </c>
      <c r="DF178" s="290" t="str">
        <f ca="true">+IF(OFFSET('Sanitation Data'!$H$29,0,10*ROW('Sanitation Data'!H172))="","",OFFSET('Sanitation Data'!$H$29,0,10*ROW('Sanitation Data'!H172)))</f>
        <v/>
      </c>
      <c r="DG178" s="290" t="str">
        <f ca="true">+IF(OFFSET('Sanitation Data'!$H$30,0,10*ROW('Sanitation Data'!H172))="","",OFFSET('Sanitation Data'!$H$30,0,10*ROW('Sanitation Data'!H172)))</f>
        <v/>
      </c>
      <c r="DH178" s="290" t="str">
        <f ca="true">+IF(OFFSET('Sanitation Data'!$H$31,0,10*ROW('Sanitation Data'!H172))="","",OFFSET('Sanitation Data'!$H$31,0,10*ROW('Sanitation Data'!H172)))</f>
        <v/>
      </c>
      <c r="DI178" s="290" t="str">
        <f ca="true">+IF(OFFSET('Sanitation Data'!$H$32,0,10*ROW('Sanitation Data'!H172))="","",OFFSET('Sanitation Data'!$H$32,0,10*ROW('Sanitation Data'!H172)))</f>
        <v/>
      </c>
      <c r="DJ178" s="290" t="str">
        <f ca="true">+IF(OFFSET('Sanitation Data'!$I$28,0,10*ROW('Sanitation Data'!I172))="","",OFFSET('Sanitation Data'!$I$28,0,10*ROW('Sanitation Data'!I172)))</f>
        <v/>
      </c>
      <c r="DK178" s="290" t="str">
        <f ca="true">+IF(OFFSET('Sanitation Data'!$I$29,0,10*ROW('Sanitation Data'!I172))="","",OFFSET('Sanitation Data'!$I$29,0,10*ROW('Sanitation Data'!I172)))</f>
        <v/>
      </c>
      <c r="DL178" s="290" t="str">
        <f ca="true">+IF(OFFSET('Sanitation Data'!$I$30,0,10*ROW('Sanitation Data'!I172))="","",OFFSET('Sanitation Data'!$I$30,0,10*ROW('Sanitation Data'!I172)))</f>
        <v/>
      </c>
      <c r="DM178" s="290" t="str">
        <f ca="true">+IF(OFFSET('Sanitation Data'!$I$31,0,10*ROW('Sanitation Data'!I172))="","",OFFSET('Sanitation Data'!$I$31,0,10*ROW('Sanitation Data'!I172)))</f>
        <v/>
      </c>
      <c r="DN178" s="290" t="str">
        <f ca="true">+IF(OFFSET('Sanitation Data'!$I$32,0,10*ROW('Sanitation Data'!I172))="","",OFFSET('Sanitation Data'!$I$32,0,10*ROW('Sanitation Data'!I172)))</f>
        <v/>
      </c>
      <c r="DO178" s="290" t="str">
        <f ca="true">+IF(OFFSET('Hygiene Data'!$D$11,0,10*ROW('Hygiene Data'!D172))="","",OFFSET('Hygiene Data'!$D$11,0,10*ROW('Hygiene Data'!D172)))</f>
        <v/>
      </c>
      <c r="DP178" s="290" t="str">
        <f ca="true">+IF(OFFSET('Hygiene Data'!$D$12,0,10*ROW('Hygiene Data'!D172))="","",OFFSET('Hygiene Data'!$D$12,0,10*ROW('Hygiene Data'!D172)))</f>
        <v/>
      </c>
      <c r="DQ178" s="290" t="str">
        <f ca="true">+IF(OFFSET('Hygiene Data'!$D$13,0,10*ROW('Hygiene Data'!D172))="","",OFFSET('Hygiene Data'!$D$13,0,10*ROW('Hygiene Data'!D172)))</f>
        <v/>
      </c>
      <c r="DR178" s="290" t="str">
        <f ca="true">+IF(OFFSET('Hygiene Data'!$E$11,0,10*ROW('Hygiene Data'!E172))="","",OFFSET('Hygiene Data'!$E$11,0,10*ROW('Hygiene Data'!E172)))</f>
        <v/>
      </c>
      <c r="DS178" s="290" t="str">
        <f ca="true">+IF(OFFSET('Hygiene Data'!$E$12,0,10*ROW('Hygiene Data'!E172))="","",OFFSET('Hygiene Data'!$E$12,0,10*ROW('Hygiene Data'!E172)))</f>
        <v/>
      </c>
      <c r="DT178" s="290" t="str">
        <f ca="true">+IF(OFFSET('Hygiene Data'!$E$13,0,10*ROW('Hygiene Data'!E172))="","",OFFSET('Hygiene Data'!$E$13,0,10*ROW('Hygiene Data'!E172)))</f>
        <v/>
      </c>
      <c r="DU178" s="290" t="str">
        <f ca="true">+IF(OFFSET('Hygiene Data'!$F$11,0,10*ROW('Hygiene Data'!F172))="","",OFFSET('Hygiene Data'!$F$11,0,10*ROW('Hygiene Data'!F172)))</f>
        <v/>
      </c>
      <c r="DV178" s="290" t="str">
        <f ca="true">+IF(OFFSET('Hygiene Data'!$F$12,0,10*ROW('Hygiene Data'!F172))="","",OFFSET('Hygiene Data'!$F$12,0,10*ROW('Hygiene Data'!F172)))</f>
        <v/>
      </c>
      <c r="DW178" s="290" t="str">
        <f ca="true">+IF(OFFSET('Hygiene Data'!$F$13,0,10*ROW('Hygiene Data'!F172))="","",OFFSET('Hygiene Data'!$F$13,0,10*ROW('Hygiene Data'!F172)))</f>
        <v/>
      </c>
      <c r="DX178" s="290" t="str">
        <f ca="true">+IF(OFFSET('Hygiene Data'!$G$11,0,10*ROW('Hygiene Data'!G172))="","",OFFSET('Hygiene Data'!$G$11,0,10*ROW('Hygiene Data'!G172)))</f>
        <v/>
      </c>
      <c r="DY178" s="290" t="str">
        <f ca="true">+IF(OFFSET('Hygiene Data'!$G$12,0,10*ROW('Hygiene Data'!G172))="","",OFFSET('Hygiene Data'!$G$12,0,10*ROW('Hygiene Data'!G172)))</f>
        <v/>
      </c>
      <c r="DZ178" s="290" t="str">
        <f ca="true">+IF(OFFSET('Hygiene Data'!$G$13,0,10*ROW('Hygiene Data'!G172))="","",OFFSET('Hygiene Data'!$G$13,0,10*ROW('Hygiene Data'!G172)))</f>
        <v/>
      </c>
      <c r="EA178" s="290" t="str">
        <f ca="true">+IF(OFFSET('Hygiene Data'!$H$11,0,10*ROW('Hygiene Data'!H172))="","",OFFSET('Hygiene Data'!$H$11,0,10*ROW('Hygiene Data'!H172)))</f>
        <v/>
      </c>
      <c r="EB178" s="290" t="str">
        <f ca="true">+IF(OFFSET('Hygiene Data'!$H$12,0,10*ROW('Hygiene Data'!H172))="","",OFFSET('Hygiene Data'!$H$12,0,10*ROW('Hygiene Data'!H172)))</f>
        <v/>
      </c>
      <c r="EC178" s="290" t="str">
        <f ca="true">+IF(OFFSET('Hygiene Data'!$H$13,0,10*ROW('Hygiene Data'!H172))="","",OFFSET('Hygiene Data'!$H$13,0,10*ROW('Hygiene Data'!H172)))</f>
        <v/>
      </c>
      <c r="ED178" s="290" t="str">
        <f ca="true">+IF(OFFSET('Hygiene Data'!$I$11,0,10*ROW('Hygiene Data'!I172))="","",OFFSET('Hygiene Data'!$I$11,0,10*ROW('Hygiene Data'!I172)))</f>
        <v/>
      </c>
      <c r="EE178" s="290" t="str">
        <f ca="true">+IF(OFFSET('Hygiene Data'!$I$12,0,10*ROW('Hygiene Data'!I172))="","",OFFSET('Hygiene Data'!$I$12,0,10*ROW('Hygiene Data'!I172)))</f>
        <v/>
      </c>
      <c r="EF178" s="290"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6"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0"/>
      <c r="BS179" s="290" t="str">
        <f ca="true">+IF(OFFSET('Water Data'!$D$27,0,10*ROW('Water Data'!D173))="","",OFFSET('Water Data'!$D$27,0,10*ROW('Water Data'!D173)))</f>
        <v/>
      </c>
      <c r="BT179" s="290" t="str">
        <f ca="true">+IF(OFFSET('Water Data'!$D$28,0,10*ROW('Water Data'!D173))="","",OFFSET('Water Data'!$D$28,0,10*ROW('Water Data'!D173)))</f>
        <v/>
      </c>
      <c r="BU179" s="290" t="str">
        <f ca="true">+IF(OFFSET('Water Data'!$D$29,0,10*ROW('Water Data'!D173))="","",OFFSET('Water Data'!$D$29,0,10*ROW('Water Data'!D173)))</f>
        <v/>
      </c>
      <c r="BV179" s="290" t="str">
        <f ca="true">+IF(OFFSET('Water Data'!$E$27,0,10*ROW('Water Data'!E173))="","",OFFSET('Water Data'!$E$27,0,10*ROW('Water Data'!E173)))</f>
        <v/>
      </c>
      <c r="BW179" s="290" t="str">
        <f ca="true">+IF(OFFSET('Water Data'!$E$28,0,10*ROW('Water Data'!E173))="","",OFFSET('Water Data'!$E$28,0,10*ROW('Water Data'!E173)))</f>
        <v/>
      </c>
      <c r="BX179" s="290" t="str">
        <f ca="true">+IF(OFFSET('Water Data'!$E$29,0,10*ROW('Water Data'!E173))="","",OFFSET('Water Data'!$E$29,0,10*ROW('Water Data'!E173)))</f>
        <v/>
      </c>
      <c r="BY179" s="290" t="str">
        <f ca="true">+IF(OFFSET('Water Data'!$F$27,0,10*ROW('Water Data'!F173))="","",OFFSET('Water Data'!$F$27,0,10*ROW('Water Data'!F173)))</f>
        <v/>
      </c>
      <c r="BZ179" s="290" t="str">
        <f ca="true">+IF(OFFSET('Water Data'!$F$28,0,10*ROW('Water Data'!F173))="","",OFFSET('Water Data'!$F$28,0,10*ROW('Water Data'!F173)))</f>
        <v/>
      </c>
      <c r="CA179" s="290" t="str">
        <f ca="true">+IF(OFFSET('Water Data'!$F$29,0,10*ROW('Water Data'!F173))="","",OFFSET('Water Data'!$F$29,0,10*ROW('Water Data'!F173)))</f>
        <v/>
      </c>
      <c r="CB179" s="290" t="str">
        <f ca="true">+IF(OFFSET('Water Data'!$G$27,0,10*ROW('Water Data'!G173))="","",OFFSET('Water Data'!$G$27,0,10*ROW('Water Data'!G173)))</f>
        <v/>
      </c>
      <c r="CC179" s="290" t="str">
        <f ca="true">+IF(OFFSET('Water Data'!$G$28,0,10*ROW('Water Data'!G173))="","",OFFSET('Water Data'!$G$28,0,10*ROW('Water Data'!G173)))</f>
        <v/>
      </c>
      <c r="CD179" s="290" t="str">
        <f ca="true">+IF(OFFSET('Water Data'!$G$29,0,10*ROW('Water Data'!G173))="","",OFFSET('Water Data'!$G$29,0,10*ROW('Water Data'!G173)))</f>
        <v/>
      </c>
      <c r="CE179" s="290" t="str">
        <f ca="true">+IF(OFFSET('Water Data'!$H$27,0,10*ROW('Water Data'!H173))="","",OFFSET('Water Data'!$H$27,0,10*ROW('Water Data'!H173)))</f>
        <v/>
      </c>
      <c r="CF179" s="290" t="str">
        <f ca="true">+IF(OFFSET('Water Data'!$H$28,0,10*ROW('Water Data'!H173))="","",OFFSET('Water Data'!$H$28,0,10*ROW('Water Data'!H173)))</f>
        <v/>
      </c>
      <c r="CG179" s="290" t="str">
        <f ca="true">+IF(OFFSET('Water Data'!$H$29,0,10*ROW('Water Data'!H173))="","",OFFSET('Water Data'!$H$29,0,10*ROW('Water Data'!H173)))</f>
        <v/>
      </c>
      <c r="CH179" s="290" t="str">
        <f ca="true">+IF(OFFSET('Water Data'!$I$27,0,10*ROW('Water Data'!I173))="","",OFFSET('Water Data'!$I$27,0,10*ROW('Water Data'!I173)))</f>
        <v/>
      </c>
      <c r="CI179" s="290" t="str">
        <f ca="true">+IF(OFFSET('Water Data'!$I$28,0,10*ROW('Water Data'!I173))="","",OFFSET('Water Data'!$I$28,0,10*ROW('Water Data'!I173)))</f>
        <v/>
      </c>
      <c r="CJ179" s="290" t="str">
        <f ca="true">+IF(OFFSET('Water Data'!$I$29,0,10*ROW('Water Data'!I173))="","",OFFSET('Water Data'!$I$29,0,10*ROW('Water Data'!I173)))</f>
        <v/>
      </c>
      <c r="CK179" s="290" t="str">
        <f ca="true">+IF(OFFSET('Sanitation Data'!$D$28,0,10*ROW('Sanitation Data'!D173))="","",OFFSET('Sanitation Data'!$D$28,0,10*ROW('Sanitation Data'!D173)))</f>
        <v/>
      </c>
      <c r="CL179" s="290" t="str">
        <f ca="true">+IF(OFFSET('Sanitation Data'!$D$29,0,10*ROW('Sanitation Data'!D173))="","",OFFSET('Sanitation Data'!$D$29,0,10*ROW('Sanitation Data'!D173)))</f>
        <v/>
      </c>
      <c r="CM179" s="290" t="str">
        <f ca="true">+IF(OFFSET('Sanitation Data'!$D$30,0,10*ROW('Sanitation Data'!D173))="","",OFFSET('Sanitation Data'!$D$30,0,10*ROW('Sanitation Data'!D173)))</f>
        <v/>
      </c>
      <c r="CN179" s="290" t="str">
        <f ca="true">+IF(OFFSET('Sanitation Data'!$D$31,0,10*ROW('Sanitation Data'!D173))="","",OFFSET('Sanitation Data'!$D$31,0,10*ROW('Sanitation Data'!D173)))</f>
        <v/>
      </c>
      <c r="CO179" s="290" t="str">
        <f ca="true">+IF(OFFSET('Sanitation Data'!$D$32,0,10*ROW('Sanitation Data'!D173))="","",OFFSET('Sanitation Data'!$D$32,0,10*ROW('Sanitation Data'!D173)))</f>
        <v/>
      </c>
      <c r="CP179" s="290" t="str">
        <f ca="true">+IF(OFFSET('Sanitation Data'!$E$28,0,10*ROW('Sanitation Data'!E173))="","",OFFSET('Sanitation Data'!$E$28,0,10*ROW('Sanitation Data'!E173)))</f>
        <v/>
      </c>
      <c r="CQ179" s="290" t="str">
        <f ca="true">+IF(OFFSET('Sanitation Data'!$E$29,0,10*ROW('Sanitation Data'!E173))="","",OFFSET('Sanitation Data'!$E$29,0,10*ROW('Sanitation Data'!E173)))</f>
        <v/>
      </c>
      <c r="CR179" s="290" t="str">
        <f ca="true">+IF(OFFSET('Sanitation Data'!$E$30,0,10*ROW('Sanitation Data'!E173))="","",OFFSET('Sanitation Data'!$E$30,0,10*ROW('Sanitation Data'!E173)))</f>
        <v/>
      </c>
      <c r="CS179" s="290" t="str">
        <f ca="true">+IF(OFFSET('Sanitation Data'!$E$31,0,10*ROW('Sanitation Data'!E173))="","",OFFSET('Sanitation Data'!$E$31,0,10*ROW('Sanitation Data'!E173)))</f>
        <v/>
      </c>
      <c r="CT179" s="290" t="str">
        <f ca="true">+IF(OFFSET('Sanitation Data'!$E$32,0,10*ROW('Sanitation Data'!E173))="","",OFFSET('Sanitation Data'!$E$32,0,10*ROW('Sanitation Data'!E173)))</f>
        <v/>
      </c>
      <c r="CU179" s="290" t="str">
        <f ca="true">+IF(OFFSET('Sanitation Data'!$F$28,0,10*ROW('Sanitation Data'!F173))="","",OFFSET('Sanitation Data'!$F$28,0,10*ROW('Sanitation Data'!F173)))</f>
        <v/>
      </c>
      <c r="CV179" s="290" t="str">
        <f ca="true">+IF(OFFSET('Sanitation Data'!$F$29,0,10*ROW('Sanitation Data'!F173))="","",OFFSET('Sanitation Data'!$F$29,0,10*ROW('Sanitation Data'!F173)))</f>
        <v/>
      </c>
      <c r="CW179" s="290" t="str">
        <f ca="true">+IF(OFFSET('Sanitation Data'!$F$30,0,10*ROW('Sanitation Data'!F173))="","",OFFSET('Sanitation Data'!$F$30,0,10*ROW('Sanitation Data'!F173)))</f>
        <v/>
      </c>
      <c r="CX179" s="290" t="str">
        <f ca="true">+IF(OFFSET('Sanitation Data'!$F$31,0,10*ROW('Sanitation Data'!F173))="","",OFFSET('Sanitation Data'!$F$31,0,10*ROW('Sanitation Data'!F173)))</f>
        <v/>
      </c>
      <c r="CY179" s="290" t="str">
        <f ca="true">+IF(OFFSET('Sanitation Data'!$F$32,0,10*ROW('Sanitation Data'!F173))="","",OFFSET('Sanitation Data'!$F$32,0,10*ROW('Sanitation Data'!F173)))</f>
        <v/>
      </c>
      <c r="CZ179" s="290" t="str">
        <f ca="true">+IF(OFFSET('Sanitation Data'!$G$28,0,10*ROW('Sanitation Data'!G173))="","",OFFSET('Sanitation Data'!$G$28,0,10*ROW('Sanitation Data'!G173)))</f>
        <v/>
      </c>
      <c r="DA179" s="290" t="str">
        <f ca="true">+IF(OFFSET('Sanitation Data'!$G$29,0,10*ROW('Sanitation Data'!G173))="","",OFFSET('Sanitation Data'!$G$29,0,10*ROW('Sanitation Data'!G173)))</f>
        <v/>
      </c>
      <c r="DB179" s="290" t="str">
        <f ca="true">+IF(OFFSET('Sanitation Data'!$G$30,0,10*ROW('Sanitation Data'!G173))="","",OFFSET('Sanitation Data'!$G$30,0,10*ROW('Sanitation Data'!G173)))</f>
        <v/>
      </c>
      <c r="DC179" s="290" t="str">
        <f ca="true">+IF(OFFSET('Sanitation Data'!$G$31,0,10*ROW('Sanitation Data'!G173))="","",OFFSET('Sanitation Data'!$G$31,0,10*ROW('Sanitation Data'!G173)))</f>
        <v/>
      </c>
      <c r="DD179" s="290" t="str">
        <f ca="true">+IF(OFFSET('Sanitation Data'!$G$32,0,10*ROW('Sanitation Data'!G173))="","",OFFSET('Sanitation Data'!$G$32,0,10*ROW('Sanitation Data'!G173)))</f>
        <v/>
      </c>
      <c r="DE179" s="290" t="str">
        <f ca="true">+IF(OFFSET('Sanitation Data'!$H$28,0,10*ROW('Sanitation Data'!H173))="","",OFFSET('Sanitation Data'!$H$28,0,10*ROW('Sanitation Data'!H173)))</f>
        <v/>
      </c>
      <c r="DF179" s="290" t="str">
        <f ca="true">+IF(OFFSET('Sanitation Data'!$H$29,0,10*ROW('Sanitation Data'!H173))="","",OFFSET('Sanitation Data'!$H$29,0,10*ROW('Sanitation Data'!H173)))</f>
        <v/>
      </c>
      <c r="DG179" s="290" t="str">
        <f ca="true">+IF(OFFSET('Sanitation Data'!$H$30,0,10*ROW('Sanitation Data'!H173))="","",OFFSET('Sanitation Data'!$H$30,0,10*ROW('Sanitation Data'!H173)))</f>
        <v/>
      </c>
      <c r="DH179" s="290" t="str">
        <f ca="true">+IF(OFFSET('Sanitation Data'!$H$31,0,10*ROW('Sanitation Data'!H173))="","",OFFSET('Sanitation Data'!$H$31,0,10*ROW('Sanitation Data'!H173)))</f>
        <v/>
      </c>
      <c r="DI179" s="290" t="str">
        <f ca="true">+IF(OFFSET('Sanitation Data'!$H$32,0,10*ROW('Sanitation Data'!H173))="","",OFFSET('Sanitation Data'!$H$32,0,10*ROW('Sanitation Data'!H173)))</f>
        <v/>
      </c>
      <c r="DJ179" s="290" t="str">
        <f ca="true">+IF(OFFSET('Sanitation Data'!$I$28,0,10*ROW('Sanitation Data'!I173))="","",OFFSET('Sanitation Data'!$I$28,0,10*ROW('Sanitation Data'!I173)))</f>
        <v/>
      </c>
      <c r="DK179" s="290" t="str">
        <f ca="true">+IF(OFFSET('Sanitation Data'!$I$29,0,10*ROW('Sanitation Data'!I173))="","",OFFSET('Sanitation Data'!$I$29,0,10*ROW('Sanitation Data'!I173)))</f>
        <v/>
      </c>
      <c r="DL179" s="290" t="str">
        <f ca="true">+IF(OFFSET('Sanitation Data'!$I$30,0,10*ROW('Sanitation Data'!I173))="","",OFFSET('Sanitation Data'!$I$30,0,10*ROW('Sanitation Data'!I173)))</f>
        <v/>
      </c>
      <c r="DM179" s="290" t="str">
        <f ca="true">+IF(OFFSET('Sanitation Data'!$I$31,0,10*ROW('Sanitation Data'!I173))="","",OFFSET('Sanitation Data'!$I$31,0,10*ROW('Sanitation Data'!I173)))</f>
        <v/>
      </c>
      <c r="DN179" s="290" t="str">
        <f ca="true">+IF(OFFSET('Sanitation Data'!$I$32,0,10*ROW('Sanitation Data'!I173))="","",OFFSET('Sanitation Data'!$I$32,0,10*ROW('Sanitation Data'!I173)))</f>
        <v/>
      </c>
      <c r="DO179" s="290" t="str">
        <f ca="true">+IF(OFFSET('Hygiene Data'!$D$11,0,10*ROW('Hygiene Data'!D173))="","",OFFSET('Hygiene Data'!$D$11,0,10*ROW('Hygiene Data'!D173)))</f>
        <v/>
      </c>
      <c r="DP179" s="290" t="str">
        <f ca="true">+IF(OFFSET('Hygiene Data'!$D$12,0,10*ROW('Hygiene Data'!D173))="","",OFFSET('Hygiene Data'!$D$12,0,10*ROW('Hygiene Data'!D173)))</f>
        <v/>
      </c>
      <c r="DQ179" s="290" t="str">
        <f ca="true">+IF(OFFSET('Hygiene Data'!$D$13,0,10*ROW('Hygiene Data'!D173))="","",OFFSET('Hygiene Data'!$D$13,0,10*ROW('Hygiene Data'!D173)))</f>
        <v/>
      </c>
      <c r="DR179" s="290" t="str">
        <f ca="true">+IF(OFFSET('Hygiene Data'!$E$11,0,10*ROW('Hygiene Data'!E173))="","",OFFSET('Hygiene Data'!$E$11,0,10*ROW('Hygiene Data'!E173)))</f>
        <v/>
      </c>
      <c r="DS179" s="290" t="str">
        <f ca="true">+IF(OFFSET('Hygiene Data'!$E$12,0,10*ROW('Hygiene Data'!E173))="","",OFFSET('Hygiene Data'!$E$12,0,10*ROW('Hygiene Data'!E173)))</f>
        <v/>
      </c>
      <c r="DT179" s="290" t="str">
        <f ca="true">+IF(OFFSET('Hygiene Data'!$E$13,0,10*ROW('Hygiene Data'!E173))="","",OFFSET('Hygiene Data'!$E$13,0,10*ROW('Hygiene Data'!E173)))</f>
        <v/>
      </c>
      <c r="DU179" s="290" t="str">
        <f ca="true">+IF(OFFSET('Hygiene Data'!$F$11,0,10*ROW('Hygiene Data'!F173))="","",OFFSET('Hygiene Data'!$F$11,0,10*ROW('Hygiene Data'!F173)))</f>
        <v/>
      </c>
      <c r="DV179" s="290" t="str">
        <f ca="true">+IF(OFFSET('Hygiene Data'!$F$12,0,10*ROW('Hygiene Data'!F173))="","",OFFSET('Hygiene Data'!$F$12,0,10*ROW('Hygiene Data'!F173)))</f>
        <v/>
      </c>
      <c r="DW179" s="290" t="str">
        <f ca="true">+IF(OFFSET('Hygiene Data'!$F$13,0,10*ROW('Hygiene Data'!F173))="","",OFFSET('Hygiene Data'!$F$13,0,10*ROW('Hygiene Data'!F173)))</f>
        <v/>
      </c>
      <c r="DX179" s="290" t="str">
        <f ca="true">+IF(OFFSET('Hygiene Data'!$G$11,0,10*ROW('Hygiene Data'!G173))="","",OFFSET('Hygiene Data'!$G$11,0,10*ROW('Hygiene Data'!G173)))</f>
        <v/>
      </c>
      <c r="DY179" s="290" t="str">
        <f ca="true">+IF(OFFSET('Hygiene Data'!$G$12,0,10*ROW('Hygiene Data'!G173))="","",OFFSET('Hygiene Data'!$G$12,0,10*ROW('Hygiene Data'!G173)))</f>
        <v/>
      </c>
      <c r="DZ179" s="290" t="str">
        <f ca="true">+IF(OFFSET('Hygiene Data'!$G$13,0,10*ROW('Hygiene Data'!G173))="","",OFFSET('Hygiene Data'!$G$13,0,10*ROW('Hygiene Data'!G173)))</f>
        <v/>
      </c>
      <c r="EA179" s="290" t="str">
        <f ca="true">+IF(OFFSET('Hygiene Data'!$H$11,0,10*ROW('Hygiene Data'!H173))="","",OFFSET('Hygiene Data'!$H$11,0,10*ROW('Hygiene Data'!H173)))</f>
        <v/>
      </c>
      <c r="EB179" s="290" t="str">
        <f ca="true">+IF(OFFSET('Hygiene Data'!$H$12,0,10*ROW('Hygiene Data'!H173))="","",OFFSET('Hygiene Data'!$H$12,0,10*ROW('Hygiene Data'!H173)))</f>
        <v/>
      </c>
      <c r="EC179" s="290" t="str">
        <f ca="true">+IF(OFFSET('Hygiene Data'!$H$13,0,10*ROW('Hygiene Data'!H173))="","",OFFSET('Hygiene Data'!$H$13,0,10*ROW('Hygiene Data'!H173)))</f>
        <v/>
      </c>
      <c r="ED179" s="290" t="str">
        <f ca="true">+IF(OFFSET('Hygiene Data'!$I$11,0,10*ROW('Hygiene Data'!I173))="","",OFFSET('Hygiene Data'!$I$11,0,10*ROW('Hygiene Data'!I173)))</f>
        <v/>
      </c>
      <c r="EE179" s="290" t="str">
        <f ca="true">+IF(OFFSET('Hygiene Data'!$I$12,0,10*ROW('Hygiene Data'!I173))="","",OFFSET('Hygiene Data'!$I$12,0,10*ROW('Hygiene Data'!I173)))</f>
        <v/>
      </c>
      <c r="EF179" s="290"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6"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0"/>
      <c r="BS180" s="290" t="str">
        <f ca="true">+IF(OFFSET('Water Data'!$D$27,0,10*ROW('Water Data'!D174))="","",OFFSET('Water Data'!$D$27,0,10*ROW('Water Data'!D174)))</f>
        <v/>
      </c>
      <c r="BT180" s="290" t="str">
        <f ca="true">+IF(OFFSET('Water Data'!$D$28,0,10*ROW('Water Data'!D174))="","",OFFSET('Water Data'!$D$28,0,10*ROW('Water Data'!D174)))</f>
        <v/>
      </c>
      <c r="BU180" s="290" t="str">
        <f ca="true">+IF(OFFSET('Water Data'!$D$29,0,10*ROW('Water Data'!D174))="","",OFFSET('Water Data'!$D$29,0,10*ROW('Water Data'!D174)))</f>
        <v/>
      </c>
      <c r="BV180" s="290" t="str">
        <f ca="true">+IF(OFFSET('Water Data'!$E$27,0,10*ROW('Water Data'!E174))="","",OFFSET('Water Data'!$E$27,0,10*ROW('Water Data'!E174)))</f>
        <v/>
      </c>
      <c r="BW180" s="290" t="str">
        <f ca="true">+IF(OFFSET('Water Data'!$E$28,0,10*ROW('Water Data'!E174))="","",OFFSET('Water Data'!$E$28,0,10*ROW('Water Data'!E174)))</f>
        <v/>
      </c>
      <c r="BX180" s="290" t="str">
        <f ca="true">+IF(OFFSET('Water Data'!$E$29,0,10*ROW('Water Data'!E174))="","",OFFSET('Water Data'!$E$29,0,10*ROW('Water Data'!E174)))</f>
        <v/>
      </c>
      <c r="BY180" s="290" t="str">
        <f ca="true">+IF(OFFSET('Water Data'!$F$27,0,10*ROW('Water Data'!F174))="","",OFFSET('Water Data'!$F$27,0,10*ROW('Water Data'!F174)))</f>
        <v/>
      </c>
      <c r="BZ180" s="290" t="str">
        <f ca="true">+IF(OFFSET('Water Data'!$F$28,0,10*ROW('Water Data'!F174))="","",OFFSET('Water Data'!$F$28,0,10*ROW('Water Data'!F174)))</f>
        <v/>
      </c>
      <c r="CA180" s="290" t="str">
        <f ca="true">+IF(OFFSET('Water Data'!$F$29,0,10*ROW('Water Data'!F174))="","",OFFSET('Water Data'!$F$29,0,10*ROW('Water Data'!F174)))</f>
        <v/>
      </c>
      <c r="CB180" s="290" t="str">
        <f ca="true">+IF(OFFSET('Water Data'!$G$27,0,10*ROW('Water Data'!G174))="","",OFFSET('Water Data'!$G$27,0,10*ROW('Water Data'!G174)))</f>
        <v/>
      </c>
      <c r="CC180" s="290" t="str">
        <f ca="true">+IF(OFFSET('Water Data'!$G$28,0,10*ROW('Water Data'!G174))="","",OFFSET('Water Data'!$G$28,0,10*ROW('Water Data'!G174)))</f>
        <v/>
      </c>
      <c r="CD180" s="290" t="str">
        <f ca="true">+IF(OFFSET('Water Data'!$G$29,0,10*ROW('Water Data'!G174))="","",OFFSET('Water Data'!$G$29,0,10*ROW('Water Data'!G174)))</f>
        <v/>
      </c>
      <c r="CE180" s="290" t="str">
        <f ca="true">+IF(OFFSET('Water Data'!$H$27,0,10*ROW('Water Data'!H174))="","",OFFSET('Water Data'!$H$27,0,10*ROW('Water Data'!H174)))</f>
        <v/>
      </c>
      <c r="CF180" s="290" t="str">
        <f ca="true">+IF(OFFSET('Water Data'!$H$28,0,10*ROW('Water Data'!H174))="","",OFFSET('Water Data'!$H$28,0,10*ROW('Water Data'!H174)))</f>
        <v/>
      </c>
      <c r="CG180" s="290" t="str">
        <f ca="true">+IF(OFFSET('Water Data'!$H$29,0,10*ROW('Water Data'!H174))="","",OFFSET('Water Data'!$H$29,0,10*ROW('Water Data'!H174)))</f>
        <v/>
      </c>
      <c r="CH180" s="290" t="str">
        <f ca="true">+IF(OFFSET('Water Data'!$I$27,0,10*ROW('Water Data'!I174))="","",OFFSET('Water Data'!$I$27,0,10*ROW('Water Data'!I174)))</f>
        <v/>
      </c>
      <c r="CI180" s="290" t="str">
        <f ca="true">+IF(OFFSET('Water Data'!$I$28,0,10*ROW('Water Data'!I174))="","",OFFSET('Water Data'!$I$28,0,10*ROW('Water Data'!I174)))</f>
        <v/>
      </c>
      <c r="CJ180" s="290" t="str">
        <f ca="true">+IF(OFFSET('Water Data'!$I$29,0,10*ROW('Water Data'!I174))="","",OFFSET('Water Data'!$I$29,0,10*ROW('Water Data'!I174)))</f>
        <v/>
      </c>
      <c r="CK180" s="290" t="str">
        <f ca="true">+IF(OFFSET('Sanitation Data'!$D$28,0,10*ROW('Sanitation Data'!D174))="","",OFFSET('Sanitation Data'!$D$28,0,10*ROW('Sanitation Data'!D174)))</f>
        <v/>
      </c>
      <c r="CL180" s="290" t="str">
        <f ca="true">+IF(OFFSET('Sanitation Data'!$D$29,0,10*ROW('Sanitation Data'!D174))="","",OFFSET('Sanitation Data'!$D$29,0,10*ROW('Sanitation Data'!D174)))</f>
        <v/>
      </c>
      <c r="CM180" s="290" t="str">
        <f ca="true">+IF(OFFSET('Sanitation Data'!$D$30,0,10*ROW('Sanitation Data'!D174))="","",OFFSET('Sanitation Data'!$D$30,0,10*ROW('Sanitation Data'!D174)))</f>
        <v/>
      </c>
      <c r="CN180" s="290" t="str">
        <f ca="true">+IF(OFFSET('Sanitation Data'!$D$31,0,10*ROW('Sanitation Data'!D174))="","",OFFSET('Sanitation Data'!$D$31,0,10*ROW('Sanitation Data'!D174)))</f>
        <v/>
      </c>
      <c r="CO180" s="290" t="str">
        <f ca="true">+IF(OFFSET('Sanitation Data'!$D$32,0,10*ROW('Sanitation Data'!D174))="","",OFFSET('Sanitation Data'!$D$32,0,10*ROW('Sanitation Data'!D174)))</f>
        <v/>
      </c>
      <c r="CP180" s="290" t="str">
        <f ca="true">+IF(OFFSET('Sanitation Data'!$E$28,0,10*ROW('Sanitation Data'!E174))="","",OFFSET('Sanitation Data'!$E$28,0,10*ROW('Sanitation Data'!E174)))</f>
        <v/>
      </c>
      <c r="CQ180" s="290" t="str">
        <f ca="true">+IF(OFFSET('Sanitation Data'!$E$29,0,10*ROW('Sanitation Data'!E174))="","",OFFSET('Sanitation Data'!$E$29,0,10*ROW('Sanitation Data'!E174)))</f>
        <v/>
      </c>
      <c r="CR180" s="290" t="str">
        <f ca="true">+IF(OFFSET('Sanitation Data'!$E$30,0,10*ROW('Sanitation Data'!E174))="","",OFFSET('Sanitation Data'!$E$30,0,10*ROW('Sanitation Data'!E174)))</f>
        <v/>
      </c>
      <c r="CS180" s="290" t="str">
        <f ca="true">+IF(OFFSET('Sanitation Data'!$E$31,0,10*ROW('Sanitation Data'!E174))="","",OFFSET('Sanitation Data'!$E$31,0,10*ROW('Sanitation Data'!E174)))</f>
        <v/>
      </c>
      <c r="CT180" s="290" t="str">
        <f ca="true">+IF(OFFSET('Sanitation Data'!$E$32,0,10*ROW('Sanitation Data'!E174))="","",OFFSET('Sanitation Data'!$E$32,0,10*ROW('Sanitation Data'!E174)))</f>
        <v/>
      </c>
      <c r="CU180" s="290" t="str">
        <f ca="true">+IF(OFFSET('Sanitation Data'!$F$28,0,10*ROW('Sanitation Data'!F174))="","",OFFSET('Sanitation Data'!$F$28,0,10*ROW('Sanitation Data'!F174)))</f>
        <v/>
      </c>
      <c r="CV180" s="290" t="str">
        <f ca="true">+IF(OFFSET('Sanitation Data'!$F$29,0,10*ROW('Sanitation Data'!F174))="","",OFFSET('Sanitation Data'!$F$29,0,10*ROW('Sanitation Data'!F174)))</f>
        <v/>
      </c>
      <c r="CW180" s="290" t="str">
        <f ca="true">+IF(OFFSET('Sanitation Data'!$F$30,0,10*ROW('Sanitation Data'!F174))="","",OFFSET('Sanitation Data'!$F$30,0,10*ROW('Sanitation Data'!F174)))</f>
        <v/>
      </c>
      <c r="CX180" s="290" t="str">
        <f ca="true">+IF(OFFSET('Sanitation Data'!$F$31,0,10*ROW('Sanitation Data'!F174))="","",OFFSET('Sanitation Data'!$F$31,0,10*ROW('Sanitation Data'!F174)))</f>
        <v/>
      </c>
      <c r="CY180" s="290" t="str">
        <f ca="true">+IF(OFFSET('Sanitation Data'!$F$32,0,10*ROW('Sanitation Data'!F174))="","",OFFSET('Sanitation Data'!$F$32,0,10*ROW('Sanitation Data'!F174)))</f>
        <v/>
      </c>
      <c r="CZ180" s="290" t="str">
        <f ca="true">+IF(OFFSET('Sanitation Data'!$G$28,0,10*ROW('Sanitation Data'!G174))="","",OFFSET('Sanitation Data'!$G$28,0,10*ROW('Sanitation Data'!G174)))</f>
        <v/>
      </c>
      <c r="DA180" s="290" t="str">
        <f ca="true">+IF(OFFSET('Sanitation Data'!$G$29,0,10*ROW('Sanitation Data'!G174))="","",OFFSET('Sanitation Data'!$G$29,0,10*ROW('Sanitation Data'!G174)))</f>
        <v/>
      </c>
      <c r="DB180" s="290" t="str">
        <f ca="true">+IF(OFFSET('Sanitation Data'!$G$30,0,10*ROW('Sanitation Data'!G174))="","",OFFSET('Sanitation Data'!$G$30,0,10*ROW('Sanitation Data'!G174)))</f>
        <v/>
      </c>
      <c r="DC180" s="290" t="str">
        <f ca="true">+IF(OFFSET('Sanitation Data'!$G$31,0,10*ROW('Sanitation Data'!G174))="","",OFFSET('Sanitation Data'!$G$31,0,10*ROW('Sanitation Data'!G174)))</f>
        <v/>
      </c>
      <c r="DD180" s="290" t="str">
        <f ca="true">+IF(OFFSET('Sanitation Data'!$G$32,0,10*ROW('Sanitation Data'!G174))="","",OFFSET('Sanitation Data'!$G$32,0,10*ROW('Sanitation Data'!G174)))</f>
        <v/>
      </c>
      <c r="DE180" s="290" t="str">
        <f ca="true">+IF(OFFSET('Sanitation Data'!$H$28,0,10*ROW('Sanitation Data'!H174))="","",OFFSET('Sanitation Data'!$H$28,0,10*ROW('Sanitation Data'!H174)))</f>
        <v/>
      </c>
      <c r="DF180" s="290" t="str">
        <f ca="true">+IF(OFFSET('Sanitation Data'!$H$29,0,10*ROW('Sanitation Data'!H174))="","",OFFSET('Sanitation Data'!$H$29,0,10*ROW('Sanitation Data'!H174)))</f>
        <v/>
      </c>
      <c r="DG180" s="290" t="str">
        <f ca="true">+IF(OFFSET('Sanitation Data'!$H$30,0,10*ROW('Sanitation Data'!H174))="","",OFFSET('Sanitation Data'!$H$30,0,10*ROW('Sanitation Data'!H174)))</f>
        <v/>
      </c>
      <c r="DH180" s="290" t="str">
        <f ca="true">+IF(OFFSET('Sanitation Data'!$H$31,0,10*ROW('Sanitation Data'!H174))="","",OFFSET('Sanitation Data'!$H$31,0,10*ROW('Sanitation Data'!H174)))</f>
        <v/>
      </c>
      <c r="DI180" s="290" t="str">
        <f ca="true">+IF(OFFSET('Sanitation Data'!$H$32,0,10*ROW('Sanitation Data'!H174))="","",OFFSET('Sanitation Data'!$H$32,0,10*ROW('Sanitation Data'!H174)))</f>
        <v/>
      </c>
      <c r="DJ180" s="290" t="str">
        <f ca="true">+IF(OFFSET('Sanitation Data'!$I$28,0,10*ROW('Sanitation Data'!I174))="","",OFFSET('Sanitation Data'!$I$28,0,10*ROW('Sanitation Data'!I174)))</f>
        <v/>
      </c>
      <c r="DK180" s="290" t="str">
        <f ca="true">+IF(OFFSET('Sanitation Data'!$I$29,0,10*ROW('Sanitation Data'!I174))="","",OFFSET('Sanitation Data'!$I$29,0,10*ROW('Sanitation Data'!I174)))</f>
        <v/>
      </c>
      <c r="DL180" s="290" t="str">
        <f ca="true">+IF(OFFSET('Sanitation Data'!$I$30,0,10*ROW('Sanitation Data'!I174))="","",OFFSET('Sanitation Data'!$I$30,0,10*ROW('Sanitation Data'!I174)))</f>
        <v/>
      </c>
      <c r="DM180" s="290" t="str">
        <f ca="true">+IF(OFFSET('Sanitation Data'!$I$31,0,10*ROW('Sanitation Data'!I174))="","",OFFSET('Sanitation Data'!$I$31,0,10*ROW('Sanitation Data'!I174)))</f>
        <v/>
      </c>
      <c r="DN180" s="290" t="str">
        <f ca="true">+IF(OFFSET('Sanitation Data'!$I$32,0,10*ROW('Sanitation Data'!I174))="","",OFFSET('Sanitation Data'!$I$32,0,10*ROW('Sanitation Data'!I174)))</f>
        <v/>
      </c>
      <c r="DO180" s="290" t="str">
        <f ca="true">+IF(OFFSET('Hygiene Data'!$D$11,0,10*ROW('Hygiene Data'!D174))="","",OFFSET('Hygiene Data'!$D$11,0,10*ROW('Hygiene Data'!D174)))</f>
        <v/>
      </c>
      <c r="DP180" s="290" t="str">
        <f ca="true">+IF(OFFSET('Hygiene Data'!$D$12,0,10*ROW('Hygiene Data'!D174))="","",OFFSET('Hygiene Data'!$D$12,0,10*ROW('Hygiene Data'!D174)))</f>
        <v/>
      </c>
      <c r="DQ180" s="290" t="str">
        <f ca="true">+IF(OFFSET('Hygiene Data'!$D$13,0,10*ROW('Hygiene Data'!D174))="","",OFFSET('Hygiene Data'!$D$13,0,10*ROW('Hygiene Data'!D174)))</f>
        <v/>
      </c>
      <c r="DR180" s="290" t="str">
        <f ca="true">+IF(OFFSET('Hygiene Data'!$E$11,0,10*ROW('Hygiene Data'!E174))="","",OFFSET('Hygiene Data'!$E$11,0,10*ROW('Hygiene Data'!E174)))</f>
        <v/>
      </c>
      <c r="DS180" s="290" t="str">
        <f ca="true">+IF(OFFSET('Hygiene Data'!$E$12,0,10*ROW('Hygiene Data'!E174))="","",OFFSET('Hygiene Data'!$E$12,0,10*ROW('Hygiene Data'!E174)))</f>
        <v/>
      </c>
      <c r="DT180" s="290" t="str">
        <f ca="true">+IF(OFFSET('Hygiene Data'!$E$13,0,10*ROW('Hygiene Data'!E174))="","",OFFSET('Hygiene Data'!$E$13,0,10*ROW('Hygiene Data'!E174)))</f>
        <v/>
      </c>
      <c r="DU180" s="290" t="str">
        <f ca="true">+IF(OFFSET('Hygiene Data'!$F$11,0,10*ROW('Hygiene Data'!F174))="","",OFFSET('Hygiene Data'!$F$11,0,10*ROW('Hygiene Data'!F174)))</f>
        <v/>
      </c>
      <c r="DV180" s="290" t="str">
        <f ca="true">+IF(OFFSET('Hygiene Data'!$F$12,0,10*ROW('Hygiene Data'!F174))="","",OFFSET('Hygiene Data'!$F$12,0,10*ROW('Hygiene Data'!F174)))</f>
        <v/>
      </c>
      <c r="DW180" s="290" t="str">
        <f ca="true">+IF(OFFSET('Hygiene Data'!$F$13,0,10*ROW('Hygiene Data'!F174))="","",OFFSET('Hygiene Data'!$F$13,0,10*ROW('Hygiene Data'!F174)))</f>
        <v/>
      </c>
      <c r="DX180" s="290" t="str">
        <f ca="true">+IF(OFFSET('Hygiene Data'!$G$11,0,10*ROW('Hygiene Data'!G174))="","",OFFSET('Hygiene Data'!$G$11,0,10*ROW('Hygiene Data'!G174)))</f>
        <v/>
      </c>
      <c r="DY180" s="290" t="str">
        <f ca="true">+IF(OFFSET('Hygiene Data'!$G$12,0,10*ROW('Hygiene Data'!G174))="","",OFFSET('Hygiene Data'!$G$12,0,10*ROW('Hygiene Data'!G174)))</f>
        <v/>
      </c>
      <c r="DZ180" s="290" t="str">
        <f ca="true">+IF(OFFSET('Hygiene Data'!$G$13,0,10*ROW('Hygiene Data'!G174))="","",OFFSET('Hygiene Data'!$G$13,0,10*ROW('Hygiene Data'!G174)))</f>
        <v/>
      </c>
      <c r="EA180" s="290" t="str">
        <f ca="true">+IF(OFFSET('Hygiene Data'!$H$11,0,10*ROW('Hygiene Data'!H174))="","",OFFSET('Hygiene Data'!$H$11,0,10*ROW('Hygiene Data'!H174)))</f>
        <v/>
      </c>
      <c r="EB180" s="290" t="str">
        <f ca="true">+IF(OFFSET('Hygiene Data'!$H$12,0,10*ROW('Hygiene Data'!H174))="","",OFFSET('Hygiene Data'!$H$12,0,10*ROW('Hygiene Data'!H174)))</f>
        <v/>
      </c>
      <c r="EC180" s="290" t="str">
        <f ca="true">+IF(OFFSET('Hygiene Data'!$H$13,0,10*ROW('Hygiene Data'!H174))="","",OFFSET('Hygiene Data'!$H$13,0,10*ROW('Hygiene Data'!H174)))</f>
        <v/>
      </c>
      <c r="ED180" s="290" t="str">
        <f ca="true">+IF(OFFSET('Hygiene Data'!$I$11,0,10*ROW('Hygiene Data'!I174))="","",OFFSET('Hygiene Data'!$I$11,0,10*ROW('Hygiene Data'!I174)))</f>
        <v/>
      </c>
      <c r="EE180" s="290" t="str">
        <f ca="true">+IF(OFFSET('Hygiene Data'!$I$12,0,10*ROW('Hygiene Data'!I174))="","",OFFSET('Hygiene Data'!$I$12,0,10*ROW('Hygiene Data'!I174)))</f>
        <v/>
      </c>
      <c r="EF180" s="290"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6"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0"/>
      <c r="BS181" s="290" t="str">
        <f ca="true">+IF(OFFSET('Water Data'!$D$27,0,10*ROW('Water Data'!D175))="","",OFFSET('Water Data'!$D$27,0,10*ROW('Water Data'!D175)))</f>
        <v/>
      </c>
      <c r="BT181" s="290" t="str">
        <f ca="true">+IF(OFFSET('Water Data'!$D$28,0,10*ROW('Water Data'!D175))="","",OFFSET('Water Data'!$D$28,0,10*ROW('Water Data'!D175)))</f>
        <v/>
      </c>
      <c r="BU181" s="290" t="str">
        <f ca="true">+IF(OFFSET('Water Data'!$D$29,0,10*ROW('Water Data'!D175))="","",OFFSET('Water Data'!$D$29,0,10*ROW('Water Data'!D175)))</f>
        <v/>
      </c>
      <c r="BV181" s="290" t="str">
        <f ca="true">+IF(OFFSET('Water Data'!$E$27,0,10*ROW('Water Data'!E175))="","",OFFSET('Water Data'!$E$27,0,10*ROW('Water Data'!E175)))</f>
        <v/>
      </c>
      <c r="BW181" s="290" t="str">
        <f ca="true">+IF(OFFSET('Water Data'!$E$28,0,10*ROW('Water Data'!E175))="","",OFFSET('Water Data'!$E$28,0,10*ROW('Water Data'!E175)))</f>
        <v/>
      </c>
      <c r="BX181" s="290" t="str">
        <f ca="true">+IF(OFFSET('Water Data'!$E$29,0,10*ROW('Water Data'!E175))="","",OFFSET('Water Data'!$E$29,0,10*ROW('Water Data'!E175)))</f>
        <v/>
      </c>
      <c r="BY181" s="290" t="str">
        <f ca="true">+IF(OFFSET('Water Data'!$F$27,0,10*ROW('Water Data'!F175))="","",OFFSET('Water Data'!$F$27,0,10*ROW('Water Data'!F175)))</f>
        <v/>
      </c>
      <c r="BZ181" s="290" t="str">
        <f ca="true">+IF(OFFSET('Water Data'!$F$28,0,10*ROW('Water Data'!F175))="","",OFFSET('Water Data'!$F$28,0,10*ROW('Water Data'!F175)))</f>
        <v/>
      </c>
      <c r="CA181" s="290" t="str">
        <f ca="true">+IF(OFFSET('Water Data'!$F$29,0,10*ROW('Water Data'!F175))="","",OFFSET('Water Data'!$F$29,0,10*ROW('Water Data'!F175)))</f>
        <v/>
      </c>
      <c r="CB181" s="290" t="str">
        <f ca="true">+IF(OFFSET('Water Data'!$G$27,0,10*ROW('Water Data'!G175))="","",OFFSET('Water Data'!$G$27,0,10*ROW('Water Data'!G175)))</f>
        <v/>
      </c>
      <c r="CC181" s="290" t="str">
        <f ca="true">+IF(OFFSET('Water Data'!$G$28,0,10*ROW('Water Data'!G175))="","",OFFSET('Water Data'!$G$28,0,10*ROW('Water Data'!G175)))</f>
        <v/>
      </c>
      <c r="CD181" s="290" t="str">
        <f ca="true">+IF(OFFSET('Water Data'!$G$29,0,10*ROW('Water Data'!G175))="","",OFFSET('Water Data'!$G$29,0,10*ROW('Water Data'!G175)))</f>
        <v/>
      </c>
      <c r="CE181" s="290" t="str">
        <f ca="true">+IF(OFFSET('Water Data'!$H$27,0,10*ROW('Water Data'!H175))="","",OFFSET('Water Data'!$H$27,0,10*ROW('Water Data'!H175)))</f>
        <v/>
      </c>
      <c r="CF181" s="290" t="str">
        <f ca="true">+IF(OFFSET('Water Data'!$H$28,0,10*ROW('Water Data'!H175))="","",OFFSET('Water Data'!$H$28,0,10*ROW('Water Data'!H175)))</f>
        <v/>
      </c>
      <c r="CG181" s="290" t="str">
        <f ca="true">+IF(OFFSET('Water Data'!$H$29,0,10*ROW('Water Data'!H175))="","",OFFSET('Water Data'!$H$29,0,10*ROW('Water Data'!H175)))</f>
        <v/>
      </c>
      <c r="CH181" s="290" t="str">
        <f ca="true">+IF(OFFSET('Water Data'!$I$27,0,10*ROW('Water Data'!I175))="","",OFFSET('Water Data'!$I$27,0,10*ROW('Water Data'!I175)))</f>
        <v/>
      </c>
      <c r="CI181" s="290" t="str">
        <f ca="true">+IF(OFFSET('Water Data'!$I$28,0,10*ROW('Water Data'!I175))="","",OFFSET('Water Data'!$I$28,0,10*ROW('Water Data'!I175)))</f>
        <v/>
      </c>
      <c r="CJ181" s="290" t="str">
        <f ca="true">+IF(OFFSET('Water Data'!$I$29,0,10*ROW('Water Data'!I175))="","",OFFSET('Water Data'!$I$29,0,10*ROW('Water Data'!I175)))</f>
        <v/>
      </c>
      <c r="CK181" s="290" t="str">
        <f ca="true">+IF(OFFSET('Sanitation Data'!$D$28,0,10*ROW('Sanitation Data'!D175))="","",OFFSET('Sanitation Data'!$D$28,0,10*ROW('Sanitation Data'!D175)))</f>
        <v/>
      </c>
      <c r="CL181" s="290" t="str">
        <f ca="true">+IF(OFFSET('Sanitation Data'!$D$29,0,10*ROW('Sanitation Data'!D175))="","",OFFSET('Sanitation Data'!$D$29,0,10*ROW('Sanitation Data'!D175)))</f>
        <v/>
      </c>
      <c r="CM181" s="290" t="str">
        <f ca="true">+IF(OFFSET('Sanitation Data'!$D$30,0,10*ROW('Sanitation Data'!D175))="","",OFFSET('Sanitation Data'!$D$30,0,10*ROW('Sanitation Data'!D175)))</f>
        <v/>
      </c>
      <c r="CN181" s="290" t="str">
        <f ca="true">+IF(OFFSET('Sanitation Data'!$D$31,0,10*ROW('Sanitation Data'!D175))="","",OFFSET('Sanitation Data'!$D$31,0,10*ROW('Sanitation Data'!D175)))</f>
        <v/>
      </c>
      <c r="CO181" s="290" t="str">
        <f ca="true">+IF(OFFSET('Sanitation Data'!$D$32,0,10*ROW('Sanitation Data'!D175))="","",OFFSET('Sanitation Data'!$D$32,0,10*ROW('Sanitation Data'!D175)))</f>
        <v/>
      </c>
      <c r="CP181" s="290" t="str">
        <f ca="true">+IF(OFFSET('Sanitation Data'!$E$28,0,10*ROW('Sanitation Data'!E175))="","",OFFSET('Sanitation Data'!$E$28,0,10*ROW('Sanitation Data'!E175)))</f>
        <v/>
      </c>
      <c r="CQ181" s="290" t="str">
        <f ca="true">+IF(OFFSET('Sanitation Data'!$E$29,0,10*ROW('Sanitation Data'!E175))="","",OFFSET('Sanitation Data'!$E$29,0,10*ROW('Sanitation Data'!E175)))</f>
        <v/>
      </c>
      <c r="CR181" s="290" t="str">
        <f ca="true">+IF(OFFSET('Sanitation Data'!$E$30,0,10*ROW('Sanitation Data'!E175))="","",OFFSET('Sanitation Data'!$E$30,0,10*ROW('Sanitation Data'!E175)))</f>
        <v/>
      </c>
      <c r="CS181" s="290" t="str">
        <f ca="true">+IF(OFFSET('Sanitation Data'!$E$31,0,10*ROW('Sanitation Data'!E175))="","",OFFSET('Sanitation Data'!$E$31,0,10*ROW('Sanitation Data'!E175)))</f>
        <v/>
      </c>
      <c r="CT181" s="290" t="str">
        <f ca="true">+IF(OFFSET('Sanitation Data'!$E$32,0,10*ROW('Sanitation Data'!E175))="","",OFFSET('Sanitation Data'!$E$32,0,10*ROW('Sanitation Data'!E175)))</f>
        <v/>
      </c>
      <c r="CU181" s="290" t="str">
        <f ca="true">+IF(OFFSET('Sanitation Data'!$F$28,0,10*ROW('Sanitation Data'!F175))="","",OFFSET('Sanitation Data'!$F$28,0,10*ROW('Sanitation Data'!F175)))</f>
        <v/>
      </c>
      <c r="CV181" s="290" t="str">
        <f ca="true">+IF(OFFSET('Sanitation Data'!$F$29,0,10*ROW('Sanitation Data'!F175))="","",OFFSET('Sanitation Data'!$F$29,0,10*ROW('Sanitation Data'!F175)))</f>
        <v/>
      </c>
      <c r="CW181" s="290" t="str">
        <f ca="true">+IF(OFFSET('Sanitation Data'!$F$30,0,10*ROW('Sanitation Data'!F175))="","",OFFSET('Sanitation Data'!$F$30,0,10*ROW('Sanitation Data'!F175)))</f>
        <v/>
      </c>
      <c r="CX181" s="290" t="str">
        <f ca="true">+IF(OFFSET('Sanitation Data'!$F$31,0,10*ROW('Sanitation Data'!F175))="","",OFFSET('Sanitation Data'!$F$31,0,10*ROW('Sanitation Data'!F175)))</f>
        <v/>
      </c>
      <c r="CY181" s="290" t="str">
        <f ca="true">+IF(OFFSET('Sanitation Data'!$F$32,0,10*ROW('Sanitation Data'!F175))="","",OFFSET('Sanitation Data'!$F$32,0,10*ROW('Sanitation Data'!F175)))</f>
        <v/>
      </c>
      <c r="CZ181" s="290" t="str">
        <f ca="true">+IF(OFFSET('Sanitation Data'!$G$28,0,10*ROW('Sanitation Data'!G175))="","",OFFSET('Sanitation Data'!$G$28,0,10*ROW('Sanitation Data'!G175)))</f>
        <v/>
      </c>
      <c r="DA181" s="290" t="str">
        <f ca="true">+IF(OFFSET('Sanitation Data'!$G$29,0,10*ROW('Sanitation Data'!G175))="","",OFFSET('Sanitation Data'!$G$29,0,10*ROW('Sanitation Data'!G175)))</f>
        <v/>
      </c>
      <c r="DB181" s="290" t="str">
        <f ca="true">+IF(OFFSET('Sanitation Data'!$G$30,0,10*ROW('Sanitation Data'!G175))="","",OFFSET('Sanitation Data'!$G$30,0,10*ROW('Sanitation Data'!G175)))</f>
        <v/>
      </c>
      <c r="DC181" s="290" t="str">
        <f ca="true">+IF(OFFSET('Sanitation Data'!$G$31,0,10*ROW('Sanitation Data'!G175))="","",OFFSET('Sanitation Data'!$G$31,0,10*ROW('Sanitation Data'!G175)))</f>
        <v/>
      </c>
      <c r="DD181" s="290" t="str">
        <f ca="true">+IF(OFFSET('Sanitation Data'!$G$32,0,10*ROW('Sanitation Data'!G175))="","",OFFSET('Sanitation Data'!$G$32,0,10*ROW('Sanitation Data'!G175)))</f>
        <v/>
      </c>
      <c r="DE181" s="290" t="str">
        <f ca="true">+IF(OFFSET('Sanitation Data'!$H$28,0,10*ROW('Sanitation Data'!H175))="","",OFFSET('Sanitation Data'!$H$28,0,10*ROW('Sanitation Data'!H175)))</f>
        <v/>
      </c>
      <c r="DF181" s="290" t="str">
        <f ca="true">+IF(OFFSET('Sanitation Data'!$H$29,0,10*ROW('Sanitation Data'!H175))="","",OFFSET('Sanitation Data'!$H$29,0,10*ROW('Sanitation Data'!H175)))</f>
        <v/>
      </c>
      <c r="DG181" s="290" t="str">
        <f ca="true">+IF(OFFSET('Sanitation Data'!$H$30,0,10*ROW('Sanitation Data'!H175))="","",OFFSET('Sanitation Data'!$H$30,0,10*ROW('Sanitation Data'!H175)))</f>
        <v/>
      </c>
      <c r="DH181" s="290" t="str">
        <f ca="true">+IF(OFFSET('Sanitation Data'!$H$31,0,10*ROW('Sanitation Data'!H175))="","",OFFSET('Sanitation Data'!$H$31,0,10*ROW('Sanitation Data'!H175)))</f>
        <v/>
      </c>
      <c r="DI181" s="290" t="str">
        <f ca="true">+IF(OFFSET('Sanitation Data'!$H$32,0,10*ROW('Sanitation Data'!H175))="","",OFFSET('Sanitation Data'!$H$32,0,10*ROW('Sanitation Data'!H175)))</f>
        <v/>
      </c>
      <c r="DJ181" s="290" t="str">
        <f ca="true">+IF(OFFSET('Sanitation Data'!$I$28,0,10*ROW('Sanitation Data'!I175))="","",OFFSET('Sanitation Data'!$I$28,0,10*ROW('Sanitation Data'!I175)))</f>
        <v/>
      </c>
      <c r="DK181" s="290" t="str">
        <f ca="true">+IF(OFFSET('Sanitation Data'!$I$29,0,10*ROW('Sanitation Data'!I175))="","",OFFSET('Sanitation Data'!$I$29,0,10*ROW('Sanitation Data'!I175)))</f>
        <v/>
      </c>
      <c r="DL181" s="290" t="str">
        <f ca="true">+IF(OFFSET('Sanitation Data'!$I$30,0,10*ROW('Sanitation Data'!I175))="","",OFFSET('Sanitation Data'!$I$30,0,10*ROW('Sanitation Data'!I175)))</f>
        <v/>
      </c>
      <c r="DM181" s="290" t="str">
        <f ca="true">+IF(OFFSET('Sanitation Data'!$I$31,0,10*ROW('Sanitation Data'!I175))="","",OFFSET('Sanitation Data'!$I$31,0,10*ROW('Sanitation Data'!I175)))</f>
        <v/>
      </c>
      <c r="DN181" s="290" t="str">
        <f ca="true">+IF(OFFSET('Sanitation Data'!$I$32,0,10*ROW('Sanitation Data'!I175))="","",OFFSET('Sanitation Data'!$I$32,0,10*ROW('Sanitation Data'!I175)))</f>
        <v/>
      </c>
      <c r="DO181" s="290" t="str">
        <f ca="true">+IF(OFFSET('Hygiene Data'!$D$11,0,10*ROW('Hygiene Data'!D175))="","",OFFSET('Hygiene Data'!$D$11,0,10*ROW('Hygiene Data'!D175)))</f>
        <v/>
      </c>
      <c r="DP181" s="290" t="str">
        <f ca="true">+IF(OFFSET('Hygiene Data'!$D$12,0,10*ROW('Hygiene Data'!D175))="","",OFFSET('Hygiene Data'!$D$12,0,10*ROW('Hygiene Data'!D175)))</f>
        <v/>
      </c>
      <c r="DQ181" s="290" t="str">
        <f ca="true">+IF(OFFSET('Hygiene Data'!$D$13,0,10*ROW('Hygiene Data'!D175))="","",OFFSET('Hygiene Data'!$D$13,0,10*ROW('Hygiene Data'!D175)))</f>
        <v/>
      </c>
      <c r="DR181" s="290" t="str">
        <f ca="true">+IF(OFFSET('Hygiene Data'!$E$11,0,10*ROW('Hygiene Data'!E175))="","",OFFSET('Hygiene Data'!$E$11,0,10*ROW('Hygiene Data'!E175)))</f>
        <v/>
      </c>
      <c r="DS181" s="290" t="str">
        <f ca="true">+IF(OFFSET('Hygiene Data'!$E$12,0,10*ROW('Hygiene Data'!E175))="","",OFFSET('Hygiene Data'!$E$12,0,10*ROW('Hygiene Data'!E175)))</f>
        <v/>
      </c>
      <c r="DT181" s="290" t="str">
        <f ca="true">+IF(OFFSET('Hygiene Data'!$E$13,0,10*ROW('Hygiene Data'!E175))="","",OFFSET('Hygiene Data'!$E$13,0,10*ROW('Hygiene Data'!E175)))</f>
        <v/>
      </c>
      <c r="DU181" s="290" t="str">
        <f ca="true">+IF(OFFSET('Hygiene Data'!$F$11,0,10*ROW('Hygiene Data'!F175))="","",OFFSET('Hygiene Data'!$F$11,0,10*ROW('Hygiene Data'!F175)))</f>
        <v/>
      </c>
      <c r="DV181" s="290" t="str">
        <f ca="true">+IF(OFFSET('Hygiene Data'!$F$12,0,10*ROW('Hygiene Data'!F175))="","",OFFSET('Hygiene Data'!$F$12,0,10*ROW('Hygiene Data'!F175)))</f>
        <v/>
      </c>
      <c r="DW181" s="290" t="str">
        <f ca="true">+IF(OFFSET('Hygiene Data'!$F$13,0,10*ROW('Hygiene Data'!F175))="","",OFFSET('Hygiene Data'!$F$13,0,10*ROW('Hygiene Data'!F175)))</f>
        <v/>
      </c>
      <c r="DX181" s="290" t="str">
        <f ca="true">+IF(OFFSET('Hygiene Data'!$G$11,0,10*ROW('Hygiene Data'!G175))="","",OFFSET('Hygiene Data'!$G$11,0,10*ROW('Hygiene Data'!G175)))</f>
        <v/>
      </c>
      <c r="DY181" s="290" t="str">
        <f ca="true">+IF(OFFSET('Hygiene Data'!$G$12,0,10*ROW('Hygiene Data'!G175))="","",OFFSET('Hygiene Data'!$G$12,0,10*ROW('Hygiene Data'!G175)))</f>
        <v/>
      </c>
      <c r="DZ181" s="290" t="str">
        <f ca="true">+IF(OFFSET('Hygiene Data'!$G$13,0,10*ROW('Hygiene Data'!G175))="","",OFFSET('Hygiene Data'!$G$13,0,10*ROW('Hygiene Data'!G175)))</f>
        <v/>
      </c>
      <c r="EA181" s="290" t="str">
        <f ca="true">+IF(OFFSET('Hygiene Data'!$H$11,0,10*ROW('Hygiene Data'!H175))="","",OFFSET('Hygiene Data'!$H$11,0,10*ROW('Hygiene Data'!H175)))</f>
        <v/>
      </c>
      <c r="EB181" s="290" t="str">
        <f ca="true">+IF(OFFSET('Hygiene Data'!$H$12,0,10*ROW('Hygiene Data'!H175))="","",OFFSET('Hygiene Data'!$H$12,0,10*ROW('Hygiene Data'!H175)))</f>
        <v/>
      </c>
      <c r="EC181" s="290" t="str">
        <f ca="true">+IF(OFFSET('Hygiene Data'!$H$13,0,10*ROW('Hygiene Data'!H175))="","",OFFSET('Hygiene Data'!$H$13,0,10*ROW('Hygiene Data'!H175)))</f>
        <v/>
      </c>
      <c r="ED181" s="290" t="str">
        <f ca="true">+IF(OFFSET('Hygiene Data'!$I$11,0,10*ROW('Hygiene Data'!I175))="","",OFFSET('Hygiene Data'!$I$11,0,10*ROW('Hygiene Data'!I175)))</f>
        <v/>
      </c>
      <c r="EE181" s="290" t="str">
        <f ca="true">+IF(OFFSET('Hygiene Data'!$I$12,0,10*ROW('Hygiene Data'!I175))="","",OFFSET('Hygiene Data'!$I$12,0,10*ROW('Hygiene Data'!I175)))</f>
        <v/>
      </c>
      <c r="EF181" s="290"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6"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0"/>
      <c r="BS182" s="290" t="str">
        <f ca="true">+IF(OFFSET('Water Data'!$D$27,0,10*ROW('Water Data'!D176))="","",OFFSET('Water Data'!$D$27,0,10*ROW('Water Data'!D176)))</f>
        <v/>
      </c>
      <c r="BT182" s="290" t="str">
        <f ca="true">+IF(OFFSET('Water Data'!$D$28,0,10*ROW('Water Data'!D176))="","",OFFSET('Water Data'!$D$28,0,10*ROW('Water Data'!D176)))</f>
        <v/>
      </c>
      <c r="BU182" s="290" t="str">
        <f ca="true">+IF(OFFSET('Water Data'!$D$29,0,10*ROW('Water Data'!D176))="","",OFFSET('Water Data'!$D$29,0,10*ROW('Water Data'!D176)))</f>
        <v/>
      </c>
      <c r="BV182" s="290" t="str">
        <f ca="true">+IF(OFFSET('Water Data'!$E$27,0,10*ROW('Water Data'!E176))="","",OFFSET('Water Data'!$E$27,0,10*ROW('Water Data'!E176)))</f>
        <v/>
      </c>
      <c r="BW182" s="290" t="str">
        <f ca="true">+IF(OFFSET('Water Data'!$E$28,0,10*ROW('Water Data'!E176))="","",OFFSET('Water Data'!$E$28,0,10*ROW('Water Data'!E176)))</f>
        <v/>
      </c>
      <c r="BX182" s="290" t="str">
        <f ca="true">+IF(OFFSET('Water Data'!$E$29,0,10*ROW('Water Data'!E176))="","",OFFSET('Water Data'!$E$29,0,10*ROW('Water Data'!E176)))</f>
        <v/>
      </c>
      <c r="BY182" s="290" t="str">
        <f ca="true">+IF(OFFSET('Water Data'!$F$27,0,10*ROW('Water Data'!F176))="","",OFFSET('Water Data'!$F$27,0,10*ROW('Water Data'!F176)))</f>
        <v/>
      </c>
      <c r="BZ182" s="290" t="str">
        <f ca="true">+IF(OFFSET('Water Data'!$F$28,0,10*ROW('Water Data'!F176))="","",OFFSET('Water Data'!$F$28,0,10*ROW('Water Data'!F176)))</f>
        <v/>
      </c>
      <c r="CA182" s="290" t="str">
        <f ca="true">+IF(OFFSET('Water Data'!$F$29,0,10*ROW('Water Data'!F176))="","",OFFSET('Water Data'!$F$29,0,10*ROW('Water Data'!F176)))</f>
        <v/>
      </c>
      <c r="CB182" s="290" t="str">
        <f ca="true">+IF(OFFSET('Water Data'!$G$27,0,10*ROW('Water Data'!G176))="","",OFFSET('Water Data'!$G$27,0,10*ROW('Water Data'!G176)))</f>
        <v/>
      </c>
      <c r="CC182" s="290" t="str">
        <f ca="true">+IF(OFFSET('Water Data'!$G$28,0,10*ROW('Water Data'!G176))="","",OFFSET('Water Data'!$G$28,0,10*ROW('Water Data'!G176)))</f>
        <v/>
      </c>
      <c r="CD182" s="290" t="str">
        <f ca="true">+IF(OFFSET('Water Data'!$G$29,0,10*ROW('Water Data'!G176))="","",OFFSET('Water Data'!$G$29,0,10*ROW('Water Data'!G176)))</f>
        <v/>
      </c>
      <c r="CE182" s="290" t="str">
        <f ca="true">+IF(OFFSET('Water Data'!$H$27,0,10*ROW('Water Data'!H176))="","",OFFSET('Water Data'!$H$27,0,10*ROW('Water Data'!H176)))</f>
        <v/>
      </c>
      <c r="CF182" s="290" t="str">
        <f ca="true">+IF(OFFSET('Water Data'!$H$28,0,10*ROW('Water Data'!H176))="","",OFFSET('Water Data'!$H$28,0,10*ROW('Water Data'!H176)))</f>
        <v/>
      </c>
      <c r="CG182" s="290" t="str">
        <f ca="true">+IF(OFFSET('Water Data'!$H$29,0,10*ROW('Water Data'!H176))="","",OFFSET('Water Data'!$H$29,0,10*ROW('Water Data'!H176)))</f>
        <v/>
      </c>
      <c r="CH182" s="290" t="str">
        <f ca="true">+IF(OFFSET('Water Data'!$I$27,0,10*ROW('Water Data'!I176))="","",OFFSET('Water Data'!$I$27,0,10*ROW('Water Data'!I176)))</f>
        <v/>
      </c>
      <c r="CI182" s="290" t="str">
        <f ca="true">+IF(OFFSET('Water Data'!$I$28,0,10*ROW('Water Data'!I176))="","",OFFSET('Water Data'!$I$28,0,10*ROW('Water Data'!I176)))</f>
        <v/>
      </c>
      <c r="CJ182" s="290" t="str">
        <f ca="true">+IF(OFFSET('Water Data'!$I$29,0,10*ROW('Water Data'!I176))="","",OFFSET('Water Data'!$I$29,0,10*ROW('Water Data'!I176)))</f>
        <v/>
      </c>
      <c r="CK182" s="290" t="str">
        <f ca="true">+IF(OFFSET('Sanitation Data'!$D$28,0,10*ROW('Sanitation Data'!D176))="","",OFFSET('Sanitation Data'!$D$28,0,10*ROW('Sanitation Data'!D176)))</f>
        <v/>
      </c>
      <c r="CL182" s="290" t="str">
        <f ca="true">+IF(OFFSET('Sanitation Data'!$D$29,0,10*ROW('Sanitation Data'!D176))="","",OFFSET('Sanitation Data'!$D$29,0,10*ROW('Sanitation Data'!D176)))</f>
        <v/>
      </c>
      <c r="CM182" s="290" t="str">
        <f ca="true">+IF(OFFSET('Sanitation Data'!$D$30,0,10*ROW('Sanitation Data'!D176))="","",OFFSET('Sanitation Data'!$D$30,0,10*ROW('Sanitation Data'!D176)))</f>
        <v/>
      </c>
      <c r="CN182" s="290" t="str">
        <f ca="true">+IF(OFFSET('Sanitation Data'!$D$31,0,10*ROW('Sanitation Data'!D176))="","",OFFSET('Sanitation Data'!$D$31,0,10*ROW('Sanitation Data'!D176)))</f>
        <v/>
      </c>
      <c r="CO182" s="290" t="str">
        <f ca="true">+IF(OFFSET('Sanitation Data'!$D$32,0,10*ROW('Sanitation Data'!D176))="","",OFFSET('Sanitation Data'!$D$32,0,10*ROW('Sanitation Data'!D176)))</f>
        <v/>
      </c>
      <c r="CP182" s="290" t="str">
        <f ca="true">+IF(OFFSET('Sanitation Data'!$E$28,0,10*ROW('Sanitation Data'!E176))="","",OFFSET('Sanitation Data'!$E$28,0,10*ROW('Sanitation Data'!E176)))</f>
        <v/>
      </c>
      <c r="CQ182" s="290" t="str">
        <f ca="true">+IF(OFFSET('Sanitation Data'!$E$29,0,10*ROW('Sanitation Data'!E176))="","",OFFSET('Sanitation Data'!$E$29,0,10*ROW('Sanitation Data'!E176)))</f>
        <v/>
      </c>
      <c r="CR182" s="290" t="str">
        <f ca="true">+IF(OFFSET('Sanitation Data'!$E$30,0,10*ROW('Sanitation Data'!E176))="","",OFFSET('Sanitation Data'!$E$30,0,10*ROW('Sanitation Data'!E176)))</f>
        <v/>
      </c>
      <c r="CS182" s="290" t="str">
        <f ca="true">+IF(OFFSET('Sanitation Data'!$E$31,0,10*ROW('Sanitation Data'!E176))="","",OFFSET('Sanitation Data'!$E$31,0,10*ROW('Sanitation Data'!E176)))</f>
        <v/>
      </c>
      <c r="CT182" s="290" t="str">
        <f ca="true">+IF(OFFSET('Sanitation Data'!$E$32,0,10*ROW('Sanitation Data'!E176))="","",OFFSET('Sanitation Data'!$E$32,0,10*ROW('Sanitation Data'!E176)))</f>
        <v/>
      </c>
      <c r="CU182" s="290" t="str">
        <f ca="true">+IF(OFFSET('Sanitation Data'!$F$28,0,10*ROW('Sanitation Data'!F176))="","",OFFSET('Sanitation Data'!$F$28,0,10*ROW('Sanitation Data'!F176)))</f>
        <v/>
      </c>
      <c r="CV182" s="290" t="str">
        <f ca="true">+IF(OFFSET('Sanitation Data'!$F$29,0,10*ROW('Sanitation Data'!F176))="","",OFFSET('Sanitation Data'!$F$29,0,10*ROW('Sanitation Data'!F176)))</f>
        <v/>
      </c>
      <c r="CW182" s="290" t="str">
        <f ca="true">+IF(OFFSET('Sanitation Data'!$F$30,0,10*ROW('Sanitation Data'!F176))="","",OFFSET('Sanitation Data'!$F$30,0,10*ROW('Sanitation Data'!F176)))</f>
        <v/>
      </c>
      <c r="CX182" s="290" t="str">
        <f ca="true">+IF(OFFSET('Sanitation Data'!$F$31,0,10*ROW('Sanitation Data'!F176))="","",OFFSET('Sanitation Data'!$F$31,0,10*ROW('Sanitation Data'!F176)))</f>
        <v/>
      </c>
      <c r="CY182" s="290" t="str">
        <f ca="true">+IF(OFFSET('Sanitation Data'!$F$32,0,10*ROW('Sanitation Data'!F176))="","",OFFSET('Sanitation Data'!$F$32,0,10*ROW('Sanitation Data'!F176)))</f>
        <v/>
      </c>
      <c r="CZ182" s="290" t="str">
        <f ca="true">+IF(OFFSET('Sanitation Data'!$G$28,0,10*ROW('Sanitation Data'!G176))="","",OFFSET('Sanitation Data'!$G$28,0,10*ROW('Sanitation Data'!G176)))</f>
        <v/>
      </c>
      <c r="DA182" s="290" t="str">
        <f ca="true">+IF(OFFSET('Sanitation Data'!$G$29,0,10*ROW('Sanitation Data'!G176))="","",OFFSET('Sanitation Data'!$G$29,0,10*ROW('Sanitation Data'!G176)))</f>
        <v/>
      </c>
      <c r="DB182" s="290" t="str">
        <f ca="true">+IF(OFFSET('Sanitation Data'!$G$30,0,10*ROW('Sanitation Data'!G176))="","",OFFSET('Sanitation Data'!$G$30,0,10*ROW('Sanitation Data'!G176)))</f>
        <v/>
      </c>
      <c r="DC182" s="290" t="str">
        <f ca="true">+IF(OFFSET('Sanitation Data'!$G$31,0,10*ROW('Sanitation Data'!G176))="","",OFFSET('Sanitation Data'!$G$31,0,10*ROW('Sanitation Data'!G176)))</f>
        <v/>
      </c>
      <c r="DD182" s="290" t="str">
        <f ca="true">+IF(OFFSET('Sanitation Data'!$G$32,0,10*ROW('Sanitation Data'!G176))="","",OFFSET('Sanitation Data'!$G$32,0,10*ROW('Sanitation Data'!G176)))</f>
        <v/>
      </c>
      <c r="DE182" s="290" t="str">
        <f ca="true">+IF(OFFSET('Sanitation Data'!$H$28,0,10*ROW('Sanitation Data'!H176))="","",OFFSET('Sanitation Data'!$H$28,0,10*ROW('Sanitation Data'!H176)))</f>
        <v/>
      </c>
      <c r="DF182" s="290" t="str">
        <f ca="true">+IF(OFFSET('Sanitation Data'!$H$29,0,10*ROW('Sanitation Data'!H176))="","",OFFSET('Sanitation Data'!$H$29,0,10*ROW('Sanitation Data'!H176)))</f>
        <v/>
      </c>
      <c r="DG182" s="290" t="str">
        <f ca="true">+IF(OFFSET('Sanitation Data'!$H$30,0,10*ROW('Sanitation Data'!H176))="","",OFFSET('Sanitation Data'!$H$30,0,10*ROW('Sanitation Data'!H176)))</f>
        <v/>
      </c>
      <c r="DH182" s="290" t="str">
        <f ca="true">+IF(OFFSET('Sanitation Data'!$H$31,0,10*ROW('Sanitation Data'!H176))="","",OFFSET('Sanitation Data'!$H$31,0,10*ROW('Sanitation Data'!H176)))</f>
        <v/>
      </c>
      <c r="DI182" s="290" t="str">
        <f ca="true">+IF(OFFSET('Sanitation Data'!$H$32,0,10*ROW('Sanitation Data'!H176))="","",OFFSET('Sanitation Data'!$H$32,0,10*ROW('Sanitation Data'!H176)))</f>
        <v/>
      </c>
      <c r="DJ182" s="290" t="str">
        <f ca="true">+IF(OFFSET('Sanitation Data'!$I$28,0,10*ROW('Sanitation Data'!I176))="","",OFFSET('Sanitation Data'!$I$28,0,10*ROW('Sanitation Data'!I176)))</f>
        <v/>
      </c>
      <c r="DK182" s="290" t="str">
        <f ca="true">+IF(OFFSET('Sanitation Data'!$I$29,0,10*ROW('Sanitation Data'!I176))="","",OFFSET('Sanitation Data'!$I$29,0,10*ROW('Sanitation Data'!I176)))</f>
        <v/>
      </c>
      <c r="DL182" s="290" t="str">
        <f ca="true">+IF(OFFSET('Sanitation Data'!$I$30,0,10*ROW('Sanitation Data'!I176))="","",OFFSET('Sanitation Data'!$I$30,0,10*ROW('Sanitation Data'!I176)))</f>
        <v/>
      </c>
      <c r="DM182" s="290" t="str">
        <f ca="true">+IF(OFFSET('Sanitation Data'!$I$31,0,10*ROW('Sanitation Data'!I176))="","",OFFSET('Sanitation Data'!$I$31,0,10*ROW('Sanitation Data'!I176)))</f>
        <v/>
      </c>
      <c r="DN182" s="290" t="str">
        <f ca="true">+IF(OFFSET('Sanitation Data'!$I$32,0,10*ROW('Sanitation Data'!I176))="","",OFFSET('Sanitation Data'!$I$32,0,10*ROW('Sanitation Data'!I176)))</f>
        <v/>
      </c>
      <c r="DO182" s="290" t="str">
        <f ca="true">+IF(OFFSET('Hygiene Data'!$D$11,0,10*ROW('Hygiene Data'!D176))="","",OFFSET('Hygiene Data'!$D$11,0,10*ROW('Hygiene Data'!D176)))</f>
        <v/>
      </c>
      <c r="DP182" s="290" t="str">
        <f ca="true">+IF(OFFSET('Hygiene Data'!$D$12,0,10*ROW('Hygiene Data'!D176))="","",OFFSET('Hygiene Data'!$D$12,0,10*ROW('Hygiene Data'!D176)))</f>
        <v/>
      </c>
      <c r="DQ182" s="290" t="str">
        <f ca="true">+IF(OFFSET('Hygiene Data'!$D$13,0,10*ROW('Hygiene Data'!D176))="","",OFFSET('Hygiene Data'!$D$13,0,10*ROW('Hygiene Data'!D176)))</f>
        <v/>
      </c>
      <c r="DR182" s="290" t="str">
        <f ca="true">+IF(OFFSET('Hygiene Data'!$E$11,0,10*ROW('Hygiene Data'!E176))="","",OFFSET('Hygiene Data'!$E$11,0,10*ROW('Hygiene Data'!E176)))</f>
        <v/>
      </c>
      <c r="DS182" s="290" t="str">
        <f ca="true">+IF(OFFSET('Hygiene Data'!$E$12,0,10*ROW('Hygiene Data'!E176))="","",OFFSET('Hygiene Data'!$E$12,0,10*ROW('Hygiene Data'!E176)))</f>
        <v/>
      </c>
      <c r="DT182" s="290" t="str">
        <f ca="true">+IF(OFFSET('Hygiene Data'!$E$13,0,10*ROW('Hygiene Data'!E176))="","",OFFSET('Hygiene Data'!$E$13,0,10*ROW('Hygiene Data'!E176)))</f>
        <v/>
      </c>
      <c r="DU182" s="290" t="str">
        <f ca="true">+IF(OFFSET('Hygiene Data'!$F$11,0,10*ROW('Hygiene Data'!F176))="","",OFFSET('Hygiene Data'!$F$11,0,10*ROW('Hygiene Data'!F176)))</f>
        <v/>
      </c>
      <c r="DV182" s="290" t="str">
        <f ca="true">+IF(OFFSET('Hygiene Data'!$F$12,0,10*ROW('Hygiene Data'!F176))="","",OFFSET('Hygiene Data'!$F$12,0,10*ROW('Hygiene Data'!F176)))</f>
        <v/>
      </c>
      <c r="DW182" s="290" t="str">
        <f ca="true">+IF(OFFSET('Hygiene Data'!$F$13,0,10*ROW('Hygiene Data'!F176))="","",OFFSET('Hygiene Data'!$F$13,0,10*ROW('Hygiene Data'!F176)))</f>
        <v/>
      </c>
      <c r="DX182" s="290" t="str">
        <f ca="true">+IF(OFFSET('Hygiene Data'!$G$11,0,10*ROW('Hygiene Data'!G176))="","",OFFSET('Hygiene Data'!$G$11,0,10*ROW('Hygiene Data'!G176)))</f>
        <v/>
      </c>
      <c r="DY182" s="290" t="str">
        <f ca="true">+IF(OFFSET('Hygiene Data'!$G$12,0,10*ROW('Hygiene Data'!G176))="","",OFFSET('Hygiene Data'!$G$12,0,10*ROW('Hygiene Data'!G176)))</f>
        <v/>
      </c>
      <c r="DZ182" s="290" t="str">
        <f ca="true">+IF(OFFSET('Hygiene Data'!$G$13,0,10*ROW('Hygiene Data'!G176))="","",OFFSET('Hygiene Data'!$G$13,0,10*ROW('Hygiene Data'!G176)))</f>
        <v/>
      </c>
      <c r="EA182" s="290" t="str">
        <f ca="true">+IF(OFFSET('Hygiene Data'!$H$11,0,10*ROW('Hygiene Data'!H176))="","",OFFSET('Hygiene Data'!$H$11,0,10*ROW('Hygiene Data'!H176)))</f>
        <v/>
      </c>
      <c r="EB182" s="290" t="str">
        <f ca="true">+IF(OFFSET('Hygiene Data'!$H$12,0,10*ROW('Hygiene Data'!H176))="","",OFFSET('Hygiene Data'!$H$12,0,10*ROW('Hygiene Data'!H176)))</f>
        <v/>
      </c>
      <c r="EC182" s="290" t="str">
        <f ca="true">+IF(OFFSET('Hygiene Data'!$H$13,0,10*ROW('Hygiene Data'!H176))="","",OFFSET('Hygiene Data'!$H$13,0,10*ROW('Hygiene Data'!H176)))</f>
        <v/>
      </c>
      <c r="ED182" s="290" t="str">
        <f ca="true">+IF(OFFSET('Hygiene Data'!$I$11,0,10*ROW('Hygiene Data'!I176))="","",OFFSET('Hygiene Data'!$I$11,0,10*ROW('Hygiene Data'!I176)))</f>
        <v/>
      </c>
      <c r="EE182" s="290" t="str">
        <f ca="true">+IF(OFFSET('Hygiene Data'!$I$12,0,10*ROW('Hygiene Data'!I176))="","",OFFSET('Hygiene Data'!$I$12,0,10*ROW('Hygiene Data'!I176)))</f>
        <v/>
      </c>
      <c r="EF182" s="290"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6"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0"/>
      <c r="BS183" s="290" t="str">
        <f ca="true">+IF(OFFSET('Water Data'!$D$27,0,10*ROW('Water Data'!D177))="","",OFFSET('Water Data'!$D$27,0,10*ROW('Water Data'!D177)))</f>
        <v/>
      </c>
      <c r="BT183" s="290" t="str">
        <f ca="true">+IF(OFFSET('Water Data'!$D$28,0,10*ROW('Water Data'!D177))="","",OFFSET('Water Data'!$D$28,0,10*ROW('Water Data'!D177)))</f>
        <v/>
      </c>
      <c r="BU183" s="290" t="str">
        <f ca="true">+IF(OFFSET('Water Data'!$D$29,0,10*ROW('Water Data'!D177))="","",OFFSET('Water Data'!$D$29,0,10*ROW('Water Data'!D177)))</f>
        <v/>
      </c>
      <c r="BV183" s="290" t="str">
        <f ca="true">+IF(OFFSET('Water Data'!$E$27,0,10*ROW('Water Data'!E177))="","",OFFSET('Water Data'!$E$27,0,10*ROW('Water Data'!E177)))</f>
        <v/>
      </c>
      <c r="BW183" s="290" t="str">
        <f ca="true">+IF(OFFSET('Water Data'!$E$28,0,10*ROW('Water Data'!E177))="","",OFFSET('Water Data'!$E$28,0,10*ROW('Water Data'!E177)))</f>
        <v/>
      </c>
      <c r="BX183" s="290" t="str">
        <f ca="true">+IF(OFFSET('Water Data'!$E$29,0,10*ROW('Water Data'!E177))="","",OFFSET('Water Data'!$E$29,0,10*ROW('Water Data'!E177)))</f>
        <v/>
      </c>
      <c r="BY183" s="290" t="str">
        <f ca="true">+IF(OFFSET('Water Data'!$F$27,0,10*ROW('Water Data'!F177))="","",OFFSET('Water Data'!$F$27,0,10*ROW('Water Data'!F177)))</f>
        <v/>
      </c>
      <c r="BZ183" s="290" t="str">
        <f ca="true">+IF(OFFSET('Water Data'!$F$28,0,10*ROW('Water Data'!F177))="","",OFFSET('Water Data'!$F$28,0,10*ROW('Water Data'!F177)))</f>
        <v/>
      </c>
      <c r="CA183" s="290" t="str">
        <f ca="true">+IF(OFFSET('Water Data'!$F$29,0,10*ROW('Water Data'!F177))="","",OFFSET('Water Data'!$F$29,0,10*ROW('Water Data'!F177)))</f>
        <v/>
      </c>
      <c r="CB183" s="290" t="str">
        <f ca="true">+IF(OFFSET('Water Data'!$G$27,0,10*ROW('Water Data'!G177))="","",OFFSET('Water Data'!$G$27,0,10*ROW('Water Data'!G177)))</f>
        <v/>
      </c>
      <c r="CC183" s="290" t="str">
        <f ca="true">+IF(OFFSET('Water Data'!$G$28,0,10*ROW('Water Data'!G177))="","",OFFSET('Water Data'!$G$28,0,10*ROW('Water Data'!G177)))</f>
        <v/>
      </c>
      <c r="CD183" s="290" t="str">
        <f ca="true">+IF(OFFSET('Water Data'!$G$29,0,10*ROW('Water Data'!G177))="","",OFFSET('Water Data'!$G$29,0,10*ROW('Water Data'!G177)))</f>
        <v/>
      </c>
      <c r="CE183" s="290" t="str">
        <f ca="true">+IF(OFFSET('Water Data'!$H$27,0,10*ROW('Water Data'!H177))="","",OFFSET('Water Data'!$H$27,0,10*ROW('Water Data'!H177)))</f>
        <v/>
      </c>
      <c r="CF183" s="290" t="str">
        <f ca="true">+IF(OFFSET('Water Data'!$H$28,0,10*ROW('Water Data'!H177))="","",OFFSET('Water Data'!$H$28,0,10*ROW('Water Data'!H177)))</f>
        <v/>
      </c>
      <c r="CG183" s="290" t="str">
        <f ca="true">+IF(OFFSET('Water Data'!$H$29,0,10*ROW('Water Data'!H177))="","",OFFSET('Water Data'!$H$29,0,10*ROW('Water Data'!H177)))</f>
        <v/>
      </c>
      <c r="CH183" s="290" t="str">
        <f ca="true">+IF(OFFSET('Water Data'!$I$27,0,10*ROW('Water Data'!I177))="","",OFFSET('Water Data'!$I$27,0,10*ROW('Water Data'!I177)))</f>
        <v/>
      </c>
      <c r="CI183" s="290" t="str">
        <f ca="true">+IF(OFFSET('Water Data'!$I$28,0,10*ROW('Water Data'!I177))="","",OFFSET('Water Data'!$I$28,0,10*ROW('Water Data'!I177)))</f>
        <v/>
      </c>
      <c r="CJ183" s="290" t="str">
        <f ca="true">+IF(OFFSET('Water Data'!$I$29,0,10*ROW('Water Data'!I177))="","",OFFSET('Water Data'!$I$29,0,10*ROW('Water Data'!I177)))</f>
        <v/>
      </c>
      <c r="CK183" s="290" t="str">
        <f ca="true">+IF(OFFSET('Sanitation Data'!$D$28,0,10*ROW('Sanitation Data'!D177))="","",OFFSET('Sanitation Data'!$D$28,0,10*ROW('Sanitation Data'!D177)))</f>
        <v/>
      </c>
      <c r="CL183" s="290" t="str">
        <f ca="true">+IF(OFFSET('Sanitation Data'!$D$29,0,10*ROW('Sanitation Data'!D177))="","",OFFSET('Sanitation Data'!$D$29,0,10*ROW('Sanitation Data'!D177)))</f>
        <v/>
      </c>
      <c r="CM183" s="290" t="str">
        <f ca="true">+IF(OFFSET('Sanitation Data'!$D$30,0,10*ROW('Sanitation Data'!D177))="","",OFFSET('Sanitation Data'!$D$30,0,10*ROW('Sanitation Data'!D177)))</f>
        <v/>
      </c>
      <c r="CN183" s="290" t="str">
        <f ca="true">+IF(OFFSET('Sanitation Data'!$D$31,0,10*ROW('Sanitation Data'!D177))="","",OFFSET('Sanitation Data'!$D$31,0,10*ROW('Sanitation Data'!D177)))</f>
        <v/>
      </c>
      <c r="CO183" s="290" t="str">
        <f ca="true">+IF(OFFSET('Sanitation Data'!$D$32,0,10*ROW('Sanitation Data'!D177))="","",OFFSET('Sanitation Data'!$D$32,0,10*ROW('Sanitation Data'!D177)))</f>
        <v/>
      </c>
      <c r="CP183" s="290" t="str">
        <f ca="true">+IF(OFFSET('Sanitation Data'!$E$28,0,10*ROW('Sanitation Data'!E177))="","",OFFSET('Sanitation Data'!$E$28,0,10*ROW('Sanitation Data'!E177)))</f>
        <v/>
      </c>
      <c r="CQ183" s="290" t="str">
        <f ca="true">+IF(OFFSET('Sanitation Data'!$E$29,0,10*ROW('Sanitation Data'!E177))="","",OFFSET('Sanitation Data'!$E$29,0,10*ROW('Sanitation Data'!E177)))</f>
        <v/>
      </c>
      <c r="CR183" s="290" t="str">
        <f ca="true">+IF(OFFSET('Sanitation Data'!$E$30,0,10*ROW('Sanitation Data'!E177))="","",OFFSET('Sanitation Data'!$E$30,0,10*ROW('Sanitation Data'!E177)))</f>
        <v/>
      </c>
      <c r="CS183" s="290" t="str">
        <f ca="true">+IF(OFFSET('Sanitation Data'!$E$31,0,10*ROW('Sanitation Data'!E177))="","",OFFSET('Sanitation Data'!$E$31,0,10*ROW('Sanitation Data'!E177)))</f>
        <v/>
      </c>
      <c r="CT183" s="290" t="str">
        <f ca="true">+IF(OFFSET('Sanitation Data'!$E$32,0,10*ROW('Sanitation Data'!E177))="","",OFFSET('Sanitation Data'!$E$32,0,10*ROW('Sanitation Data'!E177)))</f>
        <v/>
      </c>
      <c r="CU183" s="290" t="str">
        <f ca="true">+IF(OFFSET('Sanitation Data'!$F$28,0,10*ROW('Sanitation Data'!F177))="","",OFFSET('Sanitation Data'!$F$28,0,10*ROW('Sanitation Data'!F177)))</f>
        <v/>
      </c>
      <c r="CV183" s="290" t="str">
        <f ca="true">+IF(OFFSET('Sanitation Data'!$F$29,0,10*ROW('Sanitation Data'!F177))="","",OFFSET('Sanitation Data'!$F$29,0,10*ROW('Sanitation Data'!F177)))</f>
        <v/>
      </c>
      <c r="CW183" s="290" t="str">
        <f ca="true">+IF(OFFSET('Sanitation Data'!$F$30,0,10*ROW('Sanitation Data'!F177))="","",OFFSET('Sanitation Data'!$F$30,0,10*ROW('Sanitation Data'!F177)))</f>
        <v/>
      </c>
      <c r="CX183" s="290" t="str">
        <f ca="true">+IF(OFFSET('Sanitation Data'!$F$31,0,10*ROW('Sanitation Data'!F177))="","",OFFSET('Sanitation Data'!$F$31,0,10*ROW('Sanitation Data'!F177)))</f>
        <v/>
      </c>
      <c r="CY183" s="290" t="str">
        <f ca="true">+IF(OFFSET('Sanitation Data'!$F$32,0,10*ROW('Sanitation Data'!F177))="","",OFFSET('Sanitation Data'!$F$32,0,10*ROW('Sanitation Data'!F177)))</f>
        <v/>
      </c>
      <c r="CZ183" s="290" t="str">
        <f ca="true">+IF(OFFSET('Sanitation Data'!$G$28,0,10*ROW('Sanitation Data'!G177))="","",OFFSET('Sanitation Data'!$G$28,0,10*ROW('Sanitation Data'!G177)))</f>
        <v/>
      </c>
      <c r="DA183" s="290" t="str">
        <f ca="true">+IF(OFFSET('Sanitation Data'!$G$29,0,10*ROW('Sanitation Data'!G177))="","",OFFSET('Sanitation Data'!$G$29,0,10*ROW('Sanitation Data'!G177)))</f>
        <v/>
      </c>
      <c r="DB183" s="290" t="str">
        <f ca="true">+IF(OFFSET('Sanitation Data'!$G$30,0,10*ROW('Sanitation Data'!G177))="","",OFFSET('Sanitation Data'!$G$30,0,10*ROW('Sanitation Data'!G177)))</f>
        <v/>
      </c>
      <c r="DC183" s="290" t="str">
        <f ca="true">+IF(OFFSET('Sanitation Data'!$G$31,0,10*ROW('Sanitation Data'!G177))="","",OFFSET('Sanitation Data'!$G$31,0,10*ROW('Sanitation Data'!G177)))</f>
        <v/>
      </c>
      <c r="DD183" s="290" t="str">
        <f ca="true">+IF(OFFSET('Sanitation Data'!$G$32,0,10*ROW('Sanitation Data'!G177))="","",OFFSET('Sanitation Data'!$G$32,0,10*ROW('Sanitation Data'!G177)))</f>
        <v/>
      </c>
      <c r="DE183" s="290" t="str">
        <f ca="true">+IF(OFFSET('Sanitation Data'!$H$28,0,10*ROW('Sanitation Data'!H177))="","",OFFSET('Sanitation Data'!$H$28,0,10*ROW('Sanitation Data'!H177)))</f>
        <v/>
      </c>
      <c r="DF183" s="290" t="str">
        <f ca="true">+IF(OFFSET('Sanitation Data'!$H$29,0,10*ROW('Sanitation Data'!H177))="","",OFFSET('Sanitation Data'!$H$29,0,10*ROW('Sanitation Data'!H177)))</f>
        <v/>
      </c>
      <c r="DG183" s="290" t="str">
        <f ca="true">+IF(OFFSET('Sanitation Data'!$H$30,0,10*ROW('Sanitation Data'!H177))="","",OFFSET('Sanitation Data'!$H$30,0,10*ROW('Sanitation Data'!H177)))</f>
        <v/>
      </c>
      <c r="DH183" s="290" t="str">
        <f ca="true">+IF(OFFSET('Sanitation Data'!$H$31,0,10*ROW('Sanitation Data'!H177))="","",OFFSET('Sanitation Data'!$H$31,0,10*ROW('Sanitation Data'!H177)))</f>
        <v/>
      </c>
      <c r="DI183" s="290" t="str">
        <f ca="true">+IF(OFFSET('Sanitation Data'!$H$32,0,10*ROW('Sanitation Data'!H177))="","",OFFSET('Sanitation Data'!$H$32,0,10*ROW('Sanitation Data'!H177)))</f>
        <v/>
      </c>
      <c r="DJ183" s="290" t="str">
        <f ca="true">+IF(OFFSET('Sanitation Data'!$I$28,0,10*ROW('Sanitation Data'!I177))="","",OFFSET('Sanitation Data'!$I$28,0,10*ROW('Sanitation Data'!I177)))</f>
        <v/>
      </c>
      <c r="DK183" s="290" t="str">
        <f ca="true">+IF(OFFSET('Sanitation Data'!$I$29,0,10*ROW('Sanitation Data'!I177))="","",OFFSET('Sanitation Data'!$I$29,0,10*ROW('Sanitation Data'!I177)))</f>
        <v/>
      </c>
      <c r="DL183" s="290" t="str">
        <f ca="true">+IF(OFFSET('Sanitation Data'!$I$30,0,10*ROW('Sanitation Data'!I177))="","",OFFSET('Sanitation Data'!$I$30,0,10*ROW('Sanitation Data'!I177)))</f>
        <v/>
      </c>
      <c r="DM183" s="290" t="str">
        <f ca="true">+IF(OFFSET('Sanitation Data'!$I$31,0,10*ROW('Sanitation Data'!I177))="","",OFFSET('Sanitation Data'!$I$31,0,10*ROW('Sanitation Data'!I177)))</f>
        <v/>
      </c>
      <c r="DN183" s="290" t="str">
        <f ca="true">+IF(OFFSET('Sanitation Data'!$I$32,0,10*ROW('Sanitation Data'!I177))="","",OFFSET('Sanitation Data'!$I$32,0,10*ROW('Sanitation Data'!I177)))</f>
        <v/>
      </c>
      <c r="DO183" s="290" t="str">
        <f ca="true">+IF(OFFSET('Hygiene Data'!$D$11,0,10*ROW('Hygiene Data'!D177))="","",OFFSET('Hygiene Data'!$D$11,0,10*ROW('Hygiene Data'!D177)))</f>
        <v/>
      </c>
      <c r="DP183" s="290" t="str">
        <f ca="true">+IF(OFFSET('Hygiene Data'!$D$12,0,10*ROW('Hygiene Data'!D177))="","",OFFSET('Hygiene Data'!$D$12,0,10*ROW('Hygiene Data'!D177)))</f>
        <v/>
      </c>
      <c r="DQ183" s="290" t="str">
        <f ca="true">+IF(OFFSET('Hygiene Data'!$D$13,0,10*ROW('Hygiene Data'!D177))="","",OFFSET('Hygiene Data'!$D$13,0,10*ROW('Hygiene Data'!D177)))</f>
        <v/>
      </c>
      <c r="DR183" s="290" t="str">
        <f ca="true">+IF(OFFSET('Hygiene Data'!$E$11,0,10*ROW('Hygiene Data'!E177))="","",OFFSET('Hygiene Data'!$E$11,0,10*ROW('Hygiene Data'!E177)))</f>
        <v/>
      </c>
      <c r="DS183" s="290" t="str">
        <f ca="true">+IF(OFFSET('Hygiene Data'!$E$12,0,10*ROW('Hygiene Data'!E177))="","",OFFSET('Hygiene Data'!$E$12,0,10*ROW('Hygiene Data'!E177)))</f>
        <v/>
      </c>
      <c r="DT183" s="290" t="str">
        <f ca="true">+IF(OFFSET('Hygiene Data'!$E$13,0,10*ROW('Hygiene Data'!E177))="","",OFFSET('Hygiene Data'!$E$13,0,10*ROW('Hygiene Data'!E177)))</f>
        <v/>
      </c>
      <c r="DU183" s="290" t="str">
        <f ca="true">+IF(OFFSET('Hygiene Data'!$F$11,0,10*ROW('Hygiene Data'!F177))="","",OFFSET('Hygiene Data'!$F$11,0,10*ROW('Hygiene Data'!F177)))</f>
        <v/>
      </c>
      <c r="DV183" s="290" t="str">
        <f ca="true">+IF(OFFSET('Hygiene Data'!$F$12,0,10*ROW('Hygiene Data'!F177))="","",OFFSET('Hygiene Data'!$F$12,0,10*ROW('Hygiene Data'!F177)))</f>
        <v/>
      </c>
      <c r="DW183" s="290" t="str">
        <f ca="true">+IF(OFFSET('Hygiene Data'!$F$13,0,10*ROW('Hygiene Data'!F177))="","",OFFSET('Hygiene Data'!$F$13,0,10*ROW('Hygiene Data'!F177)))</f>
        <v/>
      </c>
      <c r="DX183" s="290" t="str">
        <f ca="true">+IF(OFFSET('Hygiene Data'!$G$11,0,10*ROW('Hygiene Data'!G177))="","",OFFSET('Hygiene Data'!$G$11,0,10*ROW('Hygiene Data'!G177)))</f>
        <v/>
      </c>
      <c r="DY183" s="290" t="str">
        <f ca="true">+IF(OFFSET('Hygiene Data'!$G$12,0,10*ROW('Hygiene Data'!G177))="","",OFFSET('Hygiene Data'!$G$12,0,10*ROW('Hygiene Data'!G177)))</f>
        <v/>
      </c>
      <c r="DZ183" s="290" t="str">
        <f ca="true">+IF(OFFSET('Hygiene Data'!$G$13,0,10*ROW('Hygiene Data'!G177))="","",OFFSET('Hygiene Data'!$G$13,0,10*ROW('Hygiene Data'!G177)))</f>
        <v/>
      </c>
      <c r="EA183" s="290" t="str">
        <f ca="true">+IF(OFFSET('Hygiene Data'!$H$11,0,10*ROW('Hygiene Data'!H177))="","",OFFSET('Hygiene Data'!$H$11,0,10*ROW('Hygiene Data'!H177)))</f>
        <v/>
      </c>
      <c r="EB183" s="290" t="str">
        <f ca="true">+IF(OFFSET('Hygiene Data'!$H$12,0,10*ROW('Hygiene Data'!H177))="","",OFFSET('Hygiene Data'!$H$12,0,10*ROW('Hygiene Data'!H177)))</f>
        <v/>
      </c>
      <c r="EC183" s="290" t="str">
        <f ca="true">+IF(OFFSET('Hygiene Data'!$H$13,0,10*ROW('Hygiene Data'!H177))="","",OFFSET('Hygiene Data'!$H$13,0,10*ROW('Hygiene Data'!H177)))</f>
        <v/>
      </c>
      <c r="ED183" s="290" t="str">
        <f ca="true">+IF(OFFSET('Hygiene Data'!$I$11,0,10*ROW('Hygiene Data'!I177))="","",OFFSET('Hygiene Data'!$I$11,0,10*ROW('Hygiene Data'!I177)))</f>
        <v/>
      </c>
      <c r="EE183" s="290" t="str">
        <f ca="true">+IF(OFFSET('Hygiene Data'!$I$12,0,10*ROW('Hygiene Data'!I177))="","",OFFSET('Hygiene Data'!$I$12,0,10*ROW('Hygiene Data'!I177)))</f>
        <v/>
      </c>
      <c r="EF183" s="290"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6"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0"/>
      <c r="BS184" s="290" t="str">
        <f ca="true">+IF(OFFSET('Water Data'!$D$27,0,10*ROW('Water Data'!D178))="","",OFFSET('Water Data'!$D$27,0,10*ROW('Water Data'!D178)))</f>
        <v/>
      </c>
      <c r="BT184" s="290" t="str">
        <f ca="true">+IF(OFFSET('Water Data'!$D$28,0,10*ROW('Water Data'!D178))="","",OFFSET('Water Data'!$D$28,0,10*ROW('Water Data'!D178)))</f>
        <v/>
      </c>
      <c r="BU184" s="290" t="str">
        <f ca="true">+IF(OFFSET('Water Data'!$D$29,0,10*ROW('Water Data'!D178))="","",OFFSET('Water Data'!$D$29,0,10*ROW('Water Data'!D178)))</f>
        <v/>
      </c>
      <c r="BV184" s="290" t="str">
        <f ca="true">+IF(OFFSET('Water Data'!$E$27,0,10*ROW('Water Data'!E178))="","",OFFSET('Water Data'!$E$27,0,10*ROW('Water Data'!E178)))</f>
        <v/>
      </c>
      <c r="BW184" s="290" t="str">
        <f ca="true">+IF(OFFSET('Water Data'!$E$28,0,10*ROW('Water Data'!E178))="","",OFFSET('Water Data'!$E$28,0,10*ROW('Water Data'!E178)))</f>
        <v/>
      </c>
      <c r="BX184" s="290" t="str">
        <f ca="true">+IF(OFFSET('Water Data'!$E$29,0,10*ROW('Water Data'!E178))="","",OFFSET('Water Data'!$E$29,0,10*ROW('Water Data'!E178)))</f>
        <v/>
      </c>
      <c r="BY184" s="290" t="str">
        <f ca="true">+IF(OFFSET('Water Data'!$F$27,0,10*ROW('Water Data'!F178))="","",OFFSET('Water Data'!$F$27,0,10*ROW('Water Data'!F178)))</f>
        <v/>
      </c>
      <c r="BZ184" s="290" t="str">
        <f ca="true">+IF(OFFSET('Water Data'!$F$28,0,10*ROW('Water Data'!F178))="","",OFFSET('Water Data'!$F$28,0,10*ROW('Water Data'!F178)))</f>
        <v/>
      </c>
      <c r="CA184" s="290" t="str">
        <f ca="true">+IF(OFFSET('Water Data'!$F$29,0,10*ROW('Water Data'!F178))="","",OFFSET('Water Data'!$F$29,0,10*ROW('Water Data'!F178)))</f>
        <v/>
      </c>
      <c r="CB184" s="290" t="str">
        <f ca="true">+IF(OFFSET('Water Data'!$G$27,0,10*ROW('Water Data'!G178))="","",OFFSET('Water Data'!$G$27,0,10*ROW('Water Data'!G178)))</f>
        <v/>
      </c>
      <c r="CC184" s="290" t="str">
        <f ca="true">+IF(OFFSET('Water Data'!$G$28,0,10*ROW('Water Data'!G178))="","",OFFSET('Water Data'!$G$28,0,10*ROW('Water Data'!G178)))</f>
        <v/>
      </c>
      <c r="CD184" s="290" t="str">
        <f ca="true">+IF(OFFSET('Water Data'!$G$29,0,10*ROW('Water Data'!G178))="","",OFFSET('Water Data'!$G$29,0,10*ROW('Water Data'!G178)))</f>
        <v/>
      </c>
      <c r="CE184" s="290" t="str">
        <f ca="true">+IF(OFFSET('Water Data'!$H$27,0,10*ROW('Water Data'!H178))="","",OFFSET('Water Data'!$H$27,0,10*ROW('Water Data'!H178)))</f>
        <v/>
      </c>
      <c r="CF184" s="290" t="str">
        <f ca="true">+IF(OFFSET('Water Data'!$H$28,0,10*ROW('Water Data'!H178))="","",OFFSET('Water Data'!$H$28,0,10*ROW('Water Data'!H178)))</f>
        <v/>
      </c>
      <c r="CG184" s="290" t="str">
        <f ca="true">+IF(OFFSET('Water Data'!$H$29,0,10*ROW('Water Data'!H178))="","",OFFSET('Water Data'!$H$29,0,10*ROW('Water Data'!H178)))</f>
        <v/>
      </c>
      <c r="CH184" s="290" t="str">
        <f ca="true">+IF(OFFSET('Water Data'!$I$27,0,10*ROW('Water Data'!I178))="","",OFFSET('Water Data'!$I$27,0,10*ROW('Water Data'!I178)))</f>
        <v/>
      </c>
      <c r="CI184" s="290" t="str">
        <f ca="true">+IF(OFFSET('Water Data'!$I$28,0,10*ROW('Water Data'!I178))="","",OFFSET('Water Data'!$I$28,0,10*ROW('Water Data'!I178)))</f>
        <v/>
      </c>
      <c r="CJ184" s="290" t="str">
        <f ca="true">+IF(OFFSET('Water Data'!$I$29,0,10*ROW('Water Data'!I178))="","",OFFSET('Water Data'!$I$29,0,10*ROW('Water Data'!I178)))</f>
        <v/>
      </c>
      <c r="CK184" s="290" t="str">
        <f ca="true">+IF(OFFSET('Sanitation Data'!$D$28,0,10*ROW('Sanitation Data'!D178))="","",OFFSET('Sanitation Data'!$D$28,0,10*ROW('Sanitation Data'!D178)))</f>
        <v/>
      </c>
      <c r="CL184" s="290" t="str">
        <f ca="true">+IF(OFFSET('Sanitation Data'!$D$29,0,10*ROW('Sanitation Data'!D178))="","",OFFSET('Sanitation Data'!$D$29,0,10*ROW('Sanitation Data'!D178)))</f>
        <v/>
      </c>
      <c r="CM184" s="290" t="str">
        <f ca="true">+IF(OFFSET('Sanitation Data'!$D$30,0,10*ROW('Sanitation Data'!D178))="","",OFFSET('Sanitation Data'!$D$30,0,10*ROW('Sanitation Data'!D178)))</f>
        <v/>
      </c>
      <c r="CN184" s="290" t="str">
        <f ca="true">+IF(OFFSET('Sanitation Data'!$D$31,0,10*ROW('Sanitation Data'!D178))="","",OFFSET('Sanitation Data'!$D$31,0,10*ROW('Sanitation Data'!D178)))</f>
        <v/>
      </c>
      <c r="CO184" s="290" t="str">
        <f ca="true">+IF(OFFSET('Sanitation Data'!$D$32,0,10*ROW('Sanitation Data'!D178))="","",OFFSET('Sanitation Data'!$D$32,0,10*ROW('Sanitation Data'!D178)))</f>
        <v/>
      </c>
      <c r="CP184" s="290" t="str">
        <f ca="true">+IF(OFFSET('Sanitation Data'!$E$28,0,10*ROW('Sanitation Data'!E178))="","",OFFSET('Sanitation Data'!$E$28,0,10*ROW('Sanitation Data'!E178)))</f>
        <v/>
      </c>
      <c r="CQ184" s="290" t="str">
        <f ca="true">+IF(OFFSET('Sanitation Data'!$E$29,0,10*ROW('Sanitation Data'!E178))="","",OFFSET('Sanitation Data'!$E$29,0,10*ROW('Sanitation Data'!E178)))</f>
        <v/>
      </c>
      <c r="CR184" s="290" t="str">
        <f ca="true">+IF(OFFSET('Sanitation Data'!$E$30,0,10*ROW('Sanitation Data'!E178))="","",OFFSET('Sanitation Data'!$E$30,0,10*ROW('Sanitation Data'!E178)))</f>
        <v/>
      </c>
      <c r="CS184" s="290" t="str">
        <f ca="true">+IF(OFFSET('Sanitation Data'!$E$31,0,10*ROW('Sanitation Data'!E178))="","",OFFSET('Sanitation Data'!$E$31,0,10*ROW('Sanitation Data'!E178)))</f>
        <v/>
      </c>
      <c r="CT184" s="290" t="str">
        <f ca="true">+IF(OFFSET('Sanitation Data'!$E$32,0,10*ROW('Sanitation Data'!E178))="","",OFFSET('Sanitation Data'!$E$32,0,10*ROW('Sanitation Data'!E178)))</f>
        <v/>
      </c>
      <c r="CU184" s="290" t="str">
        <f ca="true">+IF(OFFSET('Sanitation Data'!$F$28,0,10*ROW('Sanitation Data'!F178))="","",OFFSET('Sanitation Data'!$F$28,0,10*ROW('Sanitation Data'!F178)))</f>
        <v/>
      </c>
      <c r="CV184" s="290" t="str">
        <f ca="true">+IF(OFFSET('Sanitation Data'!$F$29,0,10*ROW('Sanitation Data'!F178))="","",OFFSET('Sanitation Data'!$F$29,0,10*ROW('Sanitation Data'!F178)))</f>
        <v/>
      </c>
      <c r="CW184" s="290" t="str">
        <f ca="true">+IF(OFFSET('Sanitation Data'!$F$30,0,10*ROW('Sanitation Data'!F178))="","",OFFSET('Sanitation Data'!$F$30,0,10*ROW('Sanitation Data'!F178)))</f>
        <v/>
      </c>
      <c r="CX184" s="290" t="str">
        <f ca="true">+IF(OFFSET('Sanitation Data'!$F$31,0,10*ROW('Sanitation Data'!F178))="","",OFFSET('Sanitation Data'!$F$31,0,10*ROW('Sanitation Data'!F178)))</f>
        <v/>
      </c>
      <c r="CY184" s="290" t="str">
        <f ca="true">+IF(OFFSET('Sanitation Data'!$F$32,0,10*ROW('Sanitation Data'!F178))="","",OFFSET('Sanitation Data'!$F$32,0,10*ROW('Sanitation Data'!F178)))</f>
        <v/>
      </c>
      <c r="CZ184" s="290" t="str">
        <f ca="true">+IF(OFFSET('Sanitation Data'!$G$28,0,10*ROW('Sanitation Data'!G178))="","",OFFSET('Sanitation Data'!$G$28,0,10*ROW('Sanitation Data'!G178)))</f>
        <v/>
      </c>
      <c r="DA184" s="290" t="str">
        <f ca="true">+IF(OFFSET('Sanitation Data'!$G$29,0,10*ROW('Sanitation Data'!G178))="","",OFFSET('Sanitation Data'!$G$29,0,10*ROW('Sanitation Data'!G178)))</f>
        <v/>
      </c>
      <c r="DB184" s="290" t="str">
        <f ca="true">+IF(OFFSET('Sanitation Data'!$G$30,0,10*ROW('Sanitation Data'!G178))="","",OFFSET('Sanitation Data'!$G$30,0,10*ROW('Sanitation Data'!G178)))</f>
        <v/>
      </c>
      <c r="DC184" s="290" t="str">
        <f ca="true">+IF(OFFSET('Sanitation Data'!$G$31,0,10*ROW('Sanitation Data'!G178))="","",OFFSET('Sanitation Data'!$G$31,0,10*ROW('Sanitation Data'!G178)))</f>
        <v/>
      </c>
      <c r="DD184" s="290" t="str">
        <f ca="true">+IF(OFFSET('Sanitation Data'!$G$32,0,10*ROW('Sanitation Data'!G178))="","",OFFSET('Sanitation Data'!$G$32,0,10*ROW('Sanitation Data'!G178)))</f>
        <v/>
      </c>
      <c r="DE184" s="290" t="str">
        <f ca="true">+IF(OFFSET('Sanitation Data'!$H$28,0,10*ROW('Sanitation Data'!H178))="","",OFFSET('Sanitation Data'!$H$28,0,10*ROW('Sanitation Data'!H178)))</f>
        <v/>
      </c>
      <c r="DF184" s="290" t="str">
        <f ca="true">+IF(OFFSET('Sanitation Data'!$H$29,0,10*ROW('Sanitation Data'!H178))="","",OFFSET('Sanitation Data'!$H$29,0,10*ROW('Sanitation Data'!H178)))</f>
        <v/>
      </c>
      <c r="DG184" s="290" t="str">
        <f ca="true">+IF(OFFSET('Sanitation Data'!$H$30,0,10*ROW('Sanitation Data'!H178))="","",OFFSET('Sanitation Data'!$H$30,0,10*ROW('Sanitation Data'!H178)))</f>
        <v/>
      </c>
      <c r="DH184" s="290" t="str">
        <f ca="true">+IF(OFFSET('Sanitation Data'!$H$31,0,10*ROW('Sanitation Data'!H178))="","",OFFSET('Sanitation Data'!$H$31,0,10*ROW('Sanitation Data'!H178)))</f>
        <v/>
      </c>
      <c r="DI184" s="290" t="str">
        <f ca="true">+IF(OFFSET('Sanitation Data'!$H$32,0,10*ROW('Sanitation Data'!H178))="","",OFFSET('Sanitation Data'!$H$32,0,10*ROW('Sanitation Data'!H178)))</f>
        <v/>
      </c>
      <c r="DJ184" s="290" t="str">
        <f ca="true">+IF(OFFSET('Sanitation Data'!$I$28,0,10*ROW('Sanitation Data'!I178))="","",OFFSET('Sanitation Data'!$I$28,0,10*ROW('Sanitation Data'!I178)))</f>
        <v/>
      </c>
      <c r="DK184" s="290" t="str">
        <f ca="true">+IF(OFFSET('Sanitation Data'!$I$29,0,10*ROW('Sanitation Data'!I178))="","",OFFSET('Sanitation Data'!$I$29,0,10*ROW('Sanitation Data'!I178)))</f>
        <v/>
      </c>
      <c r="DL184" s="290" t="str">
        <f ca="true">+IF(OFFSET('Sanitation Data'!$I$30,0,10*ROW('Sanitation Data'!I178))="","",OFFSET('Sanitation Data'!$I$30,0,10*ROW('Sanitation Data'!I178)))</f>
        <v/>
      </c>
      <c r="DM184" s="290" t="str">
        <f ca="true">+IF(OFFSET('Sanitation Data'!$I$31,0,10*ROW('Sanitation Data'!I178))="","",OFFSET('Sanitation Data'!$I$31,0,10*ROW('Sanitation Data'!I178)))</f>
        <v/>
      </c>
      <c r="DN184" s="290" t="str">
        <f ca="true">+IF(OFFSET('Sanitation Data'!$I$32,0,10*ROW('Sanitation Data'!I178))="","",OFFSET('Sanitation Data'!$I$32,0,10*ROW('Sanitation Data'!I178)))</f>
        <v/>
      </c>
      <c r="DO184" s="290" t="str">
        <f ca="true">+IF(OFFSET('Hygiene Data'!$D$11,0,10*ROW('Hygiene Data'!D178))="","",OFFSET('Hygiene Data'!$D$11,0,10*ROW('Hygiene Data'!D178)))</f>
        <v/>
      </c>
      <c r="DP184" s="290" t="str">
        <f ca="true">+IF(OFFSET('Hygiene Data'!$D$12,0,10*ROW('Hygiene Data'!D178))="","",OFFSET('Hygiene Data'!$D$12,0,10*ROW('Hygiene Data'!D178)))</f>
        <v/>
      </c>
      <c r="DQ184" s="290" t="str">
        <f ca="true">+IF(OFFSET('Hygiene Data'!$D$13,0,10*ROW('Hygiene Data'!D178))="","",OFFSET('Hygiene Data'!$D$13,0,10*ROW('Hygiene Data'!D178)))</f>
        <v/>
      </c>
      <c r="DR184" s="290" t="str">
        <f ca="true">+IF(OFFSET('Hygiene Data'!$E$11,0,10*ROW('Hygiene Data'!E178))="","",OFFSET('Hygiene Data'!$E$11,0,10*ROW('Hygiene Data'!E178)))</f>
        <v/>
      </c>
      <c r="DS184" s="290" t="str">
        <f ca="true">+IF(OFFSET('Hygiene Data'!$E$12,0,10*ROW('Hygiene Data'!E178))="","",OFFSET('Hygiene Data'!$E$12,0,10*ROW('Hygiene Data'!E178)))</f>
        <v/>
      </c>
      <c r="DT184" s="290" t="str">
        <f ca="true">+IF(OFFSET('Hygiene Data'!$E$13,0,10*ROW('Hygiene Data'!E178))="","",OFFSET('Hygiene Data'!$E$13,0,10*ROW('Hygiene Data'!E178)))</f>
        <v/>
      </c>
      <c r="DU184" s="290" t="str">
        <f ca="true">+IF(OFFSET('Hygiene Data'!$F$11,0,10*ROW('Hygiene Data'!F178))="","",OFFSET('Hygiene Data'!$F$11,0,10*ROW('Hygiene Data'!F178)))</f>
        <v/>
      </c>
      <c r="DV184" s="290" t="str">
        <f ca="true">+IF(OFFSET('Hygiene Data'!$F$12,0,10*ROW('Hygiene Data'!F178))="","",OFFSET('Hygiene Data'!$F$12,0,10*ROW('Hygiene Data'!F178)))</f>
        <v/>
      </c>
      <c r="DW184" s="290" t="str">
        <f ca="true">+IF(OFFSET('Hygiene Data'!$F$13,0,10*ROW('Hygiene Data'!F178))="","",OFFSET('Hygiene Data'!$F$13,0,10*ROW('Hygiene Data'!F178)))</f>
        <v/>
      </c>
      <c r="DX184" s="290" t="str">
        <f ca="true">+IF(OFFSET('Hygiene Data'!$G$11,0,10*ROW('Hygiene Data'!G178))="","",OFFSET('Hygiene Data'!$G$11,0,10*ROW('Hygiene Data'!G178)))</f>
        <v/>
      </c>
      <c r="DY184" s="290" t="str">
        <f ca="true">+IF(OFFSET('Hygiene Data'!$G$12,0,10*ROW('Hygiene Data'!G178))="","",OFFSET('Hygiene Data'!$G$12,0,10*ROW('Hygiene Data'!G178)))</f>
        <v/>
      </c>
      <c r="DZ184" s="290" t="str">
        <f ca="true">+IF(OFFSET('Hygiene Data'!$G$13,0,10*ROW('Hygiene Data'!G178))="","",OFFSET('Hygiene Data'!$G$13,0,10*ROW('Hygiene Data'!G178)))</f>
        <v/>
      </c>
      <c r="EA184" s="290" t="str">
        <f ca="true">+IF(OFFSET('Hygiene Data'!$H$11,0,10*ROW('Hygiene Data'!H178))="","",OFFSET('Hygiene Data'!$H$11,0,10*ROW('Hygiene Data'!H178)))</f>
        <v/>
      </c>
      <c r="EB184" s="290" t="str">
        <f ca="true">+IF(OFFSET('Hygiene Data'!$H$12,0,10*ROW('Hygiene Data'!H178))="","",OFFSET('Hygiene Data'!$H$12,0,10*ROW('Hygiene Data'!H178)))</f>
        <v/>
      </c>
      <c r="EC184" s="290" t="str">
        <f ca="true">+IF(OFFSET('Hygiene Data'!$H$13,0,10*ROW('Hygiene Data'!H178))="","",OFFSET('Hygiene Data'!$H$13,0,10*ROW('Hygiene Data'!H178)))</f>
        <v/>
      </c>
      <c r="ED184" s="290" t="str">
        <f ca="true">+IF(OFFSET('Hygiene Data'!$I$11,0,10*ROW('Hygiene Data'!I178))="","",OFFSET('Hygiene Data'!$I$11,0,10*ROW('Hygiene Data'!I178)))</f>
        <v/>
      </c>
      <c r="EE184" s="290" t="str">
        <f ca="true">+IF(OFFSET('Hygiene Data'!$I$12,0,10*ROW('Hygiene Data'!I178))="","",OFFSET('Hygiene Data'!$I$12,0,10*ROW('Hygiene Data'!I178)))</f>
        <v/>
      </c>
      <c r="EF184" s="290"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6"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0"/>
      <c r="BS185" s="290" t="str">
        <f ca="true">+IF(OFFSET('Water Data'!$D$27,0,10*ROW('Water Data'!D179))="","",OFFSET('Water Data'!$D$27,0,10*ROW('Water Data'!D179)))</f>
        <v/>
      </c>
      <c r="BT185" s="290" t="str">
        <f ca="true">+IF(OFFSET('Water Data'!$D$28,0,10*ROW('Water Data'!D179))="","",OFFSET('Water Data'!$D$28,0,10*ROW('Water Data'!D179)))</f>
        <v/>
      </c>
      <c r="BU185" s="290" t="str">
        <f ca="true">+IF(OFFSET('Water Data'!$D$29,0,10*ROW('Water Data'!D179))="","",OFFSET('Water Data'!$D$29,0,10*ROW('Water Data'!D179)))</f>
        <v/>
      </c>
      <c r="BV185" s="290" t="str">
        <f ca="true">+IF(OFFSET('Water Data'!$E$27,0,10*ROW('Water Data'!E179))="","",OFFSET('Water Data'!$E$27,0,10*ROW('Water Data'!E179)))</f>
        <v/>
      </c>
      <c r="BW185" s="290" t="str">
        <f ca="true">+IF(OFFSET('Water Data'!$E$28,0,10*ROW('Water Data'!E179))="","",OFFSET('Water Data'!$E$28,0,10*ROW('Water Data'!E179)))</f>
        <v/>
      </c>
      <c r="BX185" s="290" t="str">
        <f ca="true">+IF(OFFSET('Water Data'!$E$29,0,10*ROW('Water Data'!E179))="","",OFFSET('Water Data'!$E$29,0,10*ROW('Water Data'!E179)))</f>
        <v/>
      </c>
      <c r="BY185" s="290" t="str">
        <f ca="true">+IF(OFFSET('Water Data'!$F$27,0,10*ROW('Water Data'!F179))="","",OFFSET('Water Data'!$F$27,0,10*ROW('Water Data'!F179)))</f>
        <v/>
      </c>
      <c r="BZ185" s="290" t="str">
        <f ca="true">+IF(OFFSET('Water Data'!$F$28,0,10*ROW('Water Data'!F179))="","",OFFSET('Water Data'!$F$28,0,10*ROW('Water Data'!F179)))</f>
        <v/>
      </c>
      <c r="CA185" s="290" t="str">
        <f ca="true">+IF(OFFSET('Water Data'!$F$29,0,10*ROW('Water Data'!F179))="","",OFFSET('Water Data'!$F$29,0,10*ROW('Water Data'!F179)))</f>
        <v/>
      </c>
      <c r="CB185" s="290" t="str">
        <f ca="true">+IF(OFFSET('Water Data'!$G$27,0,10*ROW('Water Data'!G179))="","",OFFSET('Water Data'!$G$27,0,10*ROW('Water Data'!G179)))</f>
        <v/>
      </c>
      <c r="CC185" s="290" t="str">
        <f ca="true">+IF(OFFSET('Water Data'!$G$28,0,10*ROW('Water Data'!G179))="","",OFFSET('Water Data'!$G$28,0,10*ROW('Water Data'!G179)))</f>
        <v/>
      </c>
      <c r="CD185" s="290" t="str">
        <f ca="true">+IF(OFFSET('Water Data'!$G$29,0,10*ROW('Water Data'!G179))="","",OFFSET('Water Data'!$G$29,0,10*ROW('Water Data'!G179)))</f>
        <v/>
      </c>
      <c r="CE185" s="290" t="str">
        <f ca="true">+IF(OFFSET('Water Data'!$H$27,0,10*ROW('Water Data'!H179))="","",OFFSET('Water Data'!$H$27,0,10*ROW('Water Data'!H179)))</f>
        <v/>
      </c>
      <c r="CF185" s="290" t="str">
        <f ca="true">+IF(OFFSET('Water Data'!$H$28,0,10*ROW('Water Data'!H179))="","",OFFSET('Water Data'!$H$28,0,10*ROW('Water Data'!H179)))</f>
        <v/>
      </c>
      <c r="CG185" s="290" t="str">
        <f ca="true">+IF(OFFSET('Water Data'!$H$29,0,10*ROW('Water Data'!H179))="","",OFFSET('Water Data'!$H$29,0,10*ROW('Water Data'!H179)))</f>
        <v/>
      </c>
      <c r="CH185" s="290" t="str">
        <f ca="true">+IF(OFFSET('Water Data'!$I$27,0,10*ROW('Water Data'!I179))="","",OFFSET('Water Data'!$I$27,0,10*ROW('Water Data'!I179)))</f>
        <v/>
      </c>
      <c r="CI185" s="290" t="str">
        <f ca="true">+IF(OFFSET('Water Data'!$I$28,0,10*ROW('Water Data'!I179))="","",OFFSET('Water Data'!$I$28,0,10*ROW('Water Data'!I179)))</f>
        <v/>
      </c>
      <c r="CJ185" s="290" t="str">
        <f ca="true">+IF(OFFSET('Water Data'!$I$29,0,10*ROW('Water Data'!I179))="","",OFFSET('Water Data'!$I$29,0,10*ROW('Water Data'!I179)))</f>
        <v/>
      </c>
      <c r="CK185" s="290" t="str">
        <f ca="true">+IF(OFFSET('Sanitation Data'!$D$28,0,10*ROW('Sanitation Data'!D179))="","",OFFSET('Sanitation Data'!$D$28,0,10*ROW('Sanitation Data'!D179)))</f>
        <v/>
      </c>
      <c r="CL185" s="290" t="str">
        <f ca="true">+IF(OFFSET('Sanitation Data'!$D$29,0,10*ROW('Sanitation Data'!D179))="","",OFFSET('Sanitation Data'!$D$29,0,10*ROW('Sanitation Data'!D179)))</f>
        <v/>
      </c>
      <c r="CM185" s="290" t="str">
        <f ca="true">+IF(OFFSET('Sanitation Data'!$D$30,0,10*ROW('Sanitation Data'!D179))="","",OFFSET('Sanitation Data'!$D$30,0,10*ROW('Sanitation Data'!D179)))</f>
        <v/>
      </c>
      <c r="CN185" s="290" t="str">
        <f ca="true">+IF(OFFSET('Sanitation Data'!$D$31,0,10*ROW('Sanitation Data'!D179))="","",OFFSET('Sanitation Data'!$D$31,0,10*ROW('Sanitation Data'!D179)))</f>
        <v/>
      </c>
      <c r="CO185" s="290" t="str">
        <f ca="true">+IF(OFFSET('Sanitation Data'!$D$32,0,10*ROW('Sanitation Data'!D179))="","",OFFSET('Sanitation Data'!$D$32,0,10*ROW('Sanitation Data'!D179)))</f>
        <v/>
      </c>
      <c r="CP185" s="290" t="str">
        <f ca="true">+IF(OFFSET('Sanitation Data'!$E$28,0,10*ROW('Sanitation Data'!E179))="","",OFFSET('Sanitation Data'!$E$28,0,10*ROW('Sanitation Data'!E179)))</f>
        <v/>
      </c>
      <c r="CQ185" s="290" t="str">
        <f ca="true">+IF(OFFSET('Sanitation Data'!$E$29,0,10*ROW('Sanitation Data'!E179))="","",OFFSET('Sanitation Data'!$E$29,0,10*ROW('Sanitation Data'!E179)))</f>
        <v/>
      </c>
      <c r="CR185" s="290" t="str">
        <f ca="true">+IF(OFFSET('Sanitation Data'!$E$30,0,10*ROW('Sanitation Data'!E179))="","",OFFSET('Sanitation Data'!$E$30,0,10*ROW('Sanitation Data'!E179)))</f>
        <v/>
      </c>
      <c r="CS185" s="290" t="str">
        <f ca="true">+IF(OFFSET('Sanitation Data'!$E$31,0,10*ROW('Sanitation Data'!E179))="","",OFFSET('Sanitation Data'!$E$31,0,10*ROW('Sanitation Data'!E179)))</f>
        <v/>
      </c>
      <c r="CT185" s="290" t="str">
        <f ca="true">+IF(OFFSET('Sanitation Data'!$E$32,0,10*ROW('Sanitation Data'!E179))="","",OFFSET('Sanitation Data'!$E$32,0,10*ROW('Sanitation Data'!E179)))</f>
        <v/>
      </c>
      <c r="CU185" s="290" t="str">
        <f ca="true">+IF(OFFSET('Sanitation Data'!$F$28,0,10*ROW('Sanitation Data'!F179))="","",OFFSET('Sanitation Data'!$F$28,0,10*ROW('Sanitation Data'!F179)))</f>
        <v/>
      </c>
      <c r="CV185" s="290" t="str">
        <f ca="true">+IF(OFFSET('Sanitation Data'!$F$29,0,10*ROW('Sanitation Data'!F179))="","",OFFSET('Sanitation Data'!$F$29,0,10*ROW('Sanitation Data'!F179)))</f>
        <v/>
      </c>
      <c r="CW185" s="290" t="str">
        <f ca="true">+IF(OFFSET('Sanitation Data'!$F$30,0,10*ROW('Sanitation Data'!F179))="","",OFFSET('Sanitation Data'!$F$30,0,10*ROW('Sanitation Data'!F179)))</f>
        <v/>
      </c>
      <c r="CX185" s="290" t="str">
        <f ca="true">+IF(OFFSET('Sanitation Data'!$F$31,0,10*ROW('Sanitation Data'!F179))="","",OFFSET('Sanitation Data'!$F$31,0,10*ROW('Sanitation Data'!F179)))</f>
        <v/>
      </c>
      <c r="CY185" s="290" t="str">
        <f ca="true">+IF(OFFSET('Sanitation Data'!$F$32,0,10*ROW('Sanitation Data'!F179))="","",OFFSET('Sanitation Data'!$F$32,0,10*ROW('Sanitation Data'!F179)))</f>
        <v/>
      </c>
      <c r="CZ185" s="290" t="str">
        <f ca="true">+IF(OFFSET('Sanitation Data'!$G$28,0,10*ROW('Sanitation Data'!G179))="","",OFFSET('Sanitation Data'!$G$28,0,10*ROW('Sanitation Data'!G179)))</f>
        <v/>
      </c>
      <c r="DA185" s="290" t="str">
        <f ca="true">+IF(OFFSET('Sanitation Data'!$G$29,0,10*ROW('Sanitation Data'!G179))="","",OFFSET('Sanitation Data'!$G$29,0,10*ROW('Sanitation Data'!G179)))</f>
        <v/>
      </c>
      <c r="DB185" s="290" t="str">
        <f ca="true">+IF(OFFSET('Sanitation Data'!$G$30,0,10*ROW('Sanitation Data'!G179))="","",OFFSET('Sanitation Data'!$G$30,0,10*ROW('Sanitation Data'!G179)))</f>
        <v/>
      </c>
      <c r="DC185" s="290" t="str">
        <f ca="true">+IF(OFFSET('Sanitation Data'!$G$31,0,10*ROW('Sanitation Data'!G179))="","",OFFSET('Sanitation Data'!$G$31,0,10*ROW('Sanitation Data'!G179)))</f>
        <v/>
      </c>
      <c r="DD185" s="290" t="str">
        <f ca="true">+IF(OFFSET('Sanitation Data'!$G$32,0,10*ROW('Sanitation Data'!G179))="","",OFFSET('Sanitation Data'!$G$32,0,10*ROW('Sanitation Data'!G179)))</f>
        <v/>
      </c>
      <c r="DE185" s="290" t="str">
        <f ca="true">+IF(OFFSET('Sanitation Data'!$H$28,0,10*ROW('Sanitation Data'!H179))="","",OFFSET('Sanitation Data'!$H$28,0,10*ROW('Sanitation Data'!H179)))</f>
        <v/>
      </c>
      <c r="DF185" s="290" t="str">
        <f ca="true">+IF(OFFSET('Sanitation Data'!$H$29,0,10*ROW('Sanitation Data'!H179))="","",OFFSET('Sanitation Data'!$H$29,0,10*ROW('Sanitation Data'!H179)))</f>
        <v/>
      </c>
      <c r="DG185" s="290" t="str">
        <f ca="true">+IF(OFFSET('Sanitation Data'!$H$30,0,10*ROW('Sanitation Data'!H179))="","",OFFSET('Sanitation Data'!$H$30,0,10*ROW('Sanitation Data'!H179)))</f>
        <v/>
      </c>
      <c r="DH185" s="290" t="str">
        <f ca="true">+IF(OFFSET('Sanitation Data'!$H$31,0,10*ROW('Sanitation Data'!H179))="","",OFFSET('Sanitation Data'!$H$31,0,10*ROW('Sanitation Data'!H179)))</f>
        <v/>
      </c>
      <c r="DI185" s="290" t="str">
        <f ca="true">+IF(OFFSET('Sanitation Data'!$H$32,0,10*ROW('Sanitation Data'!H179))="","",OFFSET('Sanitation Data'!$H$32,0,10*ROW('Sanitation Data'!H179)))</f>
        <v/>
      </c>
      <c r="DJ185" s="290" t="str">
        <f ca="true">+IF(OFFSET('Sanitation Data'!$I$28,0,10*ROW('Sanitation Data'!I179))="","",OFFSET('Sanitation Data'!$I$28,0,10*ROW('Sanitation Data'!I179)))</f>
        <v/>
      </c>
      <c r="DK185" s="290" t="str">
        <f ca="true">+IF(OFFSET('Sanitation Data'!$I$29,0,10*ROW('Sanitation Data'!I179))="","",OFFSET('Sanitation Data'!$I$29,0,10*ROW('Sanitation Data'!I179)))</f>
        <v/>
      </c>
      <c r="DL185" s="290" t="str">
        <f ca="true">+IF(OFFSET('Sanitation Data'!$I$30,0,10*ROW('Sanitation Data'!I179))="","",OFFSET('Sanitation Data'!$I$30,0,10*ROW('Sanitation Data'!I179)))</f>
        <v/>
      </c>
      <c r="DM185" s="290" t="str">
        <f ca="true">+IF(OFFSET('Sanitation Data'!$I$31,0,10*ROW('Sanitation Data'!I179))="","",OFFSET('Sanitation Data'!$I$31,0,10*ROW('Sanitation Data'!I179)))</f>
        <v/>
      </c>
      <c r="DN185" s="290" t="str">
        <f ca="true">+IF(OFFSET('Sanitation Data'!$I$32,0,10*ROW('Sanitation Data'!I179))="","",OFFSET('Sanitation Data'!$I$32,0,10*ROW('Sanitation Data'!I179)))</f>
        <v/>
      </c>
      <c r="DO185" s="290" t="str">
        <f ca="true">+IF(OFFSET('Hygiene Data'!$D$11,0,10*ROW('Hygiene Data'!D179))="","",OFFSET('Hygiene Data'!$D$11,0,10*ROW('Hygiene Data'!D179)))</f>
        <v/>
      </c>
      <c r="DP185" s="290" t="str">
        <f ca="true">+IF(OFFSET('Hygiene Data'!$D$12,0,10*ROW('Hygiene Data'!D179))="","",OFFSET('Hygiene Data'!$D$12,0,10*ROW('Hygiene Data'!D179)))</f>
        <v/>
      </c>
      <c r="DQ185" s="290" t="str">
        <f ca="true">+IF(OFFSET('Hygiene Data'!$D$13,0,10*ROW('Hygiene Data'!D179))="","",OFFSET('Hygiene Data'!$D$13,0,10*ROW('Hygiene Data'!D179)))</f>
        <v/>
      </c>
      <c r="DR185" s="290" t="str">
        <f ca="true">+IF(OFFSET('Hygiene Data'!$E$11,0,10*ROW('Hygiene Data'!E179))="","",OFFSET('Hygiene Data'!$E$11,0,10*ROW('Hygiene Data'!E179)))</f>
        <v/>
      </c>
      <c r="DS185" s="290" t="str">
        <f ca="true">+IF(OFFSET('Hygiene Data'!$E$12,0,10*ROW('Hygiene Data'!E179))="","",OFFSET('Hygiene Data'!$E$12,0,10*ROW('Hygiene Data'!E179)))</f>
        <v/>
      </c>
      <c r="DT185" s="290" t="str">
        <f ca="true">+IF(OFFSET('Hygiene Data'!$E$13,0,10*ROW('Hygiene Data'!E179))="","",OFFSET('Hygiene Data'!$E$13,0,10*ROW('Hygiene Data'!E179)))</f>
        <v/>
      </c>
      <c r="DU185" s="290" t="str">
        <f ca="true">+IF(OFFSET('Hygiene Data'!$F$11,0,10*ROW('Hygiene Data'!F179))="","",OFFSET('Hygiene Data'!$F$11,0,10*ROW('Hygiene Data'!F179)))</f>
        <v/>
      </c>
      <c r="DV185" s="290" t="str">
        <f ca="true">+IF(OFFSET('Hygiene Data'!$F$12,0,10*ROW('Hygiene Data'!F179))="","",OFFSET('Hygiene Data'!$F$12,0,10*ROW('Hygiene Data'!F179)))</f>
        <v/>
      </c>
      <c r="DW185" s="290" t="str">
        <f ca="true">+IF(OFFSET('Hygiene Data'!$F$13,0,10*ROW('Hygiene Data'!F179))="","",OFFSET('Hygiene Data'!$F$13,0,10*ROW('Hygiene Data'!F179)))</f>
        <v/>
      </c>
      <c r="DX185" s="290" t="str">
        <f ca="true">+IF(OFFSET('Hygiene Data'!$G$11,0,10*ROW('Hygiene Data'!G179))="","",OFFSET('Hygiene Data'!$G$11,0,10*ROW('Hygiene Data'!G179)))</f>
        <v/>
      </c>
      <c r="DY185" s="290" t="str">
        <f ca="true">+IF(OFFSET('Hygiene Data'!$G$12,0,10*ROW('Hygiene Data'!G179))="","",OFFSET('Hygiene Data'!$G$12,0,10*ROW('Hygiene Data'!G179)))</f>
        <v/>
      </c>
      <c r="DZ185" s="290" t="str">
        <f ca="true">+IF(OFFSET('Hygiene Data'!$G$13,0,10*ROW('Hygiene Data'!G179))="","",OFFSET('Hygiene Data'!$G$13,0,10*ROW('Hygiene Data'!G179)))</f>
        <v/>
      </c>
      <c r="EA185" s="290" t="str">
        <f ca="true">+IF(OFFSET('Hygiene Data'!$H$11,0,10*ROW('Hygiene Data'!H179))="","",OFFSET('Hygiene Data'!$H$11,0,10*ROW('Hygiene Data'!H179)))</f>
        <v/>
      </c>
      <c r="EB185" s="290" t="str">
        <f ca="true">+IF(OFFSET('Hygiene Data'!$H$12,0,10*ROW('Hygiene Data'!H179))="","",OFFSET('Hygiene Data'!$H$12,0,10*ROW('Hygiene Data'!H179)))</f>
        <v/>
      </c>
      <c r="EC185" s="290" t="str">
        <f ca="true">+IF(OFFSET('Hygiene Data'!$H$13,0,10*ROW('Hygiene Data'!H179))="","",OFFSET('Hygiene Data'!$H$13,0,10*ROW('Hygiene Data'!H179)))</f>
        <v/>
      </c>
      <c r="ED185" s="290" t="str">
        <f ca="true">+IF(OFFSET('Hygiene Data'!$I$11,0,10*ROW('Hygiene Data'!I179))="","",OFFSET('Hygiene Data'!$I$11,0,10*ROW('Hygiene Data'!I179)))</f>
        <v/>
      </c>
      <c r="EE185" s="290" t="str">
        <f ca="true">+IF(OFFSET('Hygiene Data'!$I$12,0,10*ROW('Hygiene Data'!I179))="","",OFFSET('Hygiene Data'!$I$12,0,10*ROW('Hygiene Data'!I179)))</f>
        <v/>
      </c>
      <c r="EF185" s="290"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6"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0"/>
      <c r="BS186" s="290" t="str">
        <f ca="true">+IF(OFFSET('Water Data'!$D$27,0,10*ROW('Water Data'!D180))="","",OFFSET('Water Data'!$D$27,0,10*ROW('Water Data'!D180)))</f>
        <v/>
      </c>
      <c r="BT186" s="290" t="str">
        <f ca="true">+IF(OFFSET('Water Data'!$D$28,0,10*ROW('Water Data'!D180))="","",OFFSET('Water Data'!$D$28,0,10*ROW('Water Data'!D180)))</f>
        <v/>
      </c>
      <c r="BU186" s="290" t="str">
        <f ca="true">+IF(OFFSET('Water Data'!$D$29,0,10*ROW('Water Data'!D180))="","",OFFSET('Water Data'!$D$29,0,10*ROW('Water Data'!D180)))</f>
        <v/>
      </c>
      <c r="BV186" s="290" t="str">
        <f ca="true">+IF(OFFSET('Water Data'!$E$27,0,10*ROW('Water Data'!E180))="","",OFFSET('Water Data'!$E$27,0,10*ROW('Water Data'!E180)))</f>
        <v/>
      </c>
      <c r="BW186" s="290" t="str">
        <f ca="true">+IF(OFFSET('Water Data'!$E$28,0,10*ROW('Water Data'!E180))="","",OFFSET('Water Data'!$E$28,0,10*ROW('Water Data'!E180)))</f>
        <v/>
      </c>
      <c r="BX186" s="290" t="str">
        <f ca="true">+IF(OFFSET('Water Data'!$E$29,0,10*ROW('Water Data'!E180))="","",OFFSET('Water Data'!$E$29,0,10*ROW('Water Data'!E180)))</f>
        <v/>
      </c>
      <c r="BY186" s="290" t="str">
        <f ca="true">+IF(OFFSET('Water Data'!$F$27,0,10*ROW('Water Data'!F180))="","",OFFSET('Water Data'!$F$27,0,10*ROW('Water Data'!F180)))</f>
        <v/>
      </c>
      <c r="BZ186" s="290" t="str">
        <f ca="true">+IF(OFFSET('Water Data'!$F$28,0,10*ROW('Water Data'!F180))="","",OFFSET('Water Data'!$F$28,0,10*ROW('Water Data'!F180)))</f>
        <v/>
      </c>
      <c r="CA186" s="290" t="str">
        <f ca="true">+IF(OFFSET('Water Data'!$F$29,0,10*ROW('Water Data'!F180))="","",OFFSET('Water Data'!$F$29,0,10*ROW('Water Data'!F180)))</f>
        <v/>
      </c>
      <c r="CB186" s="290" t="str">
        <f ca="true">+IF(OFFSET('Water Data'!$G$27,0,10*ROW('Water Data'!G180))="","",OFFSET('Water Data'!$G$27,0,10*ROW('Water Data'!G180)))</f>
        <v/>
      </c>
      <c r="CC186" s="290" t="str">
        <f ca="true">+IF(OFFSET('Water Data'!$G$28,0,10*ROW('Water Data'!G180))="","",OFFSET('Water Data'!$G$28,0,10*ROW('Water Data'!G180)))</f>
        <v/>
      </c>
      <c r="CD186" s="290" t="str">
        <f ca="true">+IF(OFFSET('Water Data'!$G$29,0,10*ROW('Water Data'!G180))="","",OFFSET('Water Data'!$G$29,0,10*ROW('Water Data'!G180)))</f>
        <v/>
      </c>
      <c r="CE186" s="290" t="str">
        <f ca="true">+IF(OFFSET('Water Data'!$H$27,0,10*ROW('Water Data'!H180))="","",OFFSET('Water Data'!$H$27,0,10*ROW('Water Data'!H180)))</f>
        <v/>
      </c>
      <c r="CF186" s="290" t="str">
        <f ca="true">+IF(OFFSET('Water Data'!$H$28,0,10*ROW('Water Data'!H180))="","",OFFSET('Water Data'!$H$28,0,10*ROW('Water Data'!H180)))</f>
        <v/>
      </c>
      <c r="CG186" s="290" t="str">
        <f ca="true">+IF(OFFSET('Water Data'!$H$29,0,10*ROW('Water Data'!H180))="","",OFFSET('Water Data'!$H$29,0,10*ROW('Water Data'!H180)))</f>
        <v/>
      </c>
      <c r="CH186" s="290" t="str">
        <f ca="true">+IF(OFFSET('Water Data'!$I$27,0,10*ROW('Water Data'!I180))="","",OFFSET('Water Data'!$I$27,0,10*ROW('Water Data'!I180)))</f>
        <v/>
      </c>
      <c r="CI186" s="290" t="str">
        <f ca="true">+IF(OFFSET('Water Data'!$I$28,0,10*ROW('Water Data'!I180))="","",OFFSET('Water Data'!$I$28,0,10*ROW('Water Data'!I180)))</f>
        <v/>
      </c>
      <c r="CJ186" s="290" t="str">
        <f ca="true">+IF(OFFSET('Water Data'!$I$29,0,10*ROW('Water Data'!I180))="","",OFFSET('Water Data'!$I$29,0,10*ROW('Water Data'!I180)))</f>
        <v/>
      </c>
      <c r="CK186" s="290" t="str">
        <f ca="true">+IF(OFFSET('Sanitation Data'!$D$28,0,10*ROW('Sanitation Data'!D180))="","",OFFSET('Sanitation Data'!$D$28,0,10*ROW('Sanitation Data'!D180)))</f>
        <v/>
      </c>
      <c r="CL186" s="290" t="str">
        <f ca="true">+IF(OFFSET('Sanitation Data'!$D$29,0,10*ROW('Sanitation Data'!D180))="","",OFFSET('Sanitation Data'!$D$29,0,10*ROW('Sanitation Data'!D180)))</f>
        <v/>
      </c>
      <c r="CM186" s="290" t="str">
        <f ca="true">+IF(OFFSET('Sanitation Data'!$D$30,0,10*ROW('Sanitation Data'!D180))="","",OFFSET('Sanitation Data'!$D$30,0,10*ROW('Sanitation Data'!D180)))</f>
        <v/>
      </c>
      <c r="CN186" s="290" t="str">
        <f ca="true">+IF(OFFSET('Sanitation Data'!$D$31,0,10*ROW('Sanitation Data'!D180))="","",OFFSET('Sanitation Data'!$D$31,0,10*ROW('Sanitation Data'!D180)))</f>
        <v/>
      </c>
      <c r="CO186" s="290" t="str">
        <f ca="true">+IF(OFFSET('Sanitation Data'!$D$32,0,10*ROW('Sanitation Data'!D180))="","",OFFSET('Sanitation Data'!$D$32,0,10*ROW('Sanitation Data'!D180)))</f>
        <v/>
      </c>
      <c r="CP186" s="290" t="str">
        <f ca="true">+IF(OFFSET('Sanitation Data'!$E$28,0,10*ROW('Sanitation Data'!E180))="","",OFFSET('Sanitation Data'!$E$28,0,10*ROW('Sanitation Data'!E180)))</f>
        <v/>
      </c>
      <c r="CQ186" s="290" t="str">
        <f ca="true">+IF(OFFSET('Sanitation Data'!$E$29,0,10*ROW('Sanitation Data'!E180))="","",OFFSET('Sanitation Data'!$E$29,0,10*ROW('Sanitation Data'!E180)))</f>
        <v/>
      </c>
      <c r="CR186" s="290" t="str">
        <f ca="true">+IF(OFFSET('Sanitation Data'!$E$30,0,10*ROW('Sanitation Data'!E180))="","",OFFSET('Sanitation Data'!$E$30,0,10*ROW('Sanitation Data'!E180)))</f>
        <v/>
      </c>
      <c r="CS186" s="290" t="str">
        <f ca="true">+IF(OFFSET('Sanitation Data'!$E$31,0,10*ROW('Sanitation Data'!E180))="","",OFFSET('Sanitation Data'!$E$31,0,10*ROW('Sanitation Data'!E180)))</f>
        <v/>
      </c>
      <c r="CT186" s="290" t="str">
        <f ca="true">+IF(OFFSET('Sanitation Data'!$E$32,0,10*ROW('Sanitation Data'!E180))="","",OFFSET('Sanitation Data'!$E$32,0,10*ROW('Sanitation Data'!E180)))</f>
        <v/>
      </c>
      <c r="CU186" s="290" t="str">
        <f ca="true">+IF(OFFSET('Sanitation Data'!$F$28,0,10*ROW('Sanitation Data'!F180))="","",OFFSET('Sanitation Data'!$F$28,0,10*ROW('Sanitation Data'!F180)))</f>
        <v/>
      </c>
      <c r="CV186" s="290" t="str">
        <f ca="true">+IF(OFFSET('Sanitation Data'!$F$29,0,10*ROW('Sanitation Data'!F180))="","",OFFSET('Sanitation Data'!$F$29,0,10*ROW('Sanitation Data'!F180)))</f>
        <v/>
      </c>
      <c r="CW186" s="290" t="str">
        <f ca="true">+IF(OFFSET('Sanitation Data'!$F$30,0,10*ROW('Sanitation Data'!F180))="","",OFFSET('Sanitation Data'!$F$30,0,10*ROW('Sanitation Data'!F180)))</f>
        <v/>
      </c>
      <c r="CX186" s="290" t="str">
        <f ca="true">+IF(OFFSET('Sanitation Data'!$F$31,0,10*ROW('Sanitation Data'!F180))="","",OFFSET('Sanitation Data'!$F$31,0,10*ROW('Sanitation Data'!F180)))</f>
        <v/>
      </c>
      <c r="CY186" s="290" t="str">
        <f ca="true">+IF(OFFSET('Sanitation Data'!$F$32,0,10*ROW('Sanitation Data'!F180))="","",OFFSET('Sanitation Data'!$F$32,0,10*ROW('Sanitation Data'!F180)))</f>
        <v/>
      </c>
      <c r="CZ186" s="290" t="str">
        <f ca="true">+IF(OFFSET('Sanitation Data'!$G$28,0,10*ROW('Sanitation Data'!G180))="","",OFFSET('Sanitation Data'!$G$28,0,10*ROW('Sanitation Data'!G180)))</f>
        <v/>
      </c>
      <c r="DA186" s="290" t="str">
        <f ca="true">+IF(OFFSET('Sanitation Data'!$G$29,0,10*ROW('Sanitation Data'!G180))="","",OFFSET('Sanitation Data'!$G$29,0,10*ROW('Sanitation Data'!G180)))</f>
        <v/>
      </c>
      <c r="DB186" s="290" t="str">
        <f ca="true">+IF(OFFSET('Sanitation Data'!$G$30,0,10*ROW('Sanitation Data'!G180))="","",OFFSET('Sanitation Data'!$G$30,0,10*ROW('Sanitation Data'!G180)))</f>
        <v/>
      </c>
      <c r="DC186" s="290" t="str">
        <f ca="true">+IF(OFFSET('Sanitation Data'!$G$31,0,10*ROW('Sanitation Data'!G180))="","",OFFSET('Sanitation Data'!$G$31,0,10*ROW('Sanitation Data'!G180)))</f>
        <v/>
      </c>
      <c r="DD186" s="290" t="str">
        <f ca="true">+IF(OFFSET('Sanitation Data'!$G$32,0,10*ROW('Sanitation Data'!G180))="","",OFFSET('Sanitation Data'!$G$32,0,10*ROW('Sanitation Data'!G180)))</f>
        <v/>
      </c>
      <c r="DE186" s="290" t="str">
        <f ca="true">+IF(OFFSET('Sanitation Data'!$H$28,0,10*ROW('Sanitation Data'!H180))="","",OFFSET('Sanitation Data'!$H$28,0,10*ROW('Sanitation Data'!H180)))</f>
        <v/>
      </c>
      <c r="DF186" s="290" t="str">
        <f ca="true">+IF(OFFSET('Sanitation Data'!$H$29,0,10*ROW('Sanitation Data'!H180))="","",OFFSET('Sanitation Data'!$H$29,0,10*ROW('Sanitation Data'!H180)))</f>
        <v/>
      </c>
      <c r="DG186" s="290" t="str">
        <f ca="true">+IF(OFFSET('Sanitation Data'!$H$30,0,10*ROW('Sanitation Data'!H180))="","",OFFSET('Sanitation Data'!$H$30,0,10*ROW('Sanitation Data'!H180)))</f>
        <v/>
      </c>
      <c r="DH186" s="290" t="str">
        <f ca="true">+IF(OFFSET('Sanitation Data'!$H$31,0,10*ROW('Sanitation Data'!H180))="","",OFFSET('Sanitation Data'!$H$31,0,10*ROW('Sanitation Data'!H180)))</f>
        <v/>
      </c>
      <c r="DI186" s="290" t="str">
        <f ca="true">+IF(OFFSET('Sanitation Data'!$H$32,0,10*ROW('Sanitation Data'!H180))="","",OFFSET('Sanitation Data'!$H$32,0,10*ROW('Sanitation Data'!H180)))</f>
        <v/>
      </c>
      <c r="DJ186" s="290" t="str">
        <f ca="true">+IF(OFFSET('Sanitation Data'!$I$28,0,10*ROW('Sanitation Data'!I180))="","",OFFSET('Sanitation Data'!$I$28,0,10*ROW('Sanitation Data'!I180)))</f>
        <v/>
      </c>
      <c r="DK186" s="290" t="str">
        <f ca="true">+IF(OFFSET('Sanitation Data'!$I$29,0,10*ROW('Sanitation Data'!I180))="","",OFFSET('Sanitation Data'!$I$29,0,10*ROW('Sanitation Data'!I180)))</f>
        <v/>
      </c>
      <c r="DL186" s="290" t="str">
        <f ca="true">+IF(OFFSET('Sanitation Data'!$I$30,0,10*ROW('Sanitation Data'!I180))="","",OFFSET('Sanitation Data'!$I$30,0,10*ROW('Sanitation Data'!I180)))</f>
        <v/>
      </c>
      <c r="DM186" s="290" t="str">
        <f ca="true">+IF(OFFSET('Sanitation Data'!$I$31,0,10*ROW('Sanitation Data'!I180))="","",OFFSET('Sanitation Data'!$I$31,0,10*ROW('Sanitation Data'!I180)))</f>
        <v/>
      </c>
      <c r="DN186" s="290" t="str">
        <f ca="true">+IF(OFFSET('Sanitation Data'!$I$32,0,10*ROW('Sanitation Data'!I180))="","",OFFSET('Sanitation Data'!$I$32,0,10*ROW('Sanitation Data'!I180)))</f>
        <v/>
      </c>
      <c r="DO186" s="290" t="str">
        <f ca="true">+IF(OFFSET('Hygiene Data'!$D$11,0,10*ROW('Hygiene Data'!D180))="","",OFFSET('Hygiene Data'!$D$11,0,10*ROW('Hygiene Data'!D180)))</f>
        <v/>
      </c>
      <c r="DP186" s="290" t="str">
        <f ca="true">+IF(OFFSET('Hygiene Data'!$D$12,0,10*ROW('Hygiene Data'!D180))="","",OFFSET('Hygiene Data'!$D$12,0,10*ROW('Hygiene Data'!D180)))</f>
        <v/>
      </c>
      <c r="DQ186" s="290" t="str">
        <f ca="true">+IF(OFFSET('Hygiene Data'!$D$13,0,10*ROW('Hygiene Data'!D180))="","",OFFSET('Hygiene Data'!$D$13,0,10*ROW('Hygiene Data'!D180)))</f>
        <v/>
      </c>
      <c r="DR186" s="290" t="str">
        <f ca="true">+IF(OFFSET('Hygiene Data'!$E$11,0,10*ROW('Hygiene Data'!E180))="","",OFFSET('Hygiene Data'!$E$11,0,10*ROW('Hygiene Data'!E180)))</f>
        <v/>
      </c>
      <c r="DS186" s="290" t="str">
        <f ca="true">+IF(OFFSET('Hygiene Data'!$E$12,0,10*ROW('Hygiene Data'!E180))="","",OFFSET('Hygiene Data'!$E$12,0,10*ROW('Hygiene Data'!E180)))</f>
        <v/>
      </c>
      <c r="DT186" s="290" t="str">
        <f ca="true">+IF(OFFSET('Hygiene Data'!$E$13,0,10*ROW('Hygiene Data'!E180))="","",OFFSET('Hygiene Data'!$E$13,0,10*ROW('Hygiene Data'!E180)))</f>
        <v/>
      </c>
      <c r="DU186" s="290" t="str">
        <f ca="true">+IF(OFFSET('Hygiene Data'!$F$11,0,10*ROW('Hygiene Data'!F180))="","",OFFSET('Hygiene Data'!$F$11,0,10*ROW('Hygiene Data'!F180)))</f>
        <v/>
      </c>
      <c r="DV186" s="290" t="str">
        <f ca="true">+IF(OFFSET('Hygiene Data'!$F$12,0,10*ROW('Hygiene Data'!F180))="","",OFFSET('Hygiene Data'!$F$12,0,10*ROW('Hygiene Data'!F180)))</f>
        <v/>
      </c>
      <c r="DW186" s="290" t="str">
        <f ca="true">+IF(OFFSET('Hygiene Data'!$F$13,0,10*ROW('Hygiene Data'!F180))="","",OFFSET('Hygiene Data'!$F$13,0,10*ROW('Hygiene Data'!F180)))</f>
        <v/>
      </c>
      <c r="DX186" s="290" t="str">
        <f ca="true">+IF(OFFSET('Hygiene Data'!$G$11,0,10*ROW('Hygiene Data'!G180))="","",OFFSET('Hygiene Data'!$G$11,0,10*ROW('Hygiene Data'!G180)))</f>
        <v/>
      </c>
      <c r="DY186" s="290" t="str">
        <f ca="true">+IF(OFFSET('Hygiene Data'!$G$12,0,10*ROW('Hygiene Data'!G180))="","",OFFSET('Hygiene Data'!$G$12,0,10*ROW('Hygiene Data'!G180)))</f>
        <v/>
      </c>
      <c r="DZ186" s="290" t="str">
        <f ca="true">+IF(OFFSET('Hygiene Data'!$G$13,0,10*ROW('Hygiene Data'!G180))="","",OFFSET('Hygiene Data'!$G$13,0,10*ROW('Hygiene Data'!G180)))</f>
        <v/>
      </c>
      <c r="EA186" s="290" t="str">
        <f ca="true">+IF(OFFSET('Hygiene Data'!$H$11,0,10*ROW('Hygiene Data'!H180))="","",OFFSET('Hygiene Data'!$H$11,0,10*ROW('Hygiene Data'!H180)))</f>
        <v/>
      </c>
      <c r="EB186" s="290" t="str">
        <f ca="true">+IF(OFFSET('Hygiene Data'!$H$12,0,10*ROW('Hygiene Data'!H180))="","",OFFSET('Hygiene Data'!$H$12,0,10*ROW('Hygiene Data'!H180)))</f>
        <v/>
      </c>
      <c r="EC186" s="290" t="str">
        <f ca="true">+IF(OFFSET('Hygiene Data'!$H$13,0,10*ROW('Hygiene Data'!H180))="","",OFFSET('Hygiene Data'!$H$13,0,10*ROW('Hygiene Data'!H180)))</f>
        <v/>
      </c>
      <c r="ED186" s="290" t="str">
        <f ca="true">+IF(OFFSET('Hygiene Data'!$I$11,0,10*ROW('Hygiene Data'!I180))="","",OFFSET('Hygiene Data'!$I$11,0,10*ROW('Hygiene Data'!I180)))</f>
        <v/>
      </c>
      <c r="EE186" s="290" t="str">
        <f ca="true">+IF(OFFSET('Hygiene Data'!$I$12,0,10*ROW('Hygiene Data'!I180))="","",OFFSET('Hygiene Data'!$I$12,0,10*ROW('Hygiene Data'!I180)))</f>
        <v/>
      </c>
      <c r="EF186" s="290"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6"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0"/>
      <c r="BS187" s="290" t="str">
        <f ca="true">+IF(OFFSET('Water Data'!$D$27,0,10*ROW('Water Data'!D181))="","",OFFSET('Water Data'!$D$27,0,10*ROW('Water Data'!D181)))</f>
        <v/>
      </c>
      <c r="BT187" s="290" t="str">
        <f ca="true">+IF(OFFSET('Water Data'!$D$28,0,10*ROW('Water Data'!D181))="","",OFFSET('Water Data'!$D$28,0,10*ROW('Water Data'!D181)))</f>
        <v/>
      </c>
      <c r="BU187" s="290" t="str">
        <f ca="true">+IF(OFFSET('Water Data'!$D$29,0,10*ROW('Water Data'!D181))="","",OFFSET('Water Data'!$D$29,0,10*ROW('Water Data'!D181)))</f>
        <v/>
      </c>
      <c r="BV187" s="290" t="str">
        <f ca="true">+IF(OFFSET('Water Data'!$E$27,0,10*ROW('Water Data'!E181))="","",OFFSET('Water Data'!$E$27,0,10*ROW('Water Data'!E181)))</f>
        <v/>
      </c>
      <c r="BW187" s="290" t="str">
        <f ca="true">+IF(OFFSET('Water Data'!$E$28,0,10*ROW('Water Data'!E181))="","",OFFSET('Water Data'!$E$28,0,10*ROW('Water Data'!E181)))</f>
        <v/>
      </c>
      <c r="BX187" s="290" t="str">
        <f ca="true">+IF(OFFSET('Water Data'!$E$29,0,10*ROW('Water Data'!E181))="","",OFFSET('Water Data'!$E$29,0,10*ROW('Water Data'!E181)))</f>
        <v/>
      </c>
      <c r="BY187" s="290" t="str">
        <f ca="true">+IF(OFFSET('Water Data'!$F$27,0,10*ROW('Water Data'!F181))="","",OFFSET('Water Data'!$F$27,0,10*ROW('Water Data'!F181)))</f>
        <v/>
      </c>
      <c r="BZ187" s="290" t="str">
        <f ca="true">+IF(OFFSET('Water Data'!$F$28,0,10*ROW('Water Data'!F181))="","",OFFSET('Water Data'!$F$28,0,10*ROW('Water Data'!F181)))</f>
        <v/>
      </c>
      <c r="CA187" s="290" t="str">
        <f ca="true">+IF(OFFSET('Water Data'!$F$29,0,10*ROW('Water Data'!F181))="","",OFFSET('Water Data'!$F$29,0,10*ROW('Water Data'!F181)))</f>
        <v/>
      </c>
      <c r="CB187" s="290" t="str">
        <f ca="true">+IF(OFFSET('Water Data'!$G$27,0,10*ROW('Water Data'!G181))="","",OFFSET('Water Data'!$G$27,0,10*ROW('Water Data'!G181)))</f>
        <v/>
      </c>
      <c r="CC187" s="290" t="str">
        <f ca="true">+IF(OFFSET('Water Data'!$G$28,0,10*ROW('Water Data'!G181))="","",OFFSET('Water Data'!$G$28,0,10*ROW('Water Data'!G181)))</f>
        <v/>
      </c>
      <c r="CD187" s="290" t="str">
        <f ca="true">+IF(OFFSET('Water Data'!$G$29,0,10*ROW('Water Data'!G181))="","",OFFSET('Water Data'!$G$29,0,10*ROW('Water Data'!G181)))</f>
        <v/>
      </c>
      <c r="CE187" s="290" t="str">
        <f ca="true">+IF(OFFSET('Water Data'!$H$27,0,10*ROW('Water Data'!H181))="","",OFFSET('Water Data'!$H$27,0,10*ROW('Water Data'!H181)))</f>
        <v/>
      </c>
      <c r="CF187" s="290" t="str">
        <f ca="true">+IF(OFFSET('Water Data'!$H$28,0,10*ROW('Water Data'!H181))="","",OFFSET('Water Data'!$H$28,0,10*ROW('Water Data'!H181)))</f>
        <v/>
      </c>
      <c r="CG187" s="290" t="str">
        <f ca="true">+IF(OFFSET('Water Data'!$H$29,0,10*ROW('Water Data'!H181))="","",OFFSET('Water Data'!$H$29,0,10*ROW('Water Data'!H181)))</f>
        <v/>
      </c>
      <c r="CH187" s="290" t="str">
        <f ca="true">+IF(OFFSET('Water Data'!$I$27,0,10*ROW('Water Data'!I181))="","",OFFSET('Water Data'!$I$27,0,10*ROW('Water Data'!I181)))</f>
        <v/>
      </c>
      <c r="CI187" s="290" t="str">
        <f ca="true">+IF(OFFSET('Water Data'!$I$28,0,10*ROW('Water Data'!I181))="","",OFFSET('Water Data'!$I$28,0,10*ROW('Water Data'!I181)))</f>
        <v/>
      </c>
      <c r="CJ187" s="290" t="str">
        <f ca="true">+IF(OFFSET('Water Data'!$I$29,0,10*ROW('Water Data'!I181))="","",OFFSET('Water Data'!$I$29,0,10*ROW('Water Data'!I181)))</f>
        <v/>
      </c>
      <c r="CK187" s="290" t="str">
        <f ca="true">+IF(OFFSET('Sanitation Data'!$D$28,0,10*ROW('Sanitation Data'!D181))="","",OFFSET('Sanitation Data'!$D$28,0,10*ROW('Sanitation Data'!D181)))</f>
        <v/>
      </c>
      <c r="CL187" s="290" t="str">
        <f ca="true">+IF(OFFSET('Sanitation Data'!$D$29,0,10*ROW('Sanitation Data'!D181))="","",OFFSET('Sanitation Data'!$D$29,0,10*ROW('Sanitation Data'!D181)))</f>
        <v/>
      </c>
      <c r="CM187" s="290" t="str">
        <f ca="true">+IF(OFFSET('Sanitation Data'!$D$30,0,10*ROW('Sanitation Data'!D181))="","",OFFSET('Sanitation Data'!$D$30,0,10*ROW('Sanitation Data'!D181)))</f>
        <v/>
      </c>
      <c r="CN187" s="290" t="str">
        <f ca="true">+IF(OFFSET('Sanitation Data'!$D$31,0,10*ROW('Sanitation Data'!D181))="","",OFFSET('Sanitation Data'!$D$31,0,10*ROW('Sanitation Data'!D181)))</f>
        <v/>
      </c>
      <c r="CO187" s="290" t="str">
        <f ca="true">+IF(OFFSET('Sanitation Data'!$D$32,0,10*ROW('Sanitation Data'!D181))="","",OFFSET('Sanitation Data'!$D$32,0,10*ROW('Sanitation Data'!D181)))</f>
        <v/>
      </c>
      <c r="CP187" s="290" t="str">
        <f ca="true">+IF(OFFSET('Sanitation Data'!$E$28,0,10*ROW('Sanitation Data'!E181))="","",OFFSET('Sanitation Data'!$E$28,0,10*ROW('Sanitation Data'!E181)))</f>
        <v/>
      </c>
      <c r="CQ187" s="290" t="str">
        <f ca="true">+IF(OFFSET('Sanitation Data'!$E$29,0,10*ROW('Sanitation Data'!E181))="","",OFFSET('Sanitation Data'!$E$29,0,10*ROW('Sanitation Data'!E181)))</f>
        <v/>
      </c>
      <c r="CR187" s="290" t="str">
        <f ca="true">+IF(OFFSET('Sanitation Data'!$E$30,0,10*ROW('Sanitation Data'!E181))="","",OFFSET('Sanitation Data'!$E$30,0,10*ROW('Sanitation Data'!E181)))</f>
        <v/>
      </c>
      <c r="CS187" s="290" t="str">
        <f ca="true">+IF(OFFSET('Sanitation Data'!$E$31,0,10*ROW('Sanitation Data'!E181))="","",OFFSET('Sanitation Data'!$E$31,0,10*ROW('Sanitation Data'!E181)))</f>
        <v/>
      </c>
      <c r="CT187" s="290" t="str">
        <f ca="true">+IF(OFFSET('Sanitation Data'!$E$32,0,10*ROW('Sanitation Data'!E181))="","",OFFSET('Sanitation Data'!$E$32,0,10*ROW('Sanitation Data'!E181)))</f>
        <v/>
      </c>
      <c r="CU187" s="290" t="str">
        <f ca="true">+IF(OFFSET('Sanitation Data'!$F$28,0,10*ROW('Sanitation Data'!F181))="","",OFFSET('Sanitation Data'!$F$28,0,10*ROW('Sanitation Data'!F181)))</f>
        <v/>
      </c>
      <c r="CV187" s="290" t="str">
        <f ca="true">+IF(OFFSET('Sanitation Data'!$F$29,0,10*ROW('Sanitation Data'!F181))="","",OFFSET('Sanitation Data'!$F$29,0,10*ROW('Sanitation Data'!F181)))</f>
        <v/>
      </c>
      <c r="CW187" s="290" t="str">
        <f ca="true">+IF(OFFSET('Sanitation Data'!$F$30,0,10*ROW('Sanitation Data'!F181))="","",OFFSET('Sanitation Data'!$F$30,0,10*ROW('Sanitation Data'!F181)))</f>
        <v/>
      </c>
      <c r="CX187" s="290" t="str">
        <f ca="true">+IF(OFFSET('Sanitation Data'!$F$31,0,10*ROW('Sanitation Data'!F181))="","",OFFSET('Sanitation Data'!$F$31,0,10*ROW('Sanitation Data'!F181)))</f>
        <v/>
      </c>
      <c r="CY187" s="290" t="str">
        <f ca="true">+IF(OFFSET('Sanitation Data'!$F$32,0,10*ROW('Sanitation Data'!F181))="","",OFFSET('Sanitation Data'!$F$32,0,10*ROW('Sanitation Data'!F181)))</f>
        <v/>
      </c>
      <c r="CZ187" s="290" t="str">
        <f ca="true">+IF(OFFSET('Sanitation Data'!$G$28,0,10*ROW('Sanitation Data'!G181))="","",OFFSET('Sanitation Data'!$G$28,0,10*ROW('Sanitation Data'!G181)))</f>
        <v/>
      </c>
      <c r="DA187" s="290" t="str">
        <f ca="true">+IF(OFFSET('Sanitation Data'!$G$29,0,10*ROW('Sanitation Data'!G181))="","",OFFSET('Sanitation Data'!$G$29,0,10*ROW('Sanitation Data'!G181)))</f>
        <v/>
      </c>
      <c r="DB187" s="290" t="str">
        <f ca="true">+IF(OFFSET('Sanitation Data'!$G$30,0,10*ROW('Sanitation Data'!G181))="","",OFFSET('Sanitation Data'!$G$30,0,10*ROW('Sanitation Data'!G181)))</f>
        <v/>
      </c>
      <c r="DC187" s="290" t="str">
        <f ca="true">+IF(OFFSET('Sanitation Data'!$G$31,0,10*ROW('Sanitation Data'!G181))="","",OFFSET('Sanitation Data'!$G$31,0,10*ROW('Sanitation Data'!G181)))</f>
        <v/>
      </c>
      <c r="DD187" s="290" t="str">
        <f ca="true">+IF(OFFSET('Sanitation Data'!$G$32,0,10*ROW('Sanitation Data'!G181))="","",OFFSET('Sanitation Data'!$G$32,0,10*ROW('Sanitation Data'!G181)))</f>
        <v/>
      </c>
      <c r="DE187" s="290" t="str">
        <f ca="true">+IF(OFFSET('Sanitation Data'!$H$28,0,10*ROW('Sanitation Data'!H181))="","",OFFSET('Sanitation Data'!$H$28,0,10*ROW('Sanitation Data'!H181)))</f>
        <v/>
      </c>
      <c r="DF187" s="290" t="str">
        <f ca="true">+IF(OFFSET('Sanitation Data'!$H$29,0,10*ROW('Sanitation Data'!H181))="","",OFFSET('Sanitation Data'!$H$29,0,10*ROW('Sanitation Data'!H181)))</f>
        <v/>
      </c>
      <c r="DG187" s="290" t="str">
        <f ca="true">+IF(OFFSET('Sanitation Data'!$H$30,0,10*ROW('Sanitation Data'!H181))="","",OFFSET('Sanitation Data'!$H$30,0,10*ROW('Sanitation Data'!H181)))</f>
        <v/>
      </c>
      <c r="DH187" s="290" t="str">
        <f ca="true">+IF(OFFSET('Sanitation Data'!$H$31,0,10*ROW('Sanitation Data'!H181))="","",OFFSET('Sanitation Data'!$H$31,0,10*ROW('Sanitation Data'!H181)))</f>
        <v/>
      </c>
      <c r="DI187" s="290" t="str">
        <f ca="true">+IF(OFFSET('Sanitation Data'!$H$32,0,10*ROW('Sanitation Data'!H181))="","",OFFSET('Sanitation Data'!$H$32,0,10*ROW('Sanitation Data'!H181)))</f>
        <v/>
      </c>
      <c r="DJ187" s="290" t="str">
        <f ca="true">+IF(OFFSET('Sanitation Data'!$I$28,0,10*ROW('Sanitation Data'!I181))="","",OFFSET('Sanitation Data'!$I$28,0,10*ROW('Sanitation Data'!I181)))</f>
        <v/>
      </c>
      <c r="DK187" s="290" t="str">
        <f ca="true">+IF(OFFSET('Sanitation Data'!$I$29,0,10*ROW('Sanitation Data'!I181))="","",OFFSET('Sanitation Data'!$I$29,0,10*ROW('Sanitation Data'!I181)))</f>
        <v/>
      </c>
      <c r="DL187" s="290" t="str">
        <f ca="true">+IF(OFFSET('Sanitation Data'!$I$30,0,10*ROW('Sanitation Data'!I181))="","",OFFSET('Sanitation Data'!$I$30,0,10*ROW('Sanitation Data'!I181)))</f>
        <v/>
      </c>
      <c r="DM187" s="290" t="str">
        <f ca="true">+IF(OFFSET('Sanitation Data'!$I$31,0,10*ROW('Sanitation Data'!I181))="","",OFFSET('Sanitation Data'!$I$31,0,10*ROW('Sanitation Data'!I181)))</f>
        <v/>
      </c>
      <c r="DN187" s="290" t="str">
        <f ca="true">+IF(OFFSET('Sanitation Data'!$I$32,0,10*ROW('Sanitation Data'!I181))="","",OFFSET('Sanitation Data'!$I$32,0,10*ROW('Sanitation Data'!I181)))</f>
        <v/>
      </c>
      <c r="DO187" s="290" t="str">
        <f ca="true">+IF(OFFSET('Hygiene Data'!$D$11,0,10*ROW('Hygiene Data'!D181))="","",OFFSET('Hygiene Data'!$D$11,0,10*ROW('Hygiene Data'!D181)))</f>
        <v/>
      </c>
      <c r="DP187" s="290" t="str">
        <f ca="true">+IF(OFFSET('Hygiene Data'!$D$12,0,10*ROW('Hygiene Data'!D181))="","",OFFSET('Hygiene Data'!$D$12,0,10*ROW('Hygiene Data'!D181)))</f>
        <v/>
      </c>
      <c r="DQ187" s="290" t="str">
        <f ca="true">+IF(OFFSET('Hygiene Data'!$D$13,0,10*ROW('Hygiene Data'!D181))="","",OFFSET('Hygiene Data'!$D$13,0,10*ROW('Hygiene Data'!D181)))</f>
        <v/>
      </c>
      <c r="DR187" s="290" t="str">
        <f ca="true">+IF(OFFSET('Hygiene Data'!$E$11,0,10*ROW('Hygiene Data'!E181))="","",OFFSET('Hygiene Data'!$E$11,0,10*ROW('Hygiene Data'!E181)))</f>
        <v/>
      </c>
      <c r="DS187" s="290" t="str">
        <f ca="true">+IF(OFFSET('Hygiene Data'!$E$12,0,10*ROW('Hygiene Data'!E181))="","",OFFSET('Hygiene Data'!$E$12,0,10*ROW('Hygiene Data'!E181)))</f>
        <v/>
      </c>
      <c r="DT187" s="290" t="str">
        <f ca="true">+IF(OFFSET('Hygiene Data'!$E$13,0,10*ROW('Hygiene Data'!E181))="","",OFFSET('Hygiene Data'!$E$13,0,10*ROW('Hygiene Data'!E181)))</f>
        <v/>
      </c>
      <c r="DU187" s="290" t="str">
        <f ca="true">+IF(OFFSET('Hygiene Data'!$F$11,0,10*ROW('Hygiene Data'!F181))="","",OFFSET('Hygiene Data'!$F$11,0,10*ROW('Hygiene Data'!F181)))</f>
        <v/>
      </c>
      <c r="DV187" s="290" t="str">
        <f ca="true">+IF(OFFSET('Hygiene Data'!$F$12,0,10*ROW('Hygiene Data'!F181))="","",OFFSET('Hygiene Data'!$F$12,0,10*ROW('Hygiene Data'!F181)))</f>
        <v/>
      </c>
      <c r="DW187" s="290" t="str">
        <f ca="true">+IF(OFFSET('Hygiene Data'!$F$13,0,10*ROW('Hygiene Data'!F181))="","",OFFSET('Hygiene Data'!$F$13,0,10*ROW('Hygiene Data'!F181)))</f>
        <v/>
      </c>
      <c r="DX187" s="290" t="str">
        <f ca="true">+IF(OFFSET('Hygiene Data'!$G$11,0,10*ROW('Hygiene Data'!G181))="","",OFFSET('Hygiene Data'!$G$11,0,10*ROW('Hygiene Data'!G181)))</f>
        <v/>
      </c>
      <c r="DY187" s="290" t="str">
        <f ca="true">+IF(OFFSET('Hygiene Data'!$G$12,0,10*ROW('Hygiene Data'!G181))="","",OFFSET('Hygiene Data'!$G$12,0,10*ROW('Hygiene Data'!G181)))</f>
        <v/>
      </c>
      <c r="DZ187" s="290" t="str">
        <f ca="true">+IF(OFFSET('Hygiene Data'!$G$13,0,10*ROW('Hygiene Data'!G181))="","",OFFSET('Hygiene Data'!$G$13,0,10*ROW('Hygiene Data'!G181)))</f>
        <v/>
      </c>
      <c r="EA187" s="290" t="str">
        <f ca="true">+IF(OFFSET('Hygiene Data'!$H$11,0,10*ROW('Hygiene Data'!H181))="","",OFFSET('Hygiene Data'!$H$11,0,10*ROW('Hygiene Data'!H181)))</f>
        <v/>
      </c>
      <c r="EB187" s="290" t="str">
        <f ca="true">+IF(OFFSET('Hygiene Data'!$H$12,0,10*ROW('Hygiene Data'!H181))="","",OFFSET('Hygiene Data'!$H$12,0,10*ROW('Hygiene Data'!H181)))</f>
        <v/>
      </c>
      <c r="EC187" s="290" t="str">
        <f ca="true">+IF(OFFSET('Hygiene Data'!$H$13,0,10*ROW('Hygiene Data'!H181))="","",OFFSET('Hygiene Data'!$H$13,0,10*ROW('Hygiene Data'!H181)))</f>
        <v/>
      </c>
      <c r="ED187" s="290" t="str">
        <f ca="true">+IF(OFFSET('Hygiene Data'!$I$11,0,10*ROW('Hygiene Data'!I181))="","",OFFSET('Hygiene Data'!$I$11,0,10*ROW('Hygiene Data'!I181)))</f>
        <v/>
      </c>
      <c r="EE187" s="290" t="str">
        <f ca="true">+IF(OFFSET('Hygiene Data'!$I$12,0,10*ROW('Hygiene Data'!I181))="","",OFFSET('Hygiene Data'!$I$12,0,10*ROW('Hygiene Data'!I181)))</f>
        <v/>
      </c>
      <c r="EF187" s="290"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6"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0"/>
      <c r="BS188" s="290" t="str">
        <f ca="true">+IF(OFFSET('Water Data'!$D$27,0,10*ROW('Water Data'!D182))="","",OFFSET('Water Data'!$D$27,0,10*ROW('Water Data'!D182)))</f>
        <v/>
      </c>
      <c r="BT188" s="290" t="str">
        <f ca="true">+IF(OFFSET('Water Data'!$D$28,0,10*ROW('Water Data'!D182))="","",OFFSET('Water Data'!$D$28,0,10*ROW('Water Data'!D182)))</f>
        <v/>
      </c>
      <c r="BU188" s="290" t="str">
        <f ca="true">+IF(OFFSET('Water Data'!$D$29,0,10*ROW('Water Data'!D182))="","",OFFSET('Water Data'!$D$29,0,10*ROW('Water Data'!D182)))</f>
        <v/>
      </c>
      <c r="BV188" s="290" t="str">
        <f ca="true">+IF(OFFSET('Water Data'!$E$27,0,10*ROW('Water Data'!E182))="","",OFFSET('Water Data'!$E$27,0,10*ROW('Water Data'!E182)))</f>
        <v/>
      </c>
      <c r="BW188" s="290" t="str">
        <f ca="true">+IF(OFFSET('Water Data'!$E$28,0,10*ROW('Water Data'!E182))="","",OFFSET('Water Data'!$E$28,0,10*ROW('Water Data'!E182)))</f>
        <v/>
      </c>
      <c r="BX188" s="290" t="str">
        <f ca="true">+IF(OFFSET('Water Data'!$E$29,0,10*ROW('Water Data'!E182))="","",OFFSET('Water Data'!$E$29,0,10*ROW('Water Data'!E182)))</f>
        <v/>
      </c>
      <c r="BY188" s="290" t="str">
        <f ca="true">+IF(OFFSET('Water Data'!$F$27,0,10*ROW('Water Data'!F182))="","",OFFSET('Water Data'!$F$27,0,10*ROW('Water Data'!F182)))</f>
        <v/>
      </c>
      <c r="BZ188" s="290" t="str">
        <f ca="true">+IF(OFFSET('Water Data'!$F$28,0,10*ROW('Water Data'!F182))="","",OFFSET('Water Data'!$F$28,0,10*ROW('Water Data'!F182)))</f>
        <v/>
      </c>
      <c r="CA188" s="290" t="str">
        <f ca="true">+IF(OFFSET('Water Data'!$F$29,0,10*ROW('Water Data'!F182))="","",OFFSET('Water Data'!$F$29,0,10*ROW('Water Data'!F182)))</f>
        <v/>
      </c>
      <c r="CB188" s="290" t="str">
        <f ca="true">+IF(OFFSET('Water Data'!$G$27,0,10*ROW('Water Data'!G182))="","",OFFSET('Water Data'!$G$27,0,10*ROW('Water Data'!G182)))</f>
        <v/>
      </c>
      <c r="CC188" s="290" t="str">
        <f ca="true">+IF(OFFSET('Water Data'!$G$28,0,10*ROW('Water Data'!G182))="","",OFFSET('Water Data'!$G$28,0,10*ROW('Water Data'!G182)))</f>
        <v/>
      </c>
      <c r="CD188" s="290" t="str">
        <f ca="true">+IF(OFFSET('Water Data'!$G$29,0,10*ROW('Water Data'!G182))="","",OFFSET('Water Data'!$G$29,0,10*ROW('Water Data'!G182)))</f>
        <v/>
      </c>
      <c r="CE188" s="290" t="str">
        <f ca="true">+IF(OFFSET('Water Data'!$H$27,0,10*ROW('Water Data'!H182))="","",OFFSET('Water Data'!$H$27,0,10*ROW('Water Data'!H182)))</f>
        <v/>
      </c>
      <c r="CF188" s="290" t="str">
        <f ca="true">+IF(OFFSET('Water Data'!$H$28,0,10*ROW('Water Data'!H182))="","",OFFSET('Water Data'!$H$28,0,10*ROW('Water Data'!H182)))</f>
        <v/>
      </c>
      <c r="CG188" s="290" t="str">
        <f ca="true">+IF(OFFSET('Water Data'!$H$29,0,10*ROW('Water Data'!H182))="","",OFFSET('Water Data'!$H$29,0,10*ROW('Water Data'!H182)))</f>
        <v/>
      </c>
      <c r="CH188" s="290" t="str">
        <f ca="true">+IF(OFFSET('Water Data'!$I$27,0,10*ROW('Water Data'!I182))="","",OFFSET('Water Data'!$I$27,0,10*ROW('Water Data'!I182)))</f>
        <v/>
      </c>
      <c r="CI188" s="290" t="str">
        <f ca="true">+IF(OFFSET('Water Data'!$I$28,0,10*ROW('Water Data'!I182))="","",OFFSET('Water Data'!$I$28,0,10*ROW('Water Data'!I182)))</f>
        <v/>
      </c>
      <c r="CJ188" s="290" t="str">
        <f ca="true">+IF(OFFSET('Water Data'!$I$29,0,10*ROW('Water Data'!I182))="","",OFFSET('Water Data'!$I$29,0,10*ROW('Water Data'!I182)))</f>
        <v/>
      </c>
      <c r="CK188" s="290" t="str">
        <f ca="true">+IF(OFFSET('Sanitation Data'!$D$28,0,10*ROW('Sanitation Data'!D182))="","",OFFSET('Sanitation Data'!$D$28,0,10*ROW('Sanitation Data'!D182)))</f>
        <v/>
      </c>
      <c r="CL188" s="290" t="str">
        <f ca="true">+IF(OFFSET('Sanitation Data'!$D$29,0,10*ROW('Sanitation Data'!D182))="","",OFFSET('Sanitation Data'!$D$29,0,10*ROW('Sanitation Data'!D182)))</f>
        <v/>
      </c>
      <c r="CM188" s="290" t="str">
        <f ca="true">+IF(OFFSET('Sanitation Data'!$D$30,0,10*ROW('Sanitation Data'!D182))="","",OFFSET('Sanitation Data'!$D$30,0,10*ROW('Sanitation Data'!D182)))</f>
        <v/>
      </c>
      <c r="CN188" s="290" t="str">
        <f ca="true">+IF(OFFSET('Sanitation Data'!$D$31,0,10*ROW('Sanitation Data'!D182))="","",OFFSET('Sanitation Data'!$D$31,0,10*ROW('Sanitation Data'!D182)))</f>
        <v/>
      </c>
      <c r="CO188" s="290" t="str">
        <f ca="true">+IF(OFFSET('Sanitation Data'!$D$32,0,10*ROW('Sanitation Data'!D182))="","",OFFSET('Sanitation Data'!$D$32,0,10*ROW('Sanitation Data'!D182)))</f>
        <v/>
      </c>
      <c r="CP188" s="290" t="str">
        <f ca="true">+IF(OFFSET('Sanitation Data'!$E$28,0,10*ROW('Sanitation Data'!E182))="","",OFFSET('Sanitation Data'!$E$28,0,10*ROW('Sanitation Data'!E182)))</f>
        <v/>
      </c>
      <c r="CQ188" s="290" t="str">
        <f ca="true">+IF(OFFSET('Sanitation Data'!$E$29,0,10*ROW('Sanitation Data'!E182))="","",OFFSET('Sanitation Data'!$E$29,0,10*ROW('Sanitation Data'!E182)))</f>
        <v/>
      </c>
      <c r="CR188" s="290" t="str">
        <f ca="true">+IF(OFFSET('Sanitation Data'!$E$30,0,10*ROW('Sanitation Data'!E182))="","",OFFSET('Sanitation Data'!$E$30,0,10*ROW('Sanitation Data'!E182)))</f>
        <v/>
      </c>
      <c r="CS188" s="290" t="str">
        <f ca="true">+IF(OFFSET('Sanitation Data'!$E$31,0,10*ROW('Sanitation Data'!E182))="","",OFFSET('Sanitation Data'!$E$31,0,10*ROW('Sanitation Data'!E182)))</f>
        <v/>
      </c>
      <c r="CT188" s="290" t="str">
        <f ca="true">+IF(OFFSET('Sanitation Data'!$E$32,0,10*ROW('Sanitation Data'!E182))="","",OFFSET('Sanitation Data'!$E$32,0,10*ROW('Sanitation Data'!E182)))</f>
        <v/>
      </c>
      <c r="CU188" s="290" t="str">
        <f ca="true">+IF(OFFSET('Sanitation Data'!$F$28,0,10*ROW('Sanitation Data'!F182))="","",OFFSET('Sanitation Data'!$F$28,0,10*ROW('Sanitation Data'!F182)))</f>
        <v/>
      </c>
      <c r="CV188" s="290" t="str">
        <f ca="true">+IF(OFFSET('Sanitation Data'!$F$29,0,10*ROW('Sanitation Data'!F182))="","",OFFSET('Sanitation Data'!$F$29,0,10*ROW('Sanitation Data'!F182)))</f>
        <v/>
      </c>
      <c r="CW188" s="290" t="str">
        <f ca="true">+IF(OFFSET('Sanitation Data'!$F$30,0,10*ROW('Sanitation Data'!F182))="","",OFFSET('Sanitation Data'!$F$30,0,10*ROW('Sanitation Data'!F182)))</f>
        <v/>
      </c>
      <c r="CX188" s="290" t="str">
        <f ca="true">+IF(OFFSET('Sanitation Data'!$F$31,0,10*ROW('Sanitation Data'!F182))="","",OFFSET('Sanitation Data'!$F$31,0,10*ROW('Sanitation Data'!F182)))</f>
        <v/>
      </c>
      <c r="CY188" s="290" t="str">
        <f ca="true">+IF(OFFSET('Sanitation Data'!$F$32,0,10*ROW('Sanitation Data'!F182))="","",OFFSET('Sanitation Data'!$F$32,0,10*ROW('Sanitation Data'!F182)))</f>
        <v/>
      </c>
      <c r="CZ188" s="290" t="str">
        <f ca="true">+IF(OFFSET('Sanitation Data'!$G$28,0,10*ROW('Sanitation Data'!G182))="","",OFFSET('Sanitation Data'!$G$28,0,10*ROW('Sanitation Data'!G182)))</f>
        <v/>
      </c>
      <c r="DA188" s="290" t="str">
        <f ca="true">+IF(OFFSET('Sanitation Data'!$G$29,0,10*ROW('Sanitation Data'!G182))="","",OFFSET('Sanitation Data'!$G$29,0,10*ROW('Sanitation Data'!G182)))</f>
        <v/>
      </c>
      <c r="DB188" s="290" t="str">
        <f ca="true">+IF(OFFSET('Sanitation Data'!$G$30,0,10*ROW('Sanitation Data'!G182))="","",OFFSET('Sanitation Data'!$G$30,0,10*ROW('Sanitation Data'!G182)))</f>
        <v/>
      </c>
      <c r="DC188" s="290" t="str">
        <f ca="true">+IF(OFFSET('Sanitation Data'!$G$31,0,10*ROW('Sanitation Data'!G182))="","",OFFSET('Sanitation Data'!$G$31,0,10*ROW('Sanitation Data'!G182)))</f>
        <v/>
      </c>
      <c r="DD188" s="290" t="str">
        <f ca="true">+IF(OFFSET('Sanitation Data'!$G$32,0,10*ROW('Sanitation Data'!G182))="","",OFFSET('Sanitation Data'!$G$32,0,10*ROW('Sanitation Data'!G182)))</f>
        <v/>
      </c>
      <c r="DE188" s="290" t="str">
        <f ca="true">+IF(OFFSET('Sanitation Data'!$H$28,0,10*ROW('Sanitation Data'!H182))="","",OFFSET('Sanitation Data'!$H$28,0,10*ROW('Sanitation Data'!H182)))</f>
        <v/>
      </c>
      <c r="DF188" s="290" t="str">
        <f ca="true">+IF(OFFSET('Sanitation Data'!$H$29,0,10*ROW('Sanitation Data'!H182))="","",OFFSET('Sanitation Data'!$H$29,0,10*ROW('Sanitation Data'!H182)))</f>
        <v/>
      </c>
      <c r="DG188" s="290" t="str">
        <f ca="true">+IF(OFFSET('Sanitation Data'!$H$30,0,10*ROW('Sanitation Data'!H182))="","",OFFSET('Sanitation Data'!$H$30,0,10*ROW('Sanitation Data'!H182)))</f>
        <v/>
      </c>
      <c r="DH188" s="290" t="str">
        <f ca="true">+IF(OFFSET('Sanitation Data'!$H$31,0,10*ROW('Sanitation Data'!H182))="","",OFFSET('Sanitation Data'!$H$31,0,10*ROW('Sanitation Data'!H182)))</f>
        <v/>
      </c>
      <c r="DI188" s="290" t="str">
        <f ca="true">+IF(OFFSET('Sanitation Data'!$H$32,0,10*ROW('Sanitation Data'!H182))="","",OFFSET('Sanitation Data'!$H$32,0,10*ROW('Sanitation Data'!H182)))</f>
        <v/>
      </c>
      <c r="DJ188" s="290" t="str">
        <f ca="true">+IF(OFFSET('Sanitation Data'!$I$28,0,10*ROW('Sanitation Data'!I182))="","",OFFSET('Sanitation Data'!$I$28,0,10*ROW('Sanitation Data'!I182)))</f>
        <v/>
      </c>
      <c r="DK188" s="290" t="str">
        <f ca="true">+IF(OFFSET('Sanitation Data'!$I$29,0,10*ROW('Sanitation Data'!I182))="","",OFFSET('Sanitation Data'!$I$29,0,10*ROW('Sanitation Data'!I182)))</f>
        <v/>
      </c>
      <c r="DL188" s="290" t="str">
        <f ca="true">+IF(OFFSET('Sanitation Data'!$I$30,0,10*ROW('Sanitation Data'!I182))="","",OFFSET('Sanitation Data'!$I$30,0,10*ROW('Sanitation Data'!I182)))</f>
        <v/>
      </c>
      <c r="DM188" s="290" t="str">
        <f ca="true">+IF(OFFSET('Sanitation Data'!$I$31,0,10*ROW('Sanitation Data'!I182))="","",OFFSET('Sanitation Data'!$I$31,0,10*ROW('Sanitation Data'!I182)))</f>
        <v/>
      </c>
      <c r="DN188" s="290" t="str">
        <f ca="true">+IF(OFFSET('Sanitation Data'!$I$32,0,10*ROW('Sanitation Data'!I182))="","",OFFSET('Sanitation Data'!$I$32,0,10*ROW('Sanitation Data'!I182)))</f>
        <v/>
      </c>
      <c r="DO188" s="290" t="str">
        <f ca="true">+IF(OFFSET('Hygiene Data'!$D$11,0,10*ROW('Hygiene Data'!D182))="","",OFFSET('Hygiene Data'!$D$11,0,10*ROW('Hygiene Data'!D182)))</f>
        <v/>
      </c>
      <c r="DP188" s="290" t="str">
        <f ca="true">+IF(OFFSET('Hygiene Data'!$D$12,0,10*ROW('Hygiene Data'!D182))="","",OFFSET('Hygiene Data'!$D$12,0,10*ROW('Hygiene Data'!D182)))</f>
        <v/>
      </c>
      <c r="DQ188" s="290" t="str">
        <f ca="true">+IF(OFFSET('Hygiene Data'!$D$13,0,10*ROW('Hygiene Data'!D182))="","",OFFSET('Hygiene Data'!$D$13,0,10*ROW('Hygiene Data'!D182)))</f>
        <v/>
      </c>
      <c r="DR188" s="290" t="str">
        <f ca="true">+IF(OFFSET('Hygiene Data'!$E$11,0,10*ROW('Hygiene Data'!E182))="","",OFFSET('Hygiene Data'!$E$11,0,10*ROW('Hygiene Data'!E182)))</f>
        <v/>
      </c>
      <c r="DS188" s="290" t="str">
        <f ca="true">+IF(OFFSET('Hygiene Data'!$E$12,0,10*ROW('Hygiene Data'!E182))="","",OFFSET('Hygiene Data'!$E$12,0,10*ROW('Hygiene Data'!E182)))</f>
        <v/>
      </c>
      <c r="DT188" s="290" t="str">
        <f ca="true">+IF(OFFSET('Hygiene Data'!$E$13,0,10*ROW('Hygiene Data'!E182))="","",OFFSET('Hygiene Data'!$E$13,0,10*ROW('Hygiene Data'!E182)))</f>
        <v/>
      </c>
      <c r="DU188" s="290" t="str">
        <f ca="true">+IF(OFFSET('Hygiene Data'!$F$11,0,10*ROW('Hygiene Data'!F182))="","",OFFSET('Hygiene Data'!$F$11,0,10*ROW('Hygiene Data'!F182)))</f>
        <v/>
      </c>
      <c r="DV188" s="290" t="str">
        <f ca="true">+IF(OFFSET('Hygiene Data'!$F$12,0,10*ROW('Hygiene Data'!F182))="","",OFFSET('Hygiene Data'!$F$12,0,10*ROW('Hygiene Data'!F182)))</f>
        <v/>
      </c>
      <c r="DW188" s="290" t="str">
        <f ca="true">+IF(OFFSET('Hygiene Data'!$F$13,0,10*ROW('Hygiene Data'!F182))="","",OFFSET('Hygiene Data'!$F$13,0,10*ROW('Hygiene Data'!F182)))</f>
        <v/>
      </c>
      <c r="DX188" s="290" t="str">
        <f ca="true">+IF(OFFSET('Hygiene Data'!$G$11,0,10*ROW('Hygiene Data'!G182))="","",OFFSET('Hygiene Data'!$G$11,0,10*ROW('Hygiene Data'!G182)))</f>
        <v/>
      </c>
      <c r="DY188" s="290" t="str">
        <f ca="true">+IF(OFFSET('Hygiene Data'!$G$12,0,10*ROW('Hygiene Data'!G182))="","",OFFSET('Hygiene Data'!$G$12,0,10*ROW('Hygiene Data'!G182)))</f>
        <v/>
      </c>
      <c r="DZ188" s="290" t="str">
        <f ca="true">+IF(OFFSET('Hygiene Data'!$G$13,0,10*ROW('Hygiene Data'!G182))="","",OFFSET('Hygiene Data'!$G$13,0,10*ROW('Hygiene Data'!G182)))</f>
        <v/>
      </c>
      <c r="EA188" s="290" t="str">
        <f ca="true">+IF(OFFSET('Hygiene Data'!$H$11,0,10*ROW('Hygiene Data'!H182))="","",OFFSET('Hygiene Data'!$H$11,0,10*ROW('Hygiene Data'!H182)))</f>
        <v/>
      </c>
      <c r="EB188" s="290" t="str">
        <f ca="true">+IF(OFFSET('Hygiene Data'!$H$12,0,10*ROW('Hygiene Data'!H182))="","",OFFSET('Hygiene Data'!$H$12,0,10*ROW('Hygiene Data'!H182)))</f>
        <v/>
      </c>
      <c r="EC188" s="290" t="str">
        <f ca="true">+IF(OFFSET('Hygiene Data'!$H$13,0,10*ROW('Hygiene Data'!H182))="","",OFFSET('Hygiene Data'!$H$13,0,10*ROW('Hygiene Data'!H182)))</f>
        <v/>
      </c>
      <c r="ED188" s="290" t="str">
        <f ca="true">+IF(OFFSET('Hygiene Data'!$I$11,0,10*ROW('Hygiene Data'!I182))="","",OFFSET('Hygiene Data'!$I$11,0,10*ROW('Hygiene Data'!I182)))</f>
        <v/>
      </c>
      <c r="EE188" s="290" t="str">
        <f ca="true">+IF(OFFSET('Hygiene Data'!$I$12,0,10*ROW('Hygiene Data'!I182))="","",OFFSET('Hygiene Data'!$I$12,0,10*ROW('Hygiene Data'!I182)))</f>
        <v/>
      </c>
      <c r="EF188" s="290"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6"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0"/>
      <c r="BS189" s="290" t="str">
        <f ca="true">+IF(OFFSET('Water Data'!$D$27,0,10*ROW('Water Data'!D183))="","",OFFSET('Water Data'!$D$27,0,10*ROW('Water Data'!D183)))</f>
        <v/>
      </c>
      <c r="BT189" s="290" t="str">
        <f ca="true">+IF(OFFSET('Water Data'!$D$28,0,10*ROW('Water Data'!D183))="","",OFFSET('Water Data'!$D$28,0,10*ROW('Water Data'!D183)))</f>
        <v/>
      </c>
      <c r="BU189" s="290" t="str">
        <f ca="true">+IF(OFFSET('Water Data'!$D$29,0,10*ROW('Water Data'!D183))="","",OFFSET('Water Data'!$D$29,0,10*ROW('Water Data'!D183)))</f>
        <v/>
      </c>
      <c r="BV189" s="290" t="str">
        <f ca="true">+IF(OFFSET('Water Data'!$E$27,0,10*ROW('Water Data'!E183))="","",OFFSET('Water Data'!$E$27,0,10*ROW('Water Data'!E183)))</f>
        <v/>
      </c>
      <c r="BW189" s="290" t="str">
        <f ca="true">+IF(OFFSET('Water Data'!$E$28,0,10*ROW('Water Data'!E183))="","",OFFSET('Water Data'!$E$28,0,10*ROW('Water Data'!E183)))</f>
        <v/>
      </c>
      <c r="BX189" s="290" t="str">
        <f ca="true">+IF(OFFSET('Water Data'!$E$29,0,10*ROW('Water Data'!E183))="","",OFFSET('Water Data'!$E$29,0,10*ROW('Water Data'!E183)))</f>
        <v/>
      </c>
      <c r="BY189" s="290" t="str">
        <f ca="true">+IF(OFFSET('Water Data'!$F$27,0,10*ROW('Water Data'!F183))="","",OFFSET('Water Data'!$F$27,0,10*ROW('Water Data'!F183)))</f>
        <v/>
      </c>
      <c r="BZ189" s="290" t="str">
        <f ca="true">+IF(OFFSET('Water Data'!$F$28,0,10*ROW('Water Data'!F183))="","",OFFSET('Water Data'!$F$28,0,10*ROW('Water Data'!F183)))</f>
        <v/>
      </c>
      <c r="CA189" s="290" t="str">
        <f ca="true">+IF(OFFSET('Water Data'!$F$29,0,10*ROW('Water Data'!F183))="","",OFFSET('Water Data'!$F$29,0,10*ROW('Water Data'!F183)))</f>
        <v/>
      </c>
      <c r="CB189" s="290" t="str">
        <f ca="true">+IF(OFFSET('Water Data'!$G$27,0,10*ROW('Water Data'!G183))="","",OFFSET('Water Data'!$G$27,0,10*ROW('Water Data'!G183)))</f>
        <v/>
      </c>
      <c r="CC189" s="290" t="str">
        <f ca="true">+IF(OFFSET('Water Data'!$G$28,0,10*ROW('Water Data'!G183))="","",OFFSET('Water Data'!$G$28,0,10*ROW('Water Data'!G183)))</f>
        <v/>
      </c>
      <c r="CD189" s="290" t="str">
        <f ca="true">+IF(OFFSET('Water Data'!$G$29,0,10*ROW('Water Data'!G183))="","",OFFSET('Water Data'!$G$29,0,10*ROW('Water Data'!G183)))</f>
        <v/>
      </c>
      <c r="CE189" s="290" t="str">
        <f ca="true">+IF(OFFSET('Water Data'!$H$27,0,10*ROW('Water Data'!H183))="","",OFFSET('Water Data'!$H$27,0,10*ROW('Water Data'!H183)))</f>
        <v/>
      </c>
      <c r="CF189" s="290" t="str">
        <f ca="true">+IF(OFFSET('Water Data'!$H$28,0,10*ROW('Water Data'!H183))="","",OFFSET('Water Data'!$H$28,0,10*ROW('Water Data'!H183)))</f>
        <v/>
      </c>
      <c r="CG189" s="290" t="str">
        <f ca="true">+IF(OFFSET('Water Data'!$H$29,0,10*ROW('Water Data'!H183))="","",OFFSET('Water Data'!$H$29,0,10*ROW('Water Data'!H183)))</f>
        <v/>
      </c>
      <c r="CH189" s="290" t="str">
        <f ca="true">+IF(OFFSET('Water Data'!$I$27,0,10*ROW('Water Data'!I183))="","",OFFSET('Water Data'!$I$27,0,10*ROW('Water Data'!I183)))</f>
        <v/>
      </c>
      <c r="CI189" s="290" t="str">
        <f ca="true">+IF(OFFSET('Water Data'!$I$28,0,10*ROW('Water Data'!I183))="","",OFFSET('Water Data'!$I$28,0,10*ROW('Water Data'!I183)))</f>
        <v/>
      </c>
      <c r="CJ189" s="290" t="str">
        <f ca="true">+IF(OFFSET('Water Data'!$I$29,0,10*ROW('Water Data'!I183))="","",OFFSET('Water Data'!$I$29,0,10*ROW('Water Data'!I183)))</f>
        <v/>
      </c>
      <c r="CK189" s="290" t="str">
        <f ca="true">+IF(OFFSET('Sanitation Data'!$D$28,0,10*ROW('Sanitation Data'!D183))="","",OFFSET('Sanitation Data'!$D$28,0,10*ROW('Sanitation Data'!D183)))</f>
        <v/>
      </c>
      <c r="CL189" s="290" t="str">
        <f ca="true">+IF(OFFSET('Sanitation Data'!$D$29,0,10*ROW('Sanitation Data'!D183))="","",OFFSET('Sanitation Data'!$D$29,0,10*ROW('Sanitation Data'!D183)))</f>
        <v/>
      </c>
      <c r="CM189" s="290" t="str">
        <f ca="true">+IF(OFFSET('Sanitation Data'!$D$30,0,10*ROW('Sanitation Data'!D183))="","",OFFSET('Sanitation Data'!$D$30,0,10*ROW('Sanitation Data'!D183)))</f>
        <v/>
      </c>
      <c r="CN189" s="290" t="str">
        <f ca="true">+IF(OFFSET('Sanitation Data'!$D$31,0,10*ROW('Sanitation Data'!D183))="","",OFFSET('Sanitation Data'!$D$31,0,10*ROW('Sanitation Data'!D183)))</f>
        <v/>
      </c>
      <c r="CO189" s="290" t="str">
        <f ca="true">+IF(OFFSET('Sanitation Data'!$D$32,0,10*ROW('Sanitation Data'!D183))="","",OFFSET('Sanitation Data'!$D$32,0,10*ROW('Sanitation Data'!D183)))</f>
        <v/>
      </c>
      <c r="CP189" s="290" t="str">
        <f ca="true">+IF(OFFSET('Sanitation Data'!$E$28,0,10*ROW('Sanitation Data'!E183))="","",OFFSET('Sanitation Data'!$E$28,0,10*ROW('Sanitation Data'!E183)))</f>
        <v/>
      </c>
      <c r="CQ189" s="290" t="str">
        <f ca="true">+IF(OFFSET('Sanitation Data'!$E$29,0,10*ROW('Sanitation Data'!E183))="","",OFFSET('Sanitation Data'!$E$29,0,10*ROW('Sanitation Data'!E183)))</f>
        <v/>
      </c>
      <c r="CR189" s="290" t="str">
        <f ca="true">+IF(OFFSET('Sanitation Data'!$E$30,0,10*ROW('Sanitation Data'!E183))="","",OFFSET('Sanitation Data'!$E$30,0,10*ROW('Sanitation Data'!E183)))</f>
        <v/>
      </c>
      <c r="CS189" s="290" t="str">
        <f ca="true">+IF(OFFSET('Sanitation Data'!$E$31,0,10*ROW('Sanitation Data'!E183))="","",OFFSET('Sanitation Data'!$E$31,0,10*ROW('Sanitation Data'!E183)))</f>
        <v/>
      </c>
      <c r="CT189" s="290" t="str">
        <f ca="true">+IF(OFFSET('Sanitation Data'!$E$32,0,10*ROW('Sanitation Data'!E183))="","",OFFSET('Sanitation Data'!$E$32,0,10*ROW('Sanitation Data'!E183)))</f>
        <v/>
      </c>
      <c r="CU189" s="290" t="str">
        <f ca="true">+IF(OFFSET('Sanitation Data'!$F$28,0,10*ROW('Sanitation Data'!F183))="","",OFFSET('Sanitation Data'!$F$28,0,10*ROW('Sanitation Data'!F183)))</f>
        <v/>
      </c>
      <c r="CV189" s="290" t="str">
        <f ca="true">+IF(OFFSET('Sanitation Data'!$F$29,0,10*ROW('Sanitation Data'!F183))="","",OFFSET('Sanitation Data'!$F$29,0,10*ROW('Sanitation Data'!F183)))</f>
        <v/>
      </c>
      <c r="CW189" s="290" t="str">
        <f ca="true">+IF(OFFSET('Sanitation Data'!$F$30,0,10*ROW('Sanitation Data'!F183))="","",OFFSET('Sanitation Data'!$F$30,0,10*ROW('Sanitation Data'!F183)))</f>
        <v/>
      </c>
      <c r="CX189" s="290" t="str">
        <f ca="true">+IF(OFFSET('Sanitation Data'!$F$31,0,10*ROW('Sanitation Data'!F183))="","",OFFSET('Sanitation Data'!$F$31,0,10*ROW('Sanitation Data'!F183)))</f>
        <v/>
      </c>
      <c r="CY189" s="290" t="str">
        <f ca="true">+IF(OFFSET('Sanitation Data'!$F$32,0,10*ROW('Sanitation Data'!F183))="","",OFFSET('Sanitation Data'!$F$32,0,10*ROW('Sanitation Data'!F183)))</f>
        <v/>
      </c>
      <c r="CZ189" s="290" t="str">
        <f ca="true">+IF(OFFSET('Sanitation Data'!$G$28,0,10*ROW('Sanitation Data'!G183))="","",OFFSET('Sanitation Data'!$G$28,0,10*ROW('Sanitation Data'!G183)))</f>
        <v/>
      </c>
      <c r="DA189" s="290" t="str">
        <f ca="true">+IF(OFFSET('Sanitation Data'!$G$29,0,10*ROW('Sanitation Data'!G183))="","",OFFSET('Sanitation Data'!$G$29,0,10*ROW('Sanitation Data'!G183)))</f>
        <v/>
      </c>
      <c r="DB189" s="290" t="str">
        <f ca="true">+IF(OFFSET('Sanitation Data'!$G$30,0,10*ROW('Sanitation Data'!G183))="","",OFFSET('Sanitation Data'!$G$30,0,10*ROW('Sanitation Data'!G183)))</f>
        <v/>
      </c>
      <c r="DC189" s="290" t="str">
        <f ca="true">+IF(OFFSET('Sanitation Data'!$G$31,0,10*ROW('Sanitation Data'!G183))="","",OFFSET('Sanitation Data'!$G$31,0,10*ROW('Sanitation Data'!G183)))</f>
        <v/>
      </c>
      <c r="DD189" s="290" t="str">
        <f ca="true">+IF(OFFSET('Sanitation Data'!$G$32,0,10*ROW('Sanitation Data'!G183))="","",OFFSET('Sanitation Data'!$G$32,0,10*ROW('Sanitation Data'!G183)))</f>
        <v/>
      </c>
      <c r="DE189" s="290" t="str">
        <f ca="true">+IF(OFFSET('Sanitation Data'!$H$28,0,10*ROW('Sanitation Data'!H183))="","",OFFSET('Sanitation Data'!$H$28,0,10*ROW('Sanitation Data'!H183)))</f>
        <v/>
      </c>
      <c r="DF189" s="290" t="str">
        <f ca="true">+IF(OFFSET('Sanitation Data'!$H$29,0,10*ROW('Sanitation Data'!H183))="","",OFFSET('Sanitation Data'!$H$29,0,10*ROW('Sanitation Data'!H183)))</f>
        <v/>
      </c>
      <c r="DG189" s="290" t="str">
        <f ca="true">+IF(OFFSET('Sanitation Data'!$H$30,0,10*ROW('Sanitation Data'!H183))="","",OFFSET('Sanitation Data'!$H$30,0,10*ROW('Sanitation Data'!H183)))</f>
        <v/>
      </c>
      <c r="DH189" s="290" t="str">
        <f ca="true">+IF(OFFSET('Sanitation Data'!$H$31,0,10*ROW('Sanitation Data'!H183))="","",OFFSET('Sanitation Data'!$H$31,0,10*ROW('Sanitation Data'!H183)))</f>
        <v/>
      </c>
      <c r="DI189" s="290" t="str">
        <f ca="true">+IF(OFFSET('Sanitation Data'!$H$32,0,10*ROW('Sanitation Data'!H183))="","",OFFSET('Sanitation Data'!$H$32,0,10*ROW('Sanitation Data'!H183)))</f>
        <v/>
      </c>
      <c r="DJ189" s="290" t="str">
        <f ca="true">+IF(OFFSET('Sanitation Data'!$I$28,0,10*ROW('Sanitation Data'!I183))="","",OFFSET('Sanitation Data'!$I$28,0,10*ROW('Sanitation Data'!I183)))</f>
        <v/>
      </c>
      <c r="DK189" s="290" t="str">
        <f ca="true">+IF(OFFSET('Sanitation Data'!$I$29,0,10*ROW('Sanitation Data'!I183))="","",OFFSET('Sanitation Data'!$I$29,0,10*ROW('Sanitation Data'!I183)))</f>
        <v/>
      </c>
      <c r="DL189" s="290" t="str">
        <f ca="true">+IF(OFFSET('Sanitation Data'!$I$30,0,10*ROW('Sanitation Data'!I183))="","",OFFSET('Sanitation Data'!$I$30,0,10*ROW('Sanitation Data'!I183)))</f>
        <v/>
      </c>
      <c r="DM189" s="290" t="str">
        <f ca="true">+IF(OFFSET('Sanitation Data'!$I$31,0,10*ROW('Sanitation Data'!I183))="","",OFFSET('Sanitation Data'!$I$31,0,10*ROW('Sanitation Data'!I183)))</f>
        <v/>
      </c>
      <c r="DN189" s="290" t="str">
        <f ca="true">+IF(OFFSET('Sanitation Data'!$I$32,0,10*ROW('Sanitation Data'!I183))="","",OFFSET('Sanitation Data'!$I$32,0,10*ROW('Sanitation Data'!I183)))</f>
        <v/>
      </c>
      <c r="DO189" s="290" t="str">
        <f ca="true">+IF(OFFSET('Hygiene Data'!$D$11,0,10*ROW('Hygiene Data'!D183))="","",OFFSET('Hygiene Data'!$D$11,0,10*ROW('Hygiene Data'!D183)))</f>
        <v/>
      </c>
      <c r="DP189" s="290" t="str">
        <f ca="true">+IF(OFFSET('Hygiene Data'!$D$12,0,10*ROW('Hygiene Data'!D183))="","",OFFSET('Hygiene Data'!$D$12,0,10*ROW('Hygiene Data'!D183)))</f>
        <v/>
      </c>
      <c r="DQ189" s="290" t="str">
        <f ca="true">+IF(OFFSET('Hygiene Data'!$D$13,0,10*ROW('Hygiene Data'!D183))="","",OFFSET('Hygiene Data'!$D$13,0,10*ROW('Hygiene Data'!D183)))</f>
        <v/>
      </c>
      <c r="DR189" s="290" t="str">
        <f ca="true">+IF(OFFSET('Hygiene Data'!$E$11,0,10*ROW('Hygiene Data'!E183))="","",OFFSET('Hygiene Data'!$E$11,0,10*ROW('Hygiene Data'!E183)))</f>
        <v/>
      </c>
      <c r="DS189" s="290" t="str">
        <f ca="true">+IF(OFFSET('Hygiene Data'!$E$12,0,10*ROW('Hygiene Data'!E183))="","",OFFSET('Hygiene Data'!$E$12,0,10*ROW('Hygiene Data'!E183)))</f>
        <v/>
      </c>
      <c r="DT189" s="290" t="str">
        <f ca="true">+IF(OFFSET('Hygiene Data'!$E$13,0,10*ROW('Hygiene Data'!E183))="","",OFFSET('Hygiene Data'!$E$13,0,10*ROW('Hygiene Data'!E183)))</f>
        <v/>
      </c>
      <c r="DU189" s="290" t="str">
        <f ca="true">+IF(OFFSET('Hygiene Data'!$F$11,0,10*ROW('Hygiene Data'!F183))="","",OFFSET('Hygiene Data'!$F$11,0,10*ROW('Hygiene Data'!F183)))</f>
        <v/>
      </c>
      <c r="DV189" s="290" t="str">
        <f ca="true">+IF(OFFSET('Hygiene Data'!$F$12,0,10*ROW('Hygiene Data'!F183))="","",OFFSET('Hygiene Data'!$F$12,0,10*ROW('Hygiene Data'!F183)))</f>
        <v/>
      </c>
      <c r="DW189" s="290" t="str">
        <f ca="true">+IF(OFFSET('Hygiene Data'!$F$13,0,10*ROW('Hygiene Data'!F183))="","",OFFSET('Hygiene Data'!$F$13,0,10*ROW('Hygiene Data'!F183)))</f>
        <v/>
      </c>
      <c r="DX189" s="290" t="str">
        <f ca="true">+IF(OFFSET('Hygiene Data'!$G$11,0,10*ROW('Hygiene Data'!G183))="","",OFFSET('Hygiene Data'!$G$11,0,10*ROW('Hygiene Data'!G183)))</f>
        <v/>
      </c>
      <c r="DY189" s="290" t="str">
        <f ca="true">+IF(OFFSET('Hygiene Data'!$G$12,0,10*ROW('Hygiene Data'!G183))="","",OFFSET('Hygiene Data'!$G$12,0,10*ROW('Hygiene Data'!G183)))</f>
        <v/>
      </c>
      <c r="DZ189" s="290" t="str">
        <f ca="true">+IF(OFFSET('Hygiene Data'!$G$13,0,10*ROW('Hygiene Data'!G183))="","",OFFSET('Hygiene Data'!$G$13,0,10*ROW('Hygiene Data'!G183)))</f>
        <v/>
      </c>
      <c r="EA189" s="290" t="str">
        <f ca="true">+IF(OFFSET('Hygiene Data'!$H$11,0,10*ROW('Hygiene Data'!H183))="","",OFFSET('Hygiene Data'!$H$11,0,10*ROW('Hygiene Data'!H183)))</f>
        <v/>
      </c>
      <c r="EB189" s="290" t="str">
        <f ca="true">+IF(OFFSET('Hygiene Data'!$H$12,0,10*ROW('Hygiene Data'!H183))="","",OFFSET('Hygiene Data'!$H$12,0,10*ROW('Hygiene Data'!H183)))</f>
        <v/>
      </c>
      <c r="EC189" s="290" t="str">
        <f ca="true">+IF(OFFSET('Hygiene Data'!$H$13,0,10*ROW('Hygiene Data'!H183))="","",OFFSET('Hygiene Data'!$H$13,0,10*ROW('Hygiene Data'!H183)))</f>
        <v/>
      </c>
      <c r="ED189" s="290" t="str">
        <f ca="true">+IF(OFFSET('Hygiene Data'!$I$11,0,10*ROW('Hygiene Data'!I183))="","",OFFSET('Hygiene Data'!$I$11,0,10*ROW('Hygiene Data'!I183)))</f>
        <v/>
      </c>
      <c r="EE189" s="290" t="str">
        <f ca="true">+IF(OFFSET('Hygiene Data'!$I$12,0,10*ROW('Hygiene Data'!I183))="","",OFFSET('Hygiene Data'!$I$12,0,10*ROW('Hygiene Data'!I183)))</f>
        <v/>
      </c>
      <c r="EF189" s="290"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6"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0"/>
      <c r="BS190" s="290" t="str">
        <f ca="true">+IF(OFFSET('Water Data'!$D$27,0,10*ROW('Water Data'!D184))="","",OFFSET('Water Data'!$D$27,0,10*ROW('Water Data'!D184)))</f>
        <v/>
      </c>
      <c r="BT190" s="290" t="str">
        <f ca="true">+IF(OFFSET('Water Data'!$D$28,0,10*ROW('Water Data'!D184))="","",OFFSET('Water Data'!$D$28,0,10*ROW('Water Data'!D184)))</f>
        <v/>
      </c>
      <c r="BU190" s="290" t="str">
        <f ca="true">+IF(OFFSET('Water Data'!$D$29,0,10*ROW('Water Data'!D184))="","",OFFSET('Water Data'!$D$29,0,10*ROW('Water Data'!D184)))</f>
        <v/>
      </c>
      <c r="BV190" s="290" t="str">
        <f ca="true">+IF(OFFSET('Water Data'!$E$27,0,10*ROW('Water Data'!E184))="","",OFFSET('Water Data'!$E$27,0,10*ROW('Water Data'!E184)))</f>
        <v/>
      </c>
      <c r="BW190" s="290" t="str">
        <f ca="true">+IF(OFFSET('Water Data'!$E$28,0,10*ROW('Water Data'!E184))="","",OFFSET('Water Data'!$E$28,0,10*ROW('Water Data'!E184)))</f>
        <v/>
      </c>
      <c r="BX190" s="290" t="str">
        <f ca="true">+IF(OFFSET('Water Data'!$E$29,0,10*ROW('Water Data'!E184))="","",OFFSET('Water Data'!$E$29,0,10*ROW('Water Data'!E184)))</f>
        <v/>
      </c>
      <c r="BY190" s="290" t="str">
        <f ca="true">+IF(OFFSET('Water Data'!$F$27,0,10*ROW('Water Data'!F184))="","",OFFSET('Water Data'!$F$27,0,10*ROW('Water Data'!F184)))</f>
        <v/>
      </c>
      <c r="BZ190" s="290" t="str">
        <f ca="true">+IF(OFFSET('Water Data'!$F$28,0,10*ROW('Water Data'!F184))="","",OFFSET('Water Data'!$F$28,0,10*ROW('Water Data'!F184)))</f>
        <v/>
      </c>
      <c r="CA190" s="290" t="str">
        <f ca="true">+IF(OFFSET('Water Data'!$F$29,0,10*ROW('Water Data'!F184))="","",OFFSET('Water Data'!$F$29,0,10*ROW('Water Data'!F184)))</f>
        <v/>
      </c>
      <c r="CB190" s="290" t="str">
        <f ca="true">+IF(OFFSET('Water Data'!$G$27,0,10*ROW('Water Data'!G184))="","",OFFSET('Water Data'!$G$27,0,10*ROW('Water Data'!G184)))</f>
        <v/>
      </c>
      <c r="CC190" s="290" t="str">
        <f ca="true">+IF(OFFSET('Water Data'!$G$28,0,10*ROW('Water Data'!G184))="","",OFFSET('Water Data'!$G$28,0,10*ROW('Water Data'!G184)))</f>
        <v/>
      </c>
      <c r="CD190" s="290" t="str">
        <f ca="true">+IF(OFFSET('Water Data'!$G$29,0,10*ROW('Water Data'!G184))="","",OFFSET('Water Data'!$G$29,0,10*ROW('Water Data'!G184)))</f>
        <v/>
      </c>
      <c r="CE190" s="290" t="str">
        <f ca="true">+IF(OFFSET('Water Data'!$H$27,0,10*ROW('Water Data'!H184))="","",OFFSET('Water Data'!$H$27,0,10*ROW('Water Data'!H184)))</f>
        <v/>
      </c>
      <c r="CF190" s="290" t="str">
        <f ca="true">+IF(OFFSET('Water Data'!$H$28,0,10*ROW('Water Data'!H184))="","",OFFSET('Water Data'!$H$28,0,10*ROW('Water Data'!H184)))</f>
        <v/>
      </c>
      <c r="CG190" s="290" t="str">
        <f ca="true">+IF(OFFSET('Water Data'!$H$29,0,10*ROW('Water Data'!H184))="","",OFFSET('Water Data'!$H$29,0,10*ROW('Water Data'!H184)))</f>
        <v/>
      </c>
      <c r="CH190" s="290" t="str">
        <f ca="true">+IF(OFFSET('Water Data'!$I$27,0,10*ROW('Water Data'!I184))="","",OFFSET('Water Data'!$I$27,0,10*ROW('Water Data'!I184)))</f>
        <v/>
      </c>
      <c r="CI190" s="290" t="str">
        <f ca="true">+IF(OFFSET('Water Data'!$I$28,0,10*ROW('Water Data'!I184))="","",OFFSET('Water Data'!$I$28,0,10*ROW('Water Data'!I184)))</f>
        <v/>
      </c>
      <c r="CJ190" s="290" t="str">
        <f ca="true">+IF(OFFSET('Water Data'!$I$29,0,10*ROW('Water Data'!I184))="","",OFFSET('Water Data'!$I$29,0,10*ROW('Water Data'!I184)))</f>
        <v/>
      </c>
      <c r="CK190" s="290" t="str">
        <f ca="true">+IF(OFFSET('Sanitation Data'!$D$28,0,10*ROW('Sanitation Data'!D184))="","",OFFSET('Sanitation Data'!$D$28,0,10*ROW('Sanitation Data'!D184)))</f>
        <v/>
      </c>
      <c r="CL190" s="290" t="str">
        <f ca="true">+IF(OFFSET('Sanitation Data'!$D$29,0,10*ROW('Sanitation Data'!D184))="","",OFFSET('Sanitation Data'!$D$29,0,10*ROW('Sanitation Data'!D184)))</f>
        <v/>
      </c>
      <c r="CM190" s="290" t="str">
        <f ca="true">+IF(OFFSET('Sanitation Data'!$D$30,0,10*ROW('Sanitation Data'!D184))="","",OFFSET('Sanitation Data'!$D$30,0,10*ROW('Sanitation Data'!D184)))</f>
        <v/>
      </c>
      <c r="CN190" s="290" t="str">
        <f ca="true">+IF(OFFSET('Sanitation Data'!$D$31,0,10*ROW('Sanitation Data'!D184))="","",OFFSET('Sanitation Data'!$D$31,0,10*ROW('Sanitation Data'!D184)))</f>
        <v/>
      </c>
      <c r="CO190" s="290" t="str">
        <f ca="true">+IF(OFFSET('Sanitation Data'!$D$32,0,10*ROW('Sanitation Data'!D184))="","",OFFSET('Sanitation Data'!$D$32,0,10*ROW('Sanitation Data'!D184)))</f>
        <v/>
      </c>
      <c r="CP190" s="290" t="str">
        <f ca="true">+IF(OFFSET('Sanitation Data'!$E$28,0,10*ROW('Sanitation Data'!E184))="","",OFFSET('Sanitation Data'!$E$28,0,10*ROW('Sanitation Data'!E184)))</f>
        <v/>
      </c>
      <c r="CQ190" s="290" t="str">
        <f ca="true">+IF(OFFSET('Sanitation Data'!$E$29,0,10*ROW('Sanitation Data'!E184))="","",OFFSET('Sanitation Data'!$E$29,0,10*ROW('Sanitation Data'!E184)))</f>
        <v/>
      </c>
      <c r="CR190" s="290" t="str">
        <f ca="true">+IF(OFFSET('Sanitation Data'!$E$30,0,10*ROW('Sanitation Data'!E184))="","",OFFSET('Sanitation Data'!$E$30,0,10*ROW('Sanitation Data'!E184)))</f>
        <v/>
      </c>
      <c r="CS190" s="290" t="str">
        <f ca="true">+IF(OFFSET('Sanitation Data'!$E$31,0,10*ROW('Sanitation Data'!E184))="","",OFFSET('Sanitation Data'!$E$31,0,10*ROW('Sanitation Data'!E184)))</f>
        <v/>
      </c>
      <c r="CT190" s="290" t="str">
        <f ca="true">+IF(OFFSET('Sanitation Data'!$E$32,0,10*ROW('Sanitation Data'!E184))="","",OFFSET('Sanitation Data'!$E$32,0,10*ROW('Sanitation Data'!E184)))</f>
        <v/>
      </c>
      <c r="CU190" s="290" t="str">
        <f ca="true">+IF(OFFSET('Sanitation Data'!$F$28,0,10*ROW('Sanitation Data'!F184))="","",OFFSET('Sanitation Data'!$F$28,0,10*ROW('Sanitation Data'!F184)))</f>
        <v/>
      </c>
      <c r="CV190" s="290" t="str">
        <f ca="true">+IF(OFFSET('Sanitation Data'!$F$29,0,10*ROW('Sanitation Data'!F184))="","",OFFSET('Sanitation Data'!$F$29,0,10*ROW('Sanitation Data'!F184)))</f>
        <v/>
      </c>
      <c r="CW190" s="290" t="str">
        <f ca="true">+IF(OFFSET('Sanitation Data'!$F$30,0,10*ROW('Sanitation Data'!F184))="","",OFFSET('Sanitation Data'!$F$30,0,10*ROW('Sanitation Data'!F184)))</f>
        <v/>
      </c>
      <c r="CX190" s="290" t="str">
        <f ca="true">+IF(OFFSET('Sanitation Data'!$F$31,0,10*ROW('Sanitation Data'!F184))="","",OFFSET('Sanitation Data'!$F$31,0,10*ROW('Sanitation Data'!F184)))</f>
        <v/>
      </c>
      <c r="CY190" s="290" t="str">
        <f ca="true">+IF(OFFSET('Sanitation Data'!$F$32,0,10*ROW('Sanitation Data'!F184))="","",OFFSET('Sanitation Data'!$F$32,0,10*ROW('Sanitation Data'!F184)))</f>
        <v/>
      </c>
      <c r="CZ190" s="290" t="str">
        <f ca="true">+IF(OFFSET('Sanitation Data'!$G$28,0,10*ROW('Sanitation Data'!G184))="","",OFFSET('Sanitation Data'!$G$28,0,10*ROW('Sanitation Data'!G184)))</f>
        <v/>
      </c>
      <c r="DA190" s="290" t="str">
        <f ca="true">+IF(OFFSET('Sanitation Data'!$G$29,0,10*ROW('Sanitation Data'!G184))="","",OFFSET('Sanitation Data'!$G$29,0,10*ROW('Sanitation Data'!G184)))</f>
        <v/>
      </c>
      <c r="DB190" s="290" t="str">
        <f ca="true">+IF(OFFSET('Sanitation Data'!$G$30,0,10*ROW('Sanitation Data'!G184))="","",OFFSET('Sanitation Data'!$G$30,0,10*ROW('Sanitation Data'!G184)))</f>
        <v/>
      </c>
      <c r="DC190" s="290" t="str">
        <f ca="true">+IF(OFFSET('Sanitation Data'!$G$31,0,10*ROW('Sanitation Data'!G184))="","",OFFSET('Sanitation Data'!$G$31,0,10*ROW('Sanitation Data'!G184)))</f>
        <v/>
      </c>
      <c r="DD190" s="290" t="str">
        <f ca="true">+IF(OFFSET('Sanitation Data'!$G$32,0,10*ROW('Sanitation Data'!G184))="","",OFFSET('Sanitation Data'!$G$32,0,10*ROW('Sanitation Data'!G184)))</f>
        <v/>
      </c>
      <c r="DE190" s="290" t="str">
        <f ca="true">+IF(OFFSET('Sanitation Data'!$H$28,0,10*ROW('Sanitation Data'!H184))="","",OFFSET('Sanitation Data'!$H$28,0,10*ROW('Sanitation Data'!H184)))</f>
        <v/>
      </c>
      <c r="DF190" s="290" t="str">
        <f ca="true">+IF(OFFSET('Sanitation Data'!$H$29,0,10*ROW('Sanitation Data'!H184))="","",OFFSET('Sanitation Data'!$H$29,0,10*ROW('Sanitation Data'!H184)))</f>
        <v/>
      </c>
      <c r="DG190" s="290" t="str">
        <f ca="true">+IF(OFFSET('Sanitation Data'!$H$30,0,10*ROW('Sanitation Data'!H184))="","",OFFSET('Sanitation Data'!$H$30,0,10*ROW('Sanitation Data'!H184)))</f>
        <v/>
      </c>
      <c r="DH190" s="290" t="str">
        <f ca="true">+IF(OFFSET('Sanitation Data'!$H$31,0,10*ROW('Sanitation Data'!H184))="","",OFFSET('Sanitation Data'!$H$31,0,10*ROW('Sanitation Data'!H184)))</f>
        <v/>
      </c>
      <c r="DI190" s="290" t="str">
        <f ca="true">+IF(OFFSET('Sanitation Data'!$H$32,0,10*ROW('Sanitation Data'!H184))="","",OFFSET('Sanitation Data'!$H$32,0,10*ROW('Sanitation Data'!H184)))</f>
        <v/>
      </c>
      <c r="DJ190" s="290" t="str">
        <f ca="true">+IF(OFFSET('Sanitation Data'!$I$28,0,10*ROW('Sanitation Data'!I184))="","",OFFSET('Sanitation Data'!$I$28,0,10*ROW('Sanitation Data'!I184)))</f>
        <v/>
      </c>
      <c r="DK190" s="290" t="str">
        <f ca="true">+IF(OFFSET('Sanitation Data'!$I$29,0,10*ROW('Sanitation Data'!I184))="","",OFFSET('Sanitation Data'!$I$29,0,10*ROW('Sanitation Data'!I184)))</f>
        <v/>
      </c>
      <c r="DL190" s="290" t="str">
        <f ca="true">+IF(OFFSET('Sanitation Data'!$I$30,0,10*ROW('Sanitation Data'!I184))="","",OFFSET('Sanitation Data'!$I$30,0,10*ROW('Sanitation Data'!I184)))</f>
        <v/>
      </c>
      <c r="DM190" s="290" t="str">
        <f ca="true">+IF(OFFSET('Sanitation Data'!$I$31,0,10*ROW('Sanitation Data'!I184))="","",OFFSET('Sanitation Data'!$I$31,0,10*ROW('Sanitation Data'!I184)))</f>
        <v/>
      </c>
      <c r="DN190" s="290" t="str">
        <f ca="true">+IF(OFFSET('Sanitation Data'!$I$32,0,10*ROW('Sanitation Data'!I184))="","",OFFSET('Sanitation Data'!$I$32,0,10*ROW('Sanitation Data'!I184)))</f>
        <v/>
      </c>
      <c r="DO190" s="290" t="str">
        <f ca="true">+IF(OFFSET('Hygiene Data'!$D$11,0,10*ROW('Hygiene Data'!D184))="","",OFFSET('Hygiene Data'!$D$11,0,10*ROW('Hygiene Data'!D184)))</f>
        <v/>
      </c>
      <c r="DP190" s="290" t="str">
        <f ca="true">+IF(OFFSET('Hygiene Data'!$D$12,0,10*ROW('Hygiene Data'!D184))="","",OFFSET('Hygiene Data'!$D$12,0,10*ROW('Hygiene Data'!D184)))</f>
        <v/>
      </c>
      <c r="DQ190" s="290" t="str">
        <f ca="true">+IF(OFFSET('Hygiene Data'!$D$13,0,10*ROW('Hygiene Data'!D184))="","",OFFSET('Hygiene Data'!$D$13,0,10*ROW('Hygiene Data'!D184)))</f>
        <v/>
      </c>
      <c r="DR190" s="290" t="str">
        <f ca="true">+IF(OFFSET('Hygiene Data'!$E$11,0,10*ROW('Hygiene Data'!E184))="","",OFFSET('Hygiene Data'!$E$11,0,10*ROW('Hygiene Data'!E184)))</f>
        <v/>
      </c>
      <c r="DS190" s="290" t="str">
        <f ca="true">+IF(OFFSET('Hygiene Data'!$E$12,0,10*ROW('Hygiene Data'!E184))="","",OFFSET('Hygiene Data'!$E$12,0,10*ROW('Hygiene Data'!E184)))</f>
        <v/>
      </c>
      <c r="DT190" s="290" t="str">
        <f ca="true">+IF(OFFSET('Hygiene Data'!$E$13,0,10*ROW('Hygiene Data'!E184))="","",OFFSET('Hygiene Data'!$E$13,0,10*ROW('Hygiene Data'!E184)))</f>
        <v/>
      </c>
      <c r="DU190" s="290" t="str">
        <f ca="true">+IF(OFFSET('Hygiene Data'!$F$11,0,10*ROW('Hygiene Data'!F184))="","",OFFSET('Hygiene Data'!$F$11,0,10*ROW('Hygiene Data'!F184)))</f>
        <v/>
      </c>
      <c r="DV190" s="290" t="str">
        <f ca="true">+IF(OFFSET('Hygiene Data'!$F$12,0,10*ROW('Hygiene Data'!F184))="","",OFFSET('Hygiene Data'!$F$12,0,10*ROW('Hygiene Data'!F184)))</f>
        <v/>
      </c>
      <c r="DW190" s="290" t="str">
        <f ca="true">+IF(OFFSET('Hygiene Data'!$F$13,0,10*ROW('Hygiene Data'!F184))="","",OFFSET('Hygiene Data'!$F$13,0,10*ROW('Hygiene Data'!F184)))</f>
        <v/>
      </c>
      <c r="DX190" s="290" t="str">
        <f ca="true">+IF(OFFSET('Hygiene Data'!$G$11,0,10*ROW('Hygiene Data'!G184))="","",OFFSET('Hygiene Data'!$G$11,0,10*ROW('Hygiene Data'!G184)))</f>
        <v/>
      </c>
      <c r="DY190" s="290" t="str">
        <f ca="true">+IF(OFFSET('Hygiene Data'!$G$12,0,10*ROW('Hygiene Data'!G184))="","",OFFSET('Hygiene Data'!$G$12,0,10*ROW('Hygiene Data'!G184)))</f>
        <v/>
      </c>
      <c r="DZ190" s="290" t="str">
        <f ca="true">+IF(OFFSET('Hygiene Data'!$G$13,0,10*ROW('Hygiene Data'!G184))="","",OFFSET('Hygiene Data'!$G$13,0,10*ROW('Hygiene Data'!G184)))</f>
        <v/>
      </c>
      <c r="EA190" s="290" t="str">
        <f ca="true">+IF(OFFSET('Hygiene Data'!$H$11,0,10*ROW('Hygiene Data'!H184))="","",OFFSET('Hygiene Data'!$H$11,0,10*ROW('Hygiene Data'!H184)))</f>
        <v/>
      </c>
      <c r="EB190" s="290" t="str">
        <f ca="true">+IF(OFFSET('Hygiene Data'!$H$12,0,10*ROW('Hygiene Data'!H184))="","",OFFSET('Hygiene Data'!$H$12,0,10*ROW('Hygiene Data'!H184)))</f>
        <v/>
      </c>
      <c r="EC190" s="290" t="str">
        <f ca="true">+IF(OFFSET('Hygiene Data'!$H$13,0,10*ROW('Hygiene Data'!H184))="","",OFFSET('Hygiene Data'!$H$13,0,10*ROW('Hygiene Data'!H184)))</f>
        <v/>
      </c>
      <c r="ED190" s="290" t="str">
        <f ca="true">+IF(OFFSET('Hygiene Data'!$I$11,0,10*ROW('Hygiene Data'!I184))="","",OFFSET('Hygiene Data'!$I$11,0,10*ROW('Hygiene Data'!I184)))</f>
        <v/>
      </c>
      <c r="EE190" s="290" t="str">
        <f ca="true">+IF(OFFSET('Hygiene Data'!$I$12,0,10*ROW('Hygiene Data'!I184))="","",OFFSET('Hygiene Data'!$I$12,0,10*ROW('Hygiene Data'!I184)))</f>
        <v/>
      </c>
      <c r="EF190" s="290"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6"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0"/>
      <c r="BS191" s="290" t="str">
        <f ca="true">+IF(OFFSET('Water Data'!$D$27,0,10*ROW('Water Data'!D185))="","",OFFSET('Water Data'!$D$27,0,10*ROW('Water Data'!D185)))</f>
        <v/>
      </c>
      <c r="BT191" s="290" t="str">
        <f ca="true">+IF(OFFSET('Water Data'!$D$28,0,10*ROW('Water Data'!D185))="","",OFFSET('Water Data'!$D$28,0,10*ROW('Water Data'!D185)))</f>
        <v/>
      </c>
      <c r="BU191" s="290" t="str">
        <f ca="true">+IF(OFFSET('Water Data'!$D$29,0,10*ROW('Water Data'!D185))="","",OFFSET('Water Data'!$D$29,0,10*ROW('Water Data'!D185)))</f>
        <v/>
      </c>
      <c r="BV191" s="290" t="str">
        <f ca="true">+IF(OFFSET('Water Data'!$E$27,0,10*ROW('Water Data'!E185))="","",OFFSET('Water Data'!$E$27,0,10*ROW('Water Data'!E185)))</f>
        <v/>
      </c>
      <c r="BW191" s="290" t="str">
        <f ca="true">+IF(OFFSET('Water Data'!$E$28,0,10*ROW('Water Data'!E185))="","",OFFSET('Water Data'!$E$28,0,10*ROW('Water Data'!E185)))</f>
        <v/>
      </c>
      <c r="BX191" s="290" t="str">
        <f ca="true">+IF(OFFSET('Water Data'!$E$29,0,10*ROW('Water Data'!E185))="","",OFFSET('Water Data'!$E$29,0,10*ROW('Water Data'!E185)))</f>
        <v/>
      </c>
      <c r="BY191" s="290" t="str">
        <f ca="true">+IF(OFFSET('Water Data'!$F$27,0,10*ROW('Water Data'!F185))="","",OFFSET('Water Data'!$F$27,0,10*ROW('Water Data'!F185)))</f>
        <v/>
      </c>
      <c r="BZ191" s="290" t="str">
        <f ca="true">+IF(OFFSET('Water Data'!$F$28,0,10*ROW('Water Data'!F185))="","",OFFSET('Water Data'!$F$28,0,10*ROW('Water Data'!F185)))</f>
        <v/>
      </c>
      <c r="CA191" s="290" t="str">
        <f ca="true">+IF(OFFSET('Water Data'!$F$29,0,10*ROW('Water Data'!F185))="","",OFFSET('Water Data'!$F$29,0,10*ROW('Water Data'!F185)))</f>
        <v/>
      </c>
      <c r="CB191" s="290" t="str">
        <f ca="true">+IF(OFFSET('Water Data'!$G$27,0,10*ROW('Water Data'!G185))="","",OFFSET('Water Data'!$G$27,0,10*ROW('Water Data'!G185)))</f>
        <v/>
      </c>
      <c r="CC191" s="290" t="str">
        <f ca="true">+IF(OFFSET('Water Data'!$G$28,0,10*ROW('Water Data'!G185))="","",OFFSET('Water Data'!$G$28,0,10*ROW('Water Data'!G185)))</f>
        <v/>
      </c>
      <c r="CD191" s="290" t="str">
        <f ca="true">+IF(OFFSET('Water Data'!$G$29,0,10*ROW('Water Data'!G185))="","",OFFSET('Water Data'!$G$29,0,10*ROW('Water Data'!G185)))</f>
        <v/>
      </c>
      <c r="CE191" s="290" t="str">
        <f ca="true">+IF(OFFSET('Water Data'!$H$27,0,10*ROW('Water Data'!H185))="","",OFFSET('Water Data'!$H$27,0,10*ROW('Water Data'!H185)))</f>
        <v/>
      </c>
      <c r="CF191" s="290" t="str">
        <f ca="true">+IF(OFFSET('Water Data'!$H$28,0,10*ROW('Water Data'!H185))="","",OFFSET('Water Data'!$H$28,0,10*ROW('Water Data'!H185)))</f>
        <v/>
      </c>
      <c r="CG191" s="290" t="str">
        <f ca="true">+IF(OFFSET('Water Data'!$H$29,0,10*ROW('Water Data'!H185))="","",OFFSET('Water Data'!$H$29,0,10*ROW('Water Data'!H185)))</f>
        <v/>
      </c>
      <c r="CH191" s="290" t="str">
        <f ca="true">+IF(OFFSET('Water Data'!$I$27,0,10*ROW('Water Data'!I185))="","",OFFSET('Water Data'!$I$27,0,10*ROW('Water Data'!I185)))</f>
        <v/>
      </c>
      <c r="CI191" s="290" t="str">
        <f ca="true">+IF(OFFSET('Water Data'!$I$28,0,10*ROW('Water Data'!I185))="","",OFFSET('Water Data'!$I$28,0,10*ROW('Water Data'!I185)))</f>
        <v/>
      </c>
      <c r="CJ191" s="290" t="str">
        <f ca="true">+IF(OFFSET('Water Data'!$I$29,0,10*ROW('Water Data'!I185))="","",OFFSET('Water Data'!$I$29,0,10*ROW('Water Data'!I185)))</f>
        <v/>
      </c>
      <c r="CK191" s="290" t="str">
        <f ca="true">+IF(OFFSET('Sanitation Data'!$D$28,0,10*ROW('Sanitation Data'!D185))="","",OFFSET('Sanitation Data'!$D$28,0,10*ROW('Sanitation Data'!D185)))</f>
        <v/>
      </c>
      <c r="CL191" s="290" t="str">
        <f ca="true">+IF(OFFSET('Sanitation Data'!$D$29,0,10*ROW('Sanitation Data'!D185))="","",OFFSET('Sanitation Data'!$D$29,0,10*ROW('Sanitation Data'!D185)))</f>
        <v/>
      </c>
      <c r="CM191" s="290" t="str">
        <f ca="true">+IF(OFFSET('Sanitation Data'!$D$30,0,10*ROW('Sanitation Data'!D185))="","",OFFSET('Sanitation Data'!$D$30,0,10*ROW('Sanitation Data'!D185)))</f>
        <v/>
      </c>
      <c r="CN191" s="290" t="str">
        <f ca="true">+IF(OFFSET('Sanitation Data'!$D$31,0,10*ROW('Sanitation Data'!D185))="","",OFFSET('Sanitation Data'!$D$31,0,10*ROW('Sanitation Data'!D185)))</f>
        <v/>
      </c>
      <c r="CO191" s="290" t="str">
        <f ca="true">+IF(OFFSET('Sanitation Data'!$D$32,0,10*ROW('Sanitation Data'!D185))="","",OFFSET('Sanitation Data'!$D$32,0,10*ROW('Sanitation Data'!D185)))</f>
        <v/>
      </c>
      <c r="CP191" s="290" t="str">
        <f ca="true">+IF(OFFSET('Sanitation Data'!$E$28,0,10*ROW('Sanitation Data'!E185))="","",OFFSET('Sanitation Data'!$E$28,0,10*ROW('Sanitation Data'!E185)))</f>
        <v/>
      </c>
      <c r="CQ191" s="290" t="str">
        <f ca="true">+IF(OFFSET('Sanitation Data'!$E$29,0,10*ROW('Sanitation Data'!E185))="","",OFFSET('Sanitation Data'!$E$29,0,10*ROW('Sanitation Data'!E185)))</f>
        <v/>
      </c>
      <c r="CR191" s="290" t="str">
        <f ca="true">+IF(OFFSET('Sanitation Data'!$E$30,0,10*ROW('Sanitation Data'!E185))="","",OFFSET('Sanitation Data'!$E$30,0,10*ROW('Sanitation Data'!E185)))</f>
        <v/>
      </c>
      <c r="CS191" s="290" t="str">
        <f ca="true">+IF(OFFSET('Sanitation Data'!$E$31,0,10*ROW('Sanitation Data'!E185))="","",OFFSET('Sanitation Data'!$E$31,0,10*ROW('Sanitation Data'!E185)))</f>
        <v/>
      </c>
      <c r="CT191" s="290" t="str">
        <f ca="true">+IF(OFFSET('Sanitation Data'!$E$32,0,10*ROW('Sanitation Data'!E185))="","",OFFSET('Sanitation Data'!$E$32,0,10*ROW('Sanitation Data'!E185)))</f>
        <v/>
      </c>
      <c r="CU191" s="290" t="str">
        <f ca="true">+IF(OFFSET('Sanitation Data'!$F$28,0,10*ROW('Sanitation Data'!F185))="","",OFFSET('Sanitation Data'!$F$28,0,10*ROW('Sanitation Data'!F185)))</f>
        <v/>
      </c>
      <c r="CV191" s="290" t="str">
        <f ca="true">+IF(OFFSET('Sanitation Data'!$F$29,0,10*ROW('Sanitation Data'!F185))="","",OFFSET('Sanitation Data'!$F$29,0,10*ROW('Sanitation Data'!F185)))</f>
        <v/>
      </c>
      <c r="CW191" s="290" t="str">
        <f ca="true">+IF(OFFSET('Sanitation Data'!$F$30,0,10*ROW('Sanitation Data'!F185))="","",OFFSET('Sanitation Data'!$F$30,0,10*ROW('Sanitation Data'!F185)))</f>
        <v/>
      </c>
      <c r="CX191" s="290" t="str">
        <f ca="true">+IF(OFFSET('Sanitation Data'!$F$31,0,10*ROW('Sanitation Data'!F185))="","",OFFSET('Sanitation Data'!$F$31,0,10*ROW('Sanitation Data'!F185)))</f>
        <v/>
      </c>
      <c r="CY191" s="290" t="str">
        <f ca="true">+IF(OFFSET('Sanitation Data'!$F$32,0,10*ROW('Sanitation Data'!F185))="","",OFFSET('Sanitation Data'!$F$32,0,10*ROW('Sanitation Data'!F185)))</f>
        <v/>
      </c>
      <c r="CZ191" s="290" t="str">
        <f ca="true">+IF(OFFSET('Sanitation Data'!$G$28,0,10*ROW('Sanitation Data'!G185))="","",OFFSET('Sanitation Data'!$G$28,0,10*ROW('Sanitation Data'!G185)))</f>
        <v/>
      </c>
      <c r="DA191" s="290" t="str">
        <f ca="true">+IF(OFFSET('Sanitation Data'!$G$29,0,10*ROW('Sanitation Data'!G185))="","",OFFSET('Sanitation Data'!$G$29,0,10*ROW('Sanitation Data'!G185)))</f>
        <v/>
      </c>
      <c r="DB191" s="290" t="str">
        <f ca="true">+IF(OFFSET('Sanitation Data'!$G$30,0,10*ROW('Sanitation Data'!G185))="","",OFFSET('Sanitation Data'!$G$30,0,10*ROW('Sanitation Data'!G185)))</f>
        <v/>
      </c>
      <c r="DC191" s="290" t="str">
        <f ca="true">+IF(OFFSET('Sanitation Data'!$G$31,0,10*ROW('Sanitation Data'!G185))="","",OFFSET('Sanitation Data'!$G$31,0,10*ROW('Sanitation Data'!G185)))</f>
        <v/>
      </c>
      <c r="DD191" s="290" t="str">
        <f ca="true">+IF(OFFSET('Sanitation Data'!$G$32,0,10*ROW('Sanitation Data'!G185))="","",OFFSET('Sanitation Data'!$G$32,0,10*ROW('Sanitation Data'!G185)))</f>
        <v/>
      </c>
      <c r="DE191" s="290" t="str">
        <f ca="true">+IF(OFFSET('Sanitation Data'!$H$28,0,10*ROW('Sanitation Data'!H185))="","",OFFSET('Sanitation Data'!$H$28,0,10*ROW('Sanitation Data'!H185)))</f>
        <v/>
      </c>
      <c r="DF191" s="290" t="str">
        <f ca="true">+IF(OFFSET('Sanitation Data'!$H$29,0,10*ROW('Sanitation Data'!H185))="","",OFFSET('Sanitation Data'!$H$29,0,10*ROW('Sanitation Data'!H185)))</f>
        <v/>
      </c>
      <c r="DG191" s="290" t="str">
        <f ca="true">+IF(OFFSET('Sanitation Data'!$H$30,0,10*ROW('Sanitation Data'!H185))="","",OFFSET('Sanitation Data'!$H$30,0,10*ROW('Sanitation Data'!H185)))</f>
        <v/>
      </c>
      <c r="DH191" s="290" t="str">
        <f ca="true">+IF(OFFSET('Sanitation Data'!$H$31,0,10*ROW('Sanitation Data'!H185))="","",OFFSET('Sanitation Data'!$H$31,0,10*ROW('Sanitation Data'!H185)))</f>
        <v/>
      </c>
      <c r="DI191" s="290" t="str">
        <f ca="true">+IF(OFFSET('Sanitation Data'!$H$32,0,10*ROW('Sanitation Data'!H185))="","",OFFSET('Sanitation Data'!$H$32,0,10*ROW('Sanitation Data'!H185)))</f>
        <v/>
      </c>
      <c r="DJ191" s="290" t="str">
        <f ca="true">+IF(OFFSET('Sanitation Data'!$I$28,0,10*ROW('Sanitation Data'!I185))="","",OFFSET('Sanitation Data'!$I$28,0,10*ROW('Sanitation Data'!I185)))</f>
        <v/>
      </c>
      <c r="DK191" s="290" t="str">
        <f ca="true">+IF(OFFSET('Sanitation Data'!$I$29,0,10*ROW('Sanitation Data'!I185))="","",OFFSET('Sanitation Data'!$I$29,0,10*ROW('Sanitation Data'!I185)))</f>
        <v/>
      </c>
      <c r="DL191" s="290" t="str">
        <f ca="true">+IF(OFFSET('Sanitation Data'!$I$30,0,10*ROW('Sanitation Data'!I185))="","",OFFSET('Sanitation Data'!$I$30,0,10*ROW('Sanitation Data'!I185)))</f>
        <v/>
      </c>
      <c r="DM191" s="290" t="str">
        <f ca="true">+IF(OFFSET('Sanitation Data'!$I$31,0,10*ROW('Sanitation Data'!I185))="","",OFFSET('Sanitation Data'!$I$31,0,10*ROW('Sanitation Data'!I185)))</f>
        <v/>
      </c>
      <c r="DN191" s="290" t="str">
        <f ca="true">+IF(OFFSET('Sanitation Data'!$I$32,0,10*ROW('Sanitation Data'!I185))="","",OFFSET('Sanitation Data'!$I$32,0,10*ROW('Sanitation Data'!I185)))</f>
        <v/>
      </c>
      <c r="DO191" s="290" t="str">
        <f ca="true">+IF(OFFSET('Hygiene Data'!$D$11,0,10*ROW('Hygiene Data'!D185))="","",OFFSET('Hygiene Data'!$D$11,0,10*ROW('Hygiene Data'!D185)))</f>
        <v/>
      </c>
      <c r="DP191" s="290" t="str">
        <f ca="true">+IF(OFFSET('Hygiene Data'!$D$12,0,10*ROW('Hygiene Data'!D185))="","",OFFSET('Hygiene Data'!$D$12,0,10*ROW('Hygiene Data'!D185)))</f>
        <v/>
      </c>
      <c r="DQ191" s="290" t="str">
        <f ca="true">+IF(OFFSET('Hygiene Data'!$D$13,0,10*ROW('Hygiene Data'!D185))="","",OFFSET('Hygiene Data'!$D$13,0,10*ROW('Hygiene Data'!D185)))</f>
        <v/>
      </c>
      <c r="DR191" s="290" t="str">
        <f ca="true">+IF(OFFSET('Hygiene Data'!$E$11,0,10*ROW('Hygiene Data'!E185))="","",OFFSET('Hygiene Data'!$E$11,0,10*ROW('Hygiene Data'!E185)))</f>
        <v/>
      </c>
      <c r="DS191" s="290" t="str">
        <f ca="true">+IF(OFFSET('Hygiene Data'!$E$12,0,10*ROW('Hygiene Data'!E185))="","",OFFSET('Hygiene Data'!$E$12,0,10*ROW('Hygiene Data'!E185)))</f>
        <v/>
      </c>
      <c r="DT191" s="290" t="str">
        <f ca="true">+IF(OFFSET('Hygiene Data'!$E$13,0,10*ROW('Hygiene Data'!E185))="","",OFFSET('Hygiene Data'!$E$13,0,10*ROW('Hygiene Data'!E185)))</f>
        <v/>
      </c>
      <c r="DU191" s="290" t="str">
        <f ca="true">+IF(OFFSET('Hygiene Data'!$F$11,0,10*ROW('Hygiene Data'!F185))="","",OFFSET('Hygiene Data'!$F$11,0,10*ROW('Hygiene Data'!F185)))</f>
        <v/>
      </c>
      <c r="DV191" s="290" t="str">
        <f ca="true">+IF(OFFSET('Hygiene Data'!$F$12,0,10*ROW('Hygiene Data'!F185))="","",OFFSET('Hygiene Data'!$F$12,0,10*ROW('Hygiene Data'!F185)))</f>
        <v/>
      </c>
      <c r="DW191" s="290" t="str">
        <f ca="true">+IF(OFFSET('Hygiene Data'!$F$13,0,10*ROW('Hygiene Data'!F185))="","",OFFSET('Hygiene Data'!$F$13,0,10*ROW('Hygiene Data'!F185)))</f>
        <v/>
      </c>
      <c r="DX191" s="290" t="str">
        <f ca="true">+IF(OFFSET('Hygiene Data'!$G$11,0,10*ROW('Hygiene Data'!G185))="","",OFFSET('Hygiene Data'!$G$11,0,10*ROW('Hygiene Data'!G185)))</f>
        <v/>
      </c>
      <c r="DY191" s="290" t="str">
        <f ca="true">+IF(OFFSET('Hygiene Data'!$G$12,0,10*ROW('Hygiene Data'!G185))="","",OFFSET('Hygiene Data'!$G$12,0,10*ROW('Hygiene Data'!G185)))</f>
        <v/>
      </c>
      <c r="DZ191" s="290" t="str">
        <f ca="true">+IF(OFFSET('Hygiene Data'!$G$13,0,10*ROW('Hygiene Data'!G185))="","",OFFSET('Hygiene Data'!$G$13,0,10*ROW('Hygiene Data'!G185)))</f>
        <v/>
      </c>
      <c r="EA191" s="290" t="str">
        <f ca="true">+IF(OFFSET('Hygiene Data'!$H$11,0,10*ROW('Hygiene Data'!H185))="","",OFFSET('Hygiene Data'!$H$11,0,10*ROW('Hygiene Data'!H185)))</f>
        <v/>
      </c>
      <c r="EB191" s="290" t="str">
        <f ca="true">+IF(OFFSET('Hygiene Data'!$H$12,0,10*ROW('Hygiene Data'!H185))="","",OFFSET('Hygiene Data'!$H$12,0,10*ROW('Hygiene Data'!H185)))</f>
        <v/>
      </c>
      <c r="EC191" s="290" t="str">
        <f ca="true">+IF(OFFSET('Hygiene Data'!$H$13,0,10*ROW('Hygiene Data'!H185))="","",OFFSET('Hygiene Data'!$H$13,0,10*ROW('Hygiene Data'!H185)))</f>
        <v/>
      </c>
      <c r="ED191" s="290" t="str">
        <f ca="true">+IF(OFFSET('Hygiene Data'!$I$11,0,10*ROW('Hygiene Data'!I185))="","",OFFSET('Hygiene Data'!$I$11,0,10*ROW('Hygiene Data'!I185)))</f>
        <v/>
      </c>
      <c r="EE191" s="290" t="str">
        <f ca="true">+IF(OFFSET('Hygiene Data'!$I$12,0,10*ROW('Hygiene Data'!I185))="","",OFFSET('Hygiene Data'!$I$12,0,10*ROW('Hygiene Data'!I185)))</f>
        <v/>
      </c>
      <c r="EF191" s="290"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6"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0"/>
      <c r="BS192" s="290" t="str">
        <f ca="true">+IF(OFFSET('Water Data'!$D$27,0,10*ROW('Water Data'!D186))="","",OFFSET('Water Data'!$D$27,0,10*ROW('Water Data'!D186)))</f>
        <v/>
      </c>
      <c r="BT192" s="290" t="str">
        <f ca="true">+IF(OFFSET('Water Data'!$D$28,0,10*ROW('Water Data'!D186))="","",OFFSET('Water Data'!$D$28,0,10*ROW('Water Data'!D186)))</f>
        <v/>
      </c>
      <c r="BU192" s="290" t="str">
        <f ca="true">+IF(OFFSET('Water Data'!$D$29,0,10*ROW('Water Data'!D186))="","",OFFSET('Water Data'!$D$29,0,10*ROW('Water Data'!D186)))</f>
        <v/>
      </c>
      <c r="BV192" s="290" t="str">
        <f ca="true">+IF(OFFSET('Water Data'!$E$27,0,10*ROW('Water Data'!E186))="","",OFFSET('Water Data'!$E$27,0,10*ROW('Water Data'!E186)))</f>
        <v/>
      </c>
      <c r="BW192" s="290" t="str">
        <f ca="true">+IF(OFFSET('Water Data'!$E$28,0,10*ROW('Water Data'!E186))="","",OFFSET('Water Data'!$E$28,0,10*ROW('Water Data'!E186)))</f>
        <v/>
      </c>
      <c r="BX192" s="290" t="str">
        <f ca="true">+IF(OFFSET('Water Data'!$E$29,0,10*ROW('Water Data'!E186))="","",OFFSET('Water Data'!$E$29,0,10*ROW('Water Data'!E186)))</f>
        <v/>
      </c>
      <c r="BY192" s="290" t="str">
        <f ca="true">+IF(OFFSET('Water Data'!$F$27,0,10*ROW('Water Data'!F186))="","",OFFSET('Water Data'!$F$27,0,10*ROW('Water Data'!F186)))</f>
        <v/>
      </c>
      <c r="BZ192" s="290" t="str">
        <f ca="true">+IF(OFFSET('Water Data'!$F$28,0,10*ROW('Water Data'!F186))="","",OFFSET('Water Data'!$F$28,0,10*ROW('Water Data'!F186)))</f>
        <v/>
      </c>
      <c r="CA192" s="290" t="str">
        <f ca="true">+IF(OFFSET('Water Data'!$F$29,0,10*ROW('Water Data'!F186))="","",OFFSET('Water Data'!$F$29,0,10*ROW('Water Data'!F186)))</f>
        <v/>
      </c>
      <c r="CB192" s="290" t="str">
        <f ca="true">+IF(OFFSET('Water Data'!$G$27,0,10*ROW('Water Data'!G186))="","",OFFSET('Water Data'!$G$27,0,10*ROW('Water Data'!G186)))</f>
        <v/>
      </c>
      <c r="CC192" s="290" t="str">
        <f ca="true">+IF(OFFSET('Water Data'!$G$28,0,10*ROW('Water Data'!G186))="","",OFFSET('Water Data'!$G$28,0,10*ROW('Water Data'!G186)))</f>
        <v/>
      </c>
      <c r="CD192" s="290" t="str">
        <f ca="true">+IF(OFFSET('Water Data'!$G$29,0,10*ROW('Water Data'!G186))="","",OFFSET('Water Data'!$G$29,0,10*ROW('Water Data'!G186)))</f>
        <v/>
      </c>
      <c r="CE192" s="290" t="str">
        <f ca="true">+IF(OFFSET('Water Data'!$H$27,0,10*ROW('Water Data'!H186))="","",OFFSET('Water Data'!$H$27,0,10*ROW('Water Data'!H186)))</f>
        <v/>
      </c>
      <c r="CF192" s="290" t="str">
        <f ca="true">+IF(OFFSET('Water Data'!$H$28,0,10*ROW('Water Data'!H186))="","",OFFSET('Water Data'!$H$28,0,10*ROW('Water Data'!H186)))</f>
        <v/>
      </c>
      <c r="CG192" s="290" t="str">
        <f ca="true">+IF(OFFSET('Water Data'!$H$29,0,10*ROW('Water Data'!H186))="","",OFFSET('Water Data'!$H$29,0,10*ROW('Water Data'!H186)))</f>
        <v/>
      </c>
      <c r="CH192" s="290" t="str">
        <f ca="true">+IF(OFFSET('Water Data'!$I$27,0,10*ROW('Water Data'!I186))="","",OFFSET('Water Data'!$I$27,0,10*ROW('Water Data'!I186)))</f>
        <v/>
      </c>
      <c r="CI192" s="290" t="str">
        <f ca="true">+IF(OFFSET('Water Data'!$I$28,0,10*ROW('Water Data'!I186))="","",OFFSET('Water Data'!$I$28,0,10*ROW('Water Data'!I186)))</f>
        <v/>
      </c>
      <c r="CJ192" s="290" t="str">
        <f ca="true">+IF(OFFSET('Water Data'!$I$29,0,10*ROW('Water Data'!I186))="","",OFFSET('Water Data'!$I$29,0,10*ROW('Water Data'!I186)))</f>
        <v/>
      </c>
      <c r="CK192" s="290" t="str">
        <f ca="true">+IF(OFFSET('Sanitation Data'!$D$28,0,10*ROW('Sanitation Data'!D186))="","",OFFSET('Sanitation Data'!$D$28,0,10*ROW('Sanitation Data'!D186)))</f>
        <v/>
      </c>
      <c r="CL192" s="290" t="str">
        <f ca="true">+IF(OFFSET('Sanitation Data'!$D$29,0,10*ROW('Sanitation Data'!D186))="","",OFFSET('Sanitation Data'!$D$29,0,10*ROW('Sanitation Data'!D186)))</f>
        <v/>
      </c>
      <c r="CM192" s="290" t="str">
        <f ca="true">+IF(OFFSET('Sanitation Data'!$D$30,0,10*ROW('Sanitation Data'!D186))="","",OFFSET('Sanitation Data'!$D$30,0,10*ROW('Sanitation Data'!D186)))</f>
        <v/>
      </c>
      <c r="CN192" s="290" t="str">
        <f ca="true">+IF(OFFSET('Sanitation Data'!$D$31,0,10*ROW('Sanitation Data'!D186))="","",OFFSET('Sanitation Data'!$D$31,0,10*ROW('Sanitation Data'!D186)))</f>
        <v/>
      </c>
      <c r="CO192" s="290" t="str">
        <f ca="true">+IF(OFFSET('Sanitation Data'!$D$32,0,10*ROW('Sanitation Data'!D186))="","",OFFSET('Sanitation Data'!$D$32,0,10*ROW('Sanitation Data'!D186)))</f>
        <v/>
      </c>
      <c r="CP192" s="290" t="str">
        <f ca="true">+IF(OFFSET('Sanitation Data'!$E$28,0,10*ROW('Sanitation Data'!E186))="","",OFFSET('Sanitation Data'!$E$28,0,10*ROW('Sanitation Data'!E186)))</f>
        <v/>
      </c>
      <c r="CQ192" s="290" t="str">
        <f ca="true">+IF(OFFSET('Sanitation Data'!$E$29,0,10*ROW('Sanitation Data'!E186))="","",OFFSET('Sanitation Data'!$E$29,0,10*ROW('Sanitation Data'!E186)))</f>
        <v/>
      </c>
      <c r="CR192" s="290" t="str">
        <f ca="true">+IF(OFFSET('Sanitation Data'!$E$30,0,10*ROW('Sanitation Data'!E186))="","",OFFSET('Sanitation Data'!$E$30,0,10*ROW('Sanitation Data'!E186)))</f>
        <v/>
      </c>
      <c r="CS192" s="290" t="str">
        <f ca="true">+IF(OFFSET('Sanitation Data'!$E$31,0,10*ROW('Sanitation Data'!E186))="","",OFFSET('Sanitation Data'!$E$31,0,10*ROW('Sanitation Data'!E186)))</f>
        <v/>
      </c>
      <c r="CT192" s="290" t="str">
        <f ca="true">+IF(OFFSET('Sanitation Data'!$E$32,0,10*ROW('Sanitation Data'!E186))="","",OFFSET('Sanitation Data'!$E$32,0,10*ROW('Sanitation Data'!E186)))</f>
        <v/>
      </c>
      <c r="CU192" s="290" t="str">
        <f ca="true">+IF(OFFSET('Sanitation Data'!$F$28,0,10*ROW('Sanitation Data'!F186))="","",OFFSET('Sanitation Data'!$F$28,0,10*ROW('Sanitation Data'!F186)))</f>
        <v/>
      </c>
      <c r="CV192" s="290" t="str">
        <f ca="true">+IF(OFFSET('Sanitation Data'!$F$29,0,10*ROW('Sanitation Data'!F186))="","",OFFSET('Sanitation Data'!$F$29,0,10*ROW('Sanitation Data'!F186)))</f>
        <v/>
      </c>
      <c r="CW192" s="290" t="str">
        <f ca="true">+IF(OFFSET('Sanitation Data'!$F$30,0,10*ROW('Sanitation Data'!F186))="","",OFFSET('Sanitation Data'!$F$30,0,10*ROW('Sanitation Data'!F186)))</f>
        <v/>
      </c>
      <c r="CX192" s="290" t="str">
        <f ca="true">+IF(OFFSET('Sanitation Data'!$F$31,0,10*ROW('Sanitation Data'!F186))="","",OFFSET('Sanitation Data'!$F$31,0,10*ROW('Sanitation Data'!F186)))</f>
        <v/>
      </c>
      <c r="CY192" s="290" t="str">
        <f ca="true">+IF(OFFSET('Sanitation Data'!$F$32,0,10*ROW('Sanitation Data'!F186))="","",OFFSET('Sanitation Data'!$F$32,0,10*ROW('Sanitation Data'!F186)))</f>
        <v/>
      </c>
      <c r="CZ192" s="290" t="str">
        <f ca="true">+IF(OFFSET('Sanitation Data'!$G$28,0,10*ROW('Sanitation Data'!G186))="","",OFFSET('Sanitation Data'!$G$28,0,10*ROW('Sanitation Data'!G186)))</f>
        <v/>
      </c>
      <c r="DA192" s="290" t="str">
        <f ca="true">+IF(OFFSET('Sanitation Data'!$G$29,0,10*ROW('Sanitation Data'!G186))="","",OFFSET('Sanitation Data'!$G$29,0,10*ROW('Sanitation Data'!G186)))</f>
        <v/>
      </c>
      <c r="DB192" s="290" t="str">
        <f ca="true">+IF(OFFSET('Sanitation Data'!$G$30,0,10*ROW('Sanitation Data'!G186))="","",OFFSET('Sanitation Data'!$G$30,0,10*ROW('Sanitation Data'!G186)))</f>
        <v/>
      </c>
      <c r="DC192" s="290" t="str">
        <f ca="true">+IF(OFFSET('Sanitation Data'!$G$31,0,10*ROW('Sanitation Data'!G186))="","",OFFSET('Sanitation Data'!$G$31,0,10*ROW('Sanitation Data'!G186)))</f>
        <v/>
      </c>
      <c r="DD192" s="290" t="str">
        <f ca="true">+IF(OFFSET('Sanitation Data'!$G$32,0,10*ROW('Sanitation Data'!G186))="","",OFFSET('Sanitation Data'!$G$32,0,10*ROW('Sanitation Data'!G186)))</f>
        <v/>
      </c>
      <c r="DE192" s="290" t="str">
        <f ca="true">+IF(OFFSET('Sanitation Data'!$H$28,0,10*ROW('Sanitation Data'!H186))="","",OFFSET('Sanitation Data'!$H$28,0,10*ROW('Sanitation Data'!H186)))</f>
        <v/>
      </c>
      <c r="DF192" s="290" t="str">
        <f ca="true">+IF(OFFSET('Sanitation Data'!$H$29,0,10*ROW('Sanitation Data'!H186))="","",OFFSET('Sanitation Data'!$H$29,0,10*ROW('Sanitation Data'!H186)))</f>
        <v/>
      </c>
      <c r="DG192" s="290" t="str">
        <f ca="true">+IF(OFFSET('Sanitation Data'!$H$30,0,10*ROW('Sanitation Data'!H186))="","",OFFSET('Sanitation Data'!$H$30,0,10*ROW('Sanitation Data'!H186)))</f>
        <v/>
      </c>
      <c r="DH192" s="290" t="str">
        <f ca="true">+IF(OFFSET('Sanitation Data'!$H$31,0,10*ROW('Sanitation Data'!H186))="","",OFFSET('Sanitation Data'!$H$31,0,10*ROW('Sanitation Data'!H186)))</f>
        <v/>
      </c>
      <c r="DI192" s="290" t="str">
        <f ca="true">+IF(OFFSET('Sanitation Data'!$H$32,0,10*ROW('Sanitation Data'!H186))="","",OFFSET('Sanitation Data'!$H$32,0,10*ROW('Sanitation Data'!H186)))</f>
        <v/>
      </c>
      <c r="DJ192" s="290" t="str">
        <f ca="true">+IF(OFFSET('Sanitation Data'!$I$28,0,10*ROW('Sanitation Data'!I186))="","",OFFSET('Sanitation Data'!$I$28,0,10*ROW('Sanitation Data'!I186)))</f>
        <v/>
      </c>
      <c r="DK192" s="290" t="str">
        <f ca="true">+IF(OFFSET('Sanitation Data'!$I$29,0,10*ROW('Sanitation Data'!I186))="","",OFFSET('Sanitation Data'!$I$29,0,10*ROW('Sanitation Data'!I186)))</f>
        <v/>
      </c>
      <c r="DL192" s="290" t="str">
        <f ca="true">+IF(OFFSET('Sanitation Data'!$I$30,0,10*ROW('Sanitation Data'!I186))="","",OFFSET('Sanitation Data'!$I$30,0,10*ROW('Sanitation Data'!I186)))</f>
        <v/>
      </c>
      <c r="DM192" s="290" t="str">
        <f ca="true">+IF(OFFSET('Sanitation Data'!$I$31,0,10*ROW('Sanitation Data'!I186))="","",OFFSET('Sanitation Data'!$I$31,0,10*ROW('Sanitation Data'!I186)))</f>
        <v/>
      </c>
      <c r="DN192" s="290" t="str">
        <f ca="true">+IF(OFFSET('Sanitation Data'!$I$32,0,10*ROW('Sanitation Data'!I186))="","",OFFSET('Sanitation Data'!$I$32,0,10*ROW('Sanitation Data'!I186)))</f>
        <v/>
      </c>
      <c r="DO192" s="290" t="str">
        <f ca="true">+IF(OFFSET('Hygiene Data'!$D$11,0,10*ROW('Hygiene Data'!D186))="","",OFFSET('Hygiene Data'!$D$11,0,10*ROW('Hygiene Data'!D186)))</f>
        <v/>
      </c>
      <c r="DP192" s="290" t="str">
        <f ca="true">+IF(OFFSET('Hygiene Data'!$D$12,0,10*ROW('Hygiene Data'!D186))="","",OFFSET('Hygiene Data'!$D$12,0,10*ROW('Hygiene Data'!D186)))</f>
        <v/>
      </c>
      <c r="DQ192" s="290" t="str">
        <f ca="true">+IF(OFFSET('Hygiene Data'!$D$13,0,10*ROW('Hygiene Data'!D186))="","",OFFSET('Hygiene Data'!$D$13,0,10*ROW('Hygiene Data'!D186)))</f>
        <v/>
      </c>
      <c r="DR192" s="290" t="str">
        <f ca="true">+IF(OFFSET('Hygiene Data'!$E$11,0,10*ROW('Hygiene Data'!E186))="","",OFFSET('Hygiene Data'!$E$11,0,10*ROW('Hygiene Data'!E186)))</f>
        <v/>
      </c>
      <c r="DS192" s="290" t="str">
        <f ca="true">+IF(OFFSET('Hygiene Data'!$E$12,0,10*ROW('Hygiene Data'!E186))="","",OFFSET('Hygiene Data'!$E$12,0,10*ROW('Hygiene Data'!E186)))</f>
        <v/>
      </c>
      <c r="DT192" s="290" t="str">
        <f ca="true">+IF(OFFSET('Hygiene Data'!$E$13,0,10*ROW('Hygiene Data'!E186))="","",OFFSET('Hygiene Data'!$E$13,0,10*ROW('Hygiene Data'!E186)))</f>
        <v/>
      </c>
      <c r="DU192" s="290" t="str">
        <f ca="true">+IF(OFFSET('Hygiene Data'!$F$11,0,10*ROW('Hygiene Data'!F186))="","",OFFSET('Hygiene Data'!$F$11,0,10*ROW('Hygiene Data'!F186)))</f>
        <v/>
      </c>
      <c r="DV192" s="290" t="str">
        <f ca="true">+IF(OFFSET('Hygiene Data'!$F$12,0,10*ROW('Hygiene Data'!F186))="","",OFFSET('Hygiene Data'!$F$12,0,10*ROW('Hygiene Data'!F186)))</f>
        <v/>
      </c>
      <c r="DW192" s="290" t="str">
        <f ca="true">+IF(OFFSET('Hygiene Data'!$F$13,0,10*ROW('Hygiene Data'!F186))="","",OFFSET('Hygiene Data'!$F$13,0,10*ROW('Hygiene Data'!F186)))</f>
        <v/>
      </c>
      <c r="DX192" s="290" t="str">
        <f ca="true">+IF(OFFSET('Hygiene Data'!$G$11,0,10*ROW('Hygiene Data'!G186))="","",OFFSET('Hygiene Data'!$G$11,0,10*ROW('Hygiene Data'!G186)))</f>
        <v/>
      </c>
      <c r="DY192" s="290" t="str">
        <f ca="true">+IF(OFFSET('Hygiene Data'!$G$12,0,10*ROW('Hygiene Data'!G186))="","",OFFSET('Hygiene Data'!$G$12,0,10*ROW('Hygiene Data'!G186)))</f>
        <v/>
      </c>
      <c r="DZ192" s="290" t="str">
        <f ca="true">+IF(OFFSET('Hygiene Data'!$G$13,0,10*ROW('Hygiene Data'!G186))="","",OFFSET('Hygiene Data'!$G$13,0,10*ROW('Hygiene Data'!G186)))</f>
        <v/>
      </c>
      <c r="EA192" s="290" t="str">
        <f ca="true">+IF(OFFSET('Hygiene Data'!$H$11,0,10*ROW('Hygiene Data'!H186))="","",OFFSET('Hygiene Data'!$H$11,0,10*ROW('Hygiene Data'!H186)))</f>
        <v/>
      </c>
      <c r="EB192" s="290" t="str">
        <f ca="true">+IF(OFFSET('Hygiene Data'!$H$12,0,10*ROW('Hygiene Data'!H186))="","",OFFSET('Hygiene Data'!$H$12,0,10*ROW('Hygiene Data'!H186)))</f>
        <v/>
      </c>
      <c r="EC192" s="290" t="str">
        <f ca="true">+IF(OFFSET('Hygiene Data'!$H$13,0,10*ROW('Hygiene Data'!H186))="","",OFFSET('Hygiene Data'!$H$13,0,10*ROW('Hygiene Data'!H186)))</f>
        <v/>
      </c>
      <c r="ED192" s="290" t="str">
        <f ca="true">+IF(OFFSET('Hygiene Data'!$I$11,0,10*ROW('Hygiene Data'!I186))="","",OFFSET('Hygiene Data'!$I$11,0,10*ROW('Hygiene Data'!I186)))</f>
        <v/>
      </c>
      <c r="EE192" s="290" t="str">
        <f ca="true">+IF(OFFSET('Hygiene Data'!$I$12,0,10*ROW('Hygiene Data'!I186))="","",OFFSET('Hygiene Data'!$I$12,0,10*ROW('Hygiene Data'!I186)))</f>
        <v/>
      </c>
      <c r="EF192" s="290"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6"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0"/>
      <c r="BS193" s="290" t="str">
        <f ca="true">+IF(OFFSET('Water Data'!$D$27,0,10*ROW('Water Data'!D187))="","",OFFSET('Water Data'!$D$27,0,10*ROW('Water Data'!D187)))</f>
        <v/>
      </c>
      <c r="BT193" s="290" t="str">
        <f ca="true">+IF(OFFSET('Water Data'!$D$28,0,10*ROW('Water Data'!D187))="","",OFFSET('Water Data'!$D$28,0,10*ROW('Water Data'!D187)))</f>
        <v/>
      </c>
      <c r="BU193" s="290" t="str">
        <f ca="true">+IF(OFFSET('Water Data'!$D$29,0,10*ROW('Water Data'!D187))="","",OFFSET('Water Data'!$D$29,0,10*ROW('Water Data'!D187)))</f>
        <v/>
      </c>
      <c r="BV193" s="290" t="str">
        <f ca="true">+IF(OFFSET('Water Data'!$E$27,0,10*ROW('Water Data'!E187))="","",OFFSET('Water Data'!$E$27,0,10*ROW('Water Data'!E187)))</f>
        <v/>
      </c>
      <c r="BW193" s="290" t="str">
        <f ca="true">+IF(OFFSET('Water Data'!$E$28,0,10*ROW('Water Data'!E187))="","",OFFSET('Water Data'!$E$28,0,10*ROW('Water Data'!E187)))</f>
        <v/>
      </c>
      <c r="BX193" s="290" t="str">
        <f ca="true">+IF(OFFSET('Water Data'!$E$29,0,10*ROW('Water Data'!E187))="","",OFFSET('Water Data'!$E$29,0,10*ROW('Water Data'!E187)))</f>
        <v/>
      </c>
      <c r="BY193" s="290" t="str">
        <f ca="true">+IF(OFFSET('Water Data'!$F$27,0,10*ROW('Water Data'!F187))="","",OFFSET('Water Data'!$F$27,0,10*ROW('Water Data'!F187)))</f>
        <v/>
      </c>
      <c r="BZ193" s="290" t="str">
        <f ca="true">+IF(OFFSET('Water Data'!$F$28,0,10*ROW('Water Data'!F187))="","",OFFSET('Water Data'!$F$28,0,10*ROW('Water Data'!F187)))</f>
        <v/>
      </c>
      <c r="CA193" s="290" t="str">
        <f ca="true">+IF(OFFSET('Water Data'!$F$29,0,10*ROW('Water Data'!F187))="","",OFFSET('Water Data'!$F$29,0,10*ROW('Water Data'!F187)))</f>
        <v/>
      </c>
      <c r="CB193" s="290" t="str">
        <f ca="true">+IF(OFFSET('Water Data'!$G$27,0,10*ROW('Water Data'!G187))="","",OFFSET('Water Data'!$G$27,0,10*ROW('Water Data'!G187)))</f>
        <v/>
      </c>
      <c r="CC193" s="290" t="str">
        <f ca="true">+IF(OFFSET('Water Data'!$G$28,0,10*ROW('Water Data'!G187))="","",OFFSET('Water Data'!$G$28,0,10*ROW('Water Data'!G187)))</f>
        <v/>
      </c>
      <c r="CD193" s="290" t="str">
        <f ca="true">+IF(OFFSET('Water Data'!$G$29,0,10*ROW('Water Data'!G187))="","",OFFSET('Water Data'!$G$29,0,10*ROW('Water Data'!G187)))</f>
        <v/>
      </c>
      <c r="CE193" s="290" t="str">
        <f ca="true">+IF(OFFSET('Water Data'!$H$27,0,10*ROW('Water Data'!H187))="","",OFFSET('Water Data'!$H$27,0,10*ROW('Water Data'!H187)))</f>
        <v/>
      </c>
      <c r="CF193" s="290" t="str">
        <f ca="true">+IF(OFFSET('Water Data'!$H$28,0,10*ROW('Water Data'!H187))="","",OFFSET('Water Data'!$H$28,0,10*ROW('Water Data'!H187)))</f>
        <v/>
      </c>
      <c r="CG193" s="290" t="str">
        <f ca="true">+IF(OFFSET('Water Data'!$H$29,0,10*ROW('Water Data'!H187))="","",OFFSET('Water Data'!$H$29,0,10*ROW('Water Data'!H187)))</f>
        <v/>
      </c>
      <c r="CH193" s="290" t="str">
        <f ca="true">+IF(OFFSET('Water Data'!$I$27,0,10*ROW('Water Data'!I187))="","",OFFSET('Water Data'!$I$27,0,10*ROW('Water Data'!I187)))</f>
        <v/>
      </c>
      <c r="CI193" s="290" t="str">
        <f ca="true">+IF(OFFSET('Water Data'!$I$28,0,10*ROW('Water Data'!I187))="","",OFFSET('Water Data'!$I$28,0,10*ROW('Water Data'!I187)))</f>
        <v/>
      </c>
      <c r="CJ193" s="290" t="str">
        <f ca="true">+IF(OFFSET('Water Data'!$I$29,0,10*ROW('Water Data'!I187))="","",OFFSET('Water Data'!$I$29,0,10*ROW('Water Data'!I187)))</f>
        <v/>
      </c>
      <c r="CK193" s="290" t="str">
        <f ca="true">+IF(OFFSET('Sanitation Data'!$D$28,0,10*ROW('Sanitation Data'!D187))="","",OFFSET('Sanitation Data'!$D$28,0,10*ROW('Sanitation Data'!D187)))</f>
        <v/>
      </c>
      <c r="CL193" s="290" t="str">
        <f ca="true">+IF(OFFSET('Sanitation Data'!$D$29,0,10*ROW('Sanitation Data'!D187))="","",OFFSET('Sanitation Data'!$D$29,0,10*ROW('Sanitation Data'!D187)))</f>
        <v/>
      </c>
      <c r="CM193" s="290" t="str">
        <f ca="true">+IF(OFFSET('Sanitation Data'!$D$30,0,10*ROW('Sanitation Data'!D187))="","",OFFSET('Sanitation Data'!$D$30,0,10*ROW('Sanitation Data'!D187)))</f>
        <v/>
      </c>
      <c r="CN193" s="290" t="str">
        <f ca="true">+IF(OFFSET('Sanitation Data'!$D$31,0,10*ROW('Sanitation Data'!D187))="","",OFFSET('Sanitation Data'!$D$31,0,10*ROW('Sanitation Data'!D187)))</f>
        <v/>
      </c>
      <c r="CO193" s="290" t="str">
        <f ca="true">+IF(OFFSET('Sanitation Data'!$D$32,0,10*ROW('Sanitation Data'!D187))="","",OFFSET('Sanitation Data'!$D$32,0,10*ROW('Sanitation Data'!D187)))</f>
        <v/>
      </c>
      <c r="CP193" s="290" t="str">
        <f ca="true">+IF(OFFSET('Sanitation Data'!$E$28,0,10*ROW('Sanitation Data'!E187))="","",OFFSET('Sanitation Data'!$E$28,0,10*ROW('Sanitation Data'!E187)))</f>
        <v/>
      </c>
      <c r="CQ193" s="290" t="str">
        <f ca="true">+IF(OFFSET('Sanitation Data'!$E$29,0,10*ROW('Sanitation Data'!E187))="","",OFFSET('Sanitation Data'!$E$29,0,10*ROW('Sanitation Data'!E187)))</f>
        <v/>
      </c>
      <c r="CR193" s="290" t="str">
        <f ca="true">+IF(OFFSET('Sanitation Data'!$E$30,0,10*ROW('Sanitation Data'!E187))="","",OFFSET('Sanitation Data'!$E$30,0,10*ROW('Sanitation Data'!E187)))</f>
        <v/>
      </c>
      <c r="CS193" s="290" t="str">
        <f ca="true">+IF(OFFSET('Sanitation Data'!$E$31,0,10*ROW('Sanitation Data'!E187))="","",OFFSET('Sanitation Data'!$E$31,0,10*ROW('Sanitation Data'!E187)))</f>
        <v/>
      </c>
      <c r="CT193" s="290" t="str">
        <f ca="true">+IF(OFFSET('Sanitation Data'!$E$32,0,10*ROW('Sanitation Data'!E187))="","",OFFSET('Sanitation Data'!$E$32,0,10*ROW('Sanitation Data'!E187)))</f>
        <v/>
      </c>
      <c r="CU193" s="290" t="str">
        <f ca="true">+IF(OFFSET('Sanitation Data'!$F$28,0,10*ROW('Sanitation Data'!F187))="","",OFFSET('Sanitation Data'!$F$28,0,10*ROW('Sanitation Data'!F187)))</f>
        <v/>
      </c>
      <c r="CV193" s="290" t="str">
        <f ca="true">+IF(OFFSET('Sanitation Data'!$F$29,0,10*ROW('Sanitation Data'!F187))="","",OFFSET('Sanitation Data'!$F$29,0,10*ROW('Sanitation Data'!F187)))</f>
        <v/>
      </c>
      <c r="CW193" s="290" t="str">
        <f ca="true">+IF(OFFSET('Sanitation Data'!$F$30,0,10*ROW('Sanitation Data'!F187))="","",OFFSET('Sanitation Data'!$F$30,0,10*ROW('Sanitation Data'!F187)))</f>
        <v/>
      </c>
      <c r="CX193" s="290" t="str">
        <f ca="true">+IF(OFFSET('Sanitation Data'!$F$31,0,10*ROW('Sanitation Data'!F187))="","",OFFSET('Sanitation Data'!$F$31,0,10*ROW('Sanitation Data'!F187)))</f>
        <v/>
      </c>
      <c r="CY193" s="290" t="str">
        <f ca="true">+IF(OFFSET('Sanitation Data'!$F$32,0,10*ROW('Sanitation Data'!F187))="","",OFFSET('Sanitation Data'!$F$32,0,10*ROW('Sanitation Data'!F187)))</f>
        <v/>
      </c>
      <c r="CZ193" s="290" t="str">
        <f ca="true">+IF(OFFSET('Sanitation Data'!$G$28,0,10*ROW('Sanitation Data'!G187))="","",OFFSET('Sanitation Data'!$G$28,0,10*ROW('Sanitation Data'!G187)))</f>
        <v/>
      </c>
      <c r="DA193" s="290" t="str">
        <f ca="true">+IF(OFFSET('Sanitation Data'!$G$29,0,10*ROW('Sanitation Data'!G187))="","",OFFSET('Sanitation Data'!$G$29,0,10*ROW('Sanitation Data'!G187)))</f>
        <v/>
      </c>
      <c r="DB193" s="290" t="str">
        <f ca="true">+IF(OFFSET('Sanitation Data'!$G$30,0,10*ROW('Sanitation Data'!G187))="","",OFFSET('Sanitation Data'!$G$30,0,10*ROW('Sanitation Data'!G187)))</f>
        <v/>
      </c>
      <c r="DC193" s="290" t="str">
        <f ca="true">+IF(OFFSET('Sanitation Data'!$G$31,0,10*ROW('Sanitation Data'!G187))="","",OFFSET('Sanitation Data'!$G$31,0,10*ROW('Sanitation Data'!G187)))</f>
        <v/>
      </c>
      <c r="DD193" s="290" t="str">
        <f ca="true">+IF(OFFSET('Sanitation Data'!$G$32,0,10*ROW('Sanitation Data'!G187))="","",OFFSET('Sanitation Data'!$G$32,0,10*ROW('Sanitation Data'!G187)))</f>
        <v/>
      </c>
      <c r="DE193" s="290" t="str">
        <f ca="true">+IF(OFFSET('Sanitation Data'!$H$28,0,10*ROW('Sanitation Data'!H187))="","",OFFSET('Sanitation Data'!$H$28,0,10*ROW('Sanitation Data'!H187)))</f>
        <v/>
      </c>
      <c r="DF193" s="290" t="str">
        <f ca="true">+IF(OFFSET('Sanitation Data'!$H$29,0,10*ROW('Sanitation Data'!H187))="","",OFFSET('Sanitation Data'!$H$29,0,10*ROW('Sanitation Data'!H187)))</f>
        <v/>
      </c>
      <c r="DG193" s="290" t="str">
        <f ca="true">+IF(OFFSET('Sanitation Data'!$H$30,0,10*ROW('Sanitation Data'!H187))="","",OFFSET('Sanitation Data'!$H$30,0,10*ROW('Sanitation Data'!H187)))</f>
        <v/>
      </c>
      <c r="DH193" s="290" t="str">
        <f ca="true">+IF(OFFSET('Sanitation Data'!$H$31,0,10*ROW('Sanitation Data'!H187))="","",OFFSET('Sanitation Data'!$H$31,0,10*ROW('Sanitation Data'!H187)))</f>
        <v/>
      </c>
      <c r="DI193" s="290" t="str">
        <f ca="true">+IF(OFFSET('Sanitation Data'!$H$32,0,10*ROW('Sanitation Data'!H187))="","",OFFSET('Sanitation Data'!$H$32,0,10*ROW('Sanitation Data'!H187)))</f>
        <v/>
      </c>
      <c r="DJ193" s="290" t="str">
        <f ca="true">+IF(OFFSET('Sanitation Data'!$I$28,0,10*ROW('Sanitation Data'!I187))="","",OFFSET('Sanitation Data'!$I$28,0,10*ROW('Sanitation Data'!I187)))</f>
        <v/>
      </c>
      <c r="DK193" s="290" t="str">
        <f ca="true">+IF(OFFSET('Sanitation Data'!$I$29,0,10*ROW('Sanitation Data'!I187))="","",OFFSET('Sanitation Data'!$I$29,0,10*ROW('Sanitation Data'!I187)))</f>
        <v/>
      </c>
      <c r="DL193" s="290" t="str">
        <f ca="true">+IF(OFFSET('Sanitation Data'!$I$30,0,10*ROW('Sanitation Data'!I187))="","",OFFSET('Sanitation Data'!$I$30,0,10*ROW('Sanitation Data'!I187)))</f>
        <v/>
      </c>
      <c r="DM193" s="290" t="str">
        <f ca="true">+IF(OFFSET('Sanitation Data'!$I$31,0,10*ROW('Sanitation Data'!I187))="","",OFFSET('Sanitation Data'!$I$31,0,10*ROW('Sanitation Data'!I187)))</f>
        <v/>
      </c>
      <c r="DN193" s="290" t="str">
        <f ca="true">+IF(OFFSET('Sanitation Data'!$I$32,0,10*ROW('Sanitation Data'!I187))="","",OFFSET('Sanitation Data'!$I$32,0,10*ROW('Sanitation Data'!I187)))</f>
        <v/>
      </c>
      <c r="DO193" s="290" t="str">
        <f ca="true">+IF(OFFSET('Hygiene Data'!$D$11,0,10*ROW('Hygiene Data'!D187))="","",OFFSET('Hygiene Data'!$D$11,0,10*ROW('Hygiene Data'!D187)))</f>
        <v/>
      </c>
      <c r="DP193" s="290" t="str">
        <f ca="true">+IF(OFFSET('Hygiene Data'!$D$12,0,10*ROW('Hygiene Data'!D187))="","",OFFSET('Hygiene Data'!$D$12,0,10*ROW('Hygiene Data'!D187)))</f>
        <v/>
      </c>
      <c r="DQ193" s="290" t="str">
        <f ca="true">+IF(OFFSET('Hygiene Data'!$D$13,0,10*ROW('Hygiene Data'!D187))="","",OFFSET('Hygiene Data'!$D$13,0,10*ROW('Hygiene Data'!D187)))</f>
        <v/>
      </c>
      <c r="DR193" s="290" t="str">
        <f ca="true">+IF(OFFSET('Hygiene Data'!$E$11,0,10*ROW('Hygiene Data'!E187))="","",OFFSET('Hygiene Data'!$E$11,0,10*ROW('Hygiene Data'!E187)))</f>
        <v/>
      </c>
      <c r="DS193" s="290" t="str">
        <f ca="true">+IF(OFFSET('Hygiene Data'!$E$12,0,10*ROW('Hygiene Data'!E187))="","",OFFSET('Hygiene Data'!$E$12,0,10*ROW('Hygiene Data'!E187)))</f>
        <v/>
      </c>
      <c r="DT193" s="290" t="str">
        <f ca="true">+IF(OFFSET('Hygiene Data'!$E$13,0,10*ROW('Hygiene Data'!E187))="","",OFFSET('Hygiene Data'!$E$13,0,10*ROW('Hygiene Data'!E187)))</f>
        <v/>
      </c>
      <c r="DU193" s="290" t="str">
        <f ca="true">+IF(OFFSET('Hygiene Data'!$F$11,0,10*ROW('Hygiene Data'!F187))="","",OFFSET('Hygiene Data'!$F$11,0,10*ROW('Hygiene Data'!F187)))</f>
        <v/>
      </c>
      <c r="DV193" s="290" t="str">
        <f ca="true">+IF(OFFSET('Hygiene Data'!$F$12,0,10*ROW('Hygiene Data'!F187))="","",OFFSET('Hygiene Data'!$F$12,0,10*ROW('Hygiene Data'!F187)))</f>
        <v/>
      </c>
      <c r="DW193" s="290" t="str">
        <f ca="true">+IF(OFFSET('Hygiene Data'!$F$13,0,10*ROW('Hygiene Data'!F187))="","",OFFSET('Hygiene Data'!$F$13,0,10*ROW('Hygiene Data'!F187)))</f>
        <v/>
      </c>
      <c r="DX193" s="290" t="str">
        <f ca="true">+IF(OFFSET('Hygiene Data'!$G$11,0,10*ROW('Hygiene Data'!G187))="","",OFFSET('Hygiene Data'!$G$11,0,10*ROW('Hygiene Data'!G187)))</f>
        <v/>
      </c>
      <c r="DY193" s="290" t="str">
        <f ca="true">+IF(OFFSET('Hygiene Data'!$G$12,0,10*ROW('Hygiene Data'!G187))="","",OFFSET('Hygiene Data'!$G$12,0,10*ROW('Hygiene Data'!G187)))</f>
        <v/>
      </c>
      <c r="DZ193" s="290" t="str">
        <f ca="true">+IF(OFFSET('Hygiene Data'!$G$13,0,10*ROW('Hygiene Data'!G187))="","",OFFSET('Hygiene Data'!$G$13,0,10*ROW('Hygiene Data'!G187)))</f>
        <v/>
      </c>
      <c r="EA193" s="290" t="str">
        <f ca="true">+IF(OFFSET('Hygiene Data'!$H$11,0,10*ROW('Hygiene Data'!H187))="","",OFFSET('Hygiene Data'!$H$11,0,10*ROW('Hygiene Data'!H187)))</f>
        <v/>
      </c>
      <c r="EB193" s="290" t="str">
        <f ca="true">+IF(OFFSET('Hygiene Data'!$H$12,0,10*ROW('Hygiene Data'!H187))="","",OFFSET('Hygiene Data'!$H$12,0,10*ROW('Hygiene Data'!H187)))</f>
        <v/>
      </c>
      <c r="EC193" s="290" t="str">
        <f ca="true">+IF(OFFSET('Hygiene Data'!$H$13,0,10*ROW('Hygiene Data'!H187))="","",OFFSET('Hygiene Data'!$H$13,0,10*ROW('Hygiene Data'!H187)))</f>
        <v/>
      </c>
      <c r="ED193" s="290" t="str">
        <f ca="true">+IF(OFFSET('Hygiene Data'!$I$11,0,10*ROW('Hygiene Data'!I187))="","",OFFSET('Hygiene Data'!$I$11,0,10*ROW('Hygiene Data'!I187)))</f>
        <v/>
      </c>
      <c r="EE193" s="290" t="str">
        <f ca="true">+IF(OFFSET('Hygiene Data'!$I$12,0,10*ROW('Hygiene Data'!I187))="","",OFFSET('Hygiene Data'!$I$12,0,10*ROW('Hygiene Data'!I187)))</f>
        <v/>
      </c>
      <c r="EF193" s="290"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6"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0"/>
      <c r="BS194" s="290" t="str">
        <f ca="true">+IF(OFFSET('Water Data'!$D$27,0,10*ROW('Water Data'!D188))="","",OFFSET('Water Data'!$D$27,0,10*ROW('Water Data'!D188)))</f>
        <v/>
      </c>
      <c r="BT194" s="290" t="str">
        <f ca="true">+IF(OFFSET('Water Data'!$D$28,0,10*ROW('Water Data'!D188))="","",OFFSET('Water Data'!$D$28,0,10*ROW('Water Data'!D188)))</f>
        <v/>
      </c>
      <c r="BU194" s="290" t="str">
        <f ca="true">+IF(OFFSET('Water Data'!$D$29,0,10*ROW('Water Data'!D188))="","",OFFSET('Water Data'!$D$29,0,10*ROW('Water Data'!D188)))</f>
        <v/>
      </c>
      <c r="BV194" s="290" t="str">
        <f ca="true">+IF(OFFSET('Water Data'!$E$27,0,10*ROW('Water Data'!E188))="","",OFFSET('Water Data'!$E$27,0,10*ROW('Water Data'!E188)))</f>
        <v/>
      </c>
      <c r="BW194" s="290" t="str">
        <f ca="true">+IF(OFFSET('Water Data'!$E$28,0,10*ROW('Water Data'!E188))="","",OFFSET('Water Data'!$E$28,0,10*ROW('Water Data'!E188)))</f>
        <v/>
      </c>
      <c r="BX194" s="290" t="str">
        <f ca="true">+IF(OFFSET('Water Data'!$E$29,0,10*ROW('Water Data'!E188))="","",OFFSET('Water Data'!$E$29,0,10*ROW('Water Data'!E188)))</f>
        <v/>
      </c>
      <c r="BY194" s="290" t="str">
        <f ca="true">+IF(OFFSET('Water Data'!$F$27,0,10*ROW('Water Data'!F188))="","",OFFSET('Water Data'!$F$27,0,10*ROW('Water Data'!F188)))</f>
        <v/>
      </c>
      <c r="BZ194" s="290" t="str">
        <f ca="true">+IF(OFFSET('Water Data'!$F$28,0,10*ROW('Water Data'!F188))="","",OFFSET('Water Data'!$F$28,0,10*ROW('Water Data'!F188)))</f>
        <v/>
      </c>
      <c r="CA194" s="290" t="str">
        <f ca="true">+IF(OFFSET('Water Data'!$F$29,0,10*ROW('Water Data'!F188))="","",OFFSET('Water Data'!$F$29,0,10*ROW('Water Data'!F188)))</f>
        <v/>
      </c>
      <c r="CB194" s="290" t="str">
        <f ca="true">+IF(OFFSET('Water Data'!$G$27,0,10*ROW('Water Data'!G188))="","",OFFSET('Water Data'!$G$27,0,10*ROW('Water Data'!G188)))</f>
        <v/>
      </c>
      <c r="CC194" s="290" t="str">
        <f ca="true">+IF(OFFSET('Water Data'!$G$28,0,10*ROW('Water Data'!G188))="","",OFFSET('Water Data'!$G$28,0,10*ROW('Water Data'!G188)))</f>
        <v/>
      </c>
      <c r="CD194" s="290" t="str">
        <f ca="true">+IF(OFFSET('Water Data'!$G$29,0,10*ROW('Water Data'!G188))="","",OFFSET('Water Data'!$G$29,0,10*ROW('Water Data'!G188)))</f>
        <v/>
      </c>
      <c r="CE194" s="290" t="str">
        <f ca="true">+IF(OFFSET('Water Data'!$H$27,0,10*ROW('Water Data'!H188))="","",OFFSET('Water Data'!$H$27,0,10*ROW('Water Data'!H188)))</f>
        <v/>
      </c>
      <c r="CF194" s="290" t="str">
        <f ca="true">+IF(OFFSET('Water Data'!$H$28,0,10*ROW('Water Data'!H188))="","",OFFSET('Water Data'!$H$28,0,10*ROW('Water Data'!H188)))</f>
        <v/>
      </c>
      <c r="CG194" s="290" t="str">
        <f ca="true">+IF(OFFSET('Water Data'!$H$29,0,10*ROW('Water Data'!H188))="","",OFFSET('Water Data'!$H$29,0,10*ROW('Water Data'!H188)))</f>
        <v/>
      </c>
      <c r="CH194" s="290" t="str">
        <f ca="true">+IF(OFFSET('Water Data'!$I$27,0,10*ROW('Water Data'!I188))="","",OFFSET('Water Data'!$I$27,0,10*ROW('Water Data'!I188)))</f>
        <v/>
      </c>
      <c r="CI194" s="290" t="str">
        <f ca="true">+IF(OFFSET('Water Data'!$I$28,0,10*ROW('Water Data'!I188))="","",OFFSET('Water Data'!$I$28,0,10*ROW('Water Data'!I188)))</f>
        <v/>
      </c>
      <c r="CJ194" s="290" t="str">
        <f ca="true">+IF(OFFSET('Water Data'!$I$29,0,10*ROW('Water Data'!I188))="","",OFFSET('Water Data'!$I$29,0,10*ROW('Water Data'!I188)))</f>
        <v/>
      </c>
      <c r="CK194" s="290" t="str">
        <f ca="true">+IF(OFFSET('Sanitation Data'!$D$28,0,10*ROW('Sanitation Data'!D188))="","",OFFSET('Sanitation Data'!$D$28,0,10*ROW('Sanitation Data'!D188)))</f>
        <v/>
      </c>
      <c r="CL194" s="290" t="str">
        <f ca="true">+IF(OFFSET('Sanitation Data'!$D$29,0,10*ROW('Sanitation Data'!D188))="","",OFFSET('Sanitation Data'!$D$29,0,10*ROW('Sanitation Data'!D188)))</f>
        <v/>
      </c>
      <c r="CM194" s="290" t="str">
        <f ca="true">+IF(OFFSET('Sanitation Data'!$D$30,0,10*ROW('Sanitation Data'!D188))="","",OFFSET('Sanitation Data'!$D$30,0,10*ROW('Sanitation Data'!D188)))</f>
        <v/>
      </c>
      <c r="CN194" s="290" t="str">
        <f ca="true">+IF(OFFSET('Sanitation Data'!$D$31,0,10*ROW('Sanitation Data'!D188))="","",OFFSET('Sanitation Data'!$D$31,0,10*ROW('Sanitation Data'!D188)))</f>
        <v/>
      </c>
      <c r="CO194" s="290" t="str">
        <f ca="true">+IF(OFFSET('Sanitation Data'!$D$32,0,10*ROW('Sanitation Data'!D188))="","",OFFSET('Sanitation Data'!$D$32,0,10*ROW('Sanitation Data'!D188)))</f>
        <v/>
      </c>
      <c r="CP194" s="290" t="str">
        <f ca="true">+IF(OFFSET('Sanitation Data'!$E$28,0,10*ROW('Sanitation Data'!E188))="","",OFFSET('Sanitation Data'!$E$28,0,10*ROW('Sanitation Data'!E188)))</f>
        <v/>
      </c>
      <c r="CQ194" s="290" t="str">
        <f ca="true">+IF(OFFSET('Sanitation Data'!$E$29,0,10*ROW('Sanitation Data'!E188))="","",OFFSET('Sanitation Data'!$E$29,0,10*ROW('Sanitation Data'!E188)))</f>
        <v/>
      </c>
      <c r="CR194" s="290" t="str">
        <f ca="true">+IF(OFFSET('Sanitation Data'!$E$30,0,10*ROW('Sanitation Data'!E188))="","",OFFSET('Sanitation Data'!$E$30,0,10*ROW('Sanitation Data'!E188)))</f>
        <v/>
      </c>
      <c r="CS194" s="290" t="str">
        <f ca="true">+IF(OFFSET('Sanitation Data'!$E$31,0,10*ROW('Sanitation Data'!E188))="","",OFFSET('Sanitation Data'!$E$31,0,10*ROW('Sanitation Data'!E188)))</f>
        <v/>
      </c>
      <c r="CT194" s="290" t="str">
        <f ca="true">+IF(OFFSET('Sanitation Data'!$E$32,0,10*ROW('Sanitation Data'!E188))="","",OFFSET('Sanitation Data'!$E$32,0,10*ROW('Sanitation Data'!E188)))</f>
        <v/>
      </c>
      <c r="CU194" s="290" t="str">
        <f ca="true">+IF(OFFSET('Sanitation Data'!$F$28,0,10*ROW('Sanitation Data'!F188))="","",OFFSET('Sanitation Data'!$F$28,0,10*ROW('Sanitation Data'!F188)))</f>
        <v/>
      </c>
      <c r="CV194" s="290" t="str">
        <f ca="true">+IF(OFFSET('Sanitation Data'!$F$29,0,10*ROW('Sanitation Data'!F188))="","",OFFSET('Sanitation Data'!$F$29,0,10*ROW('Sanitation Data'!F188)))</f>
        <v/>
      </c>
      <c r="CW194" s="290" t="str">
        <f ca="true">+IF(OFFSET('Sanitation Data'!$F$30,0,10*ROW('Sanitation Data'!F188))="","",OFFSET('Sanitation Data'!$F$30,0,10*ROW('Sanitation Data'!F188)))</f>
        <v/>
      </c>
      <c r="CX194" s="290" t="str">
        <f ca="true">+IF(OFFSET('Sanitation Data'!$F$31,0,10*ROW('Sanitation Data'!F188))="","",OFFSET('Sanitation Data'!$F$31,0,10*ROW('Sanitation Data'!F188)))</f>
        <v/>
      </c>
      <c r="CY194" s="290" t="str">
        <f ca="true">+IF(OFFSET('Sanitation Data'!$F$32,0,10*ROW('Sanitation Data'!F188))="","",OFFSET('Sanitation Data'!$F$32,0,10*ROW('Sanitation Data'!F188)))</f>
        <v/>
      </c>
      <c r="CZ194" s="290" t="str">
        <f ca="true">+IF(OFFSET('Sanitation Data'!$G$28,0,10*ROW('Sanitation Data'!G188))="","",OFFSET('Sanitation Data'!$G$28,0,10*ROW('Sanitation Data'!G188)))</f>
        <v/>
      </c>
      <c r="DA194" s="290" t="str">
        <f ca="true">+IF(OFFSET('Sanitation Data'!$G$29,0,10*ROW('Sanitation Data'!G188))="","",OFFSET('Sanitation Data'!$G$29,0,10*ROW('Sanitation Data'!G188)))</f>
        <v/>
      </c>
      <c r="DB194" s="290" t="str">
        <f ca="true">+IF(OFFSET('Sanitation Data'!$G$30,0,10*ROW('Sanitation Data'!G188))="","",OFFSET('Sanitation Data'!$G$30,0,10*ROW('Sanitation Data'!G188)))</f>
        <v/>
      </c>
      <c r="DC194" s="290" t="str">
        <f ca="true">+IF(OFFSET('Sanitation Data'!$G$31,0,10*ROW('Sanitation Data'!G188))="","",OFFSET('Sanitation Data'!$G$31,0,10*ROW('Sanitation Data'!G188)))</f>
        <v/>
      </c>
      <c r="DD194" s="290" t="str">
        <f ca="true">+IF(OFFSET('Sanitation Data'!$G$32,0,10*ROW('Sanitation Data'!G188))="","",OFFSET('Sanitation Data'!$G$32,0,10*ROW('Sanitation Data'!G188)))</f>
        <v/>
      </c>
      <c r="DE194" s="290" t="str">
        <f ca="true">+IF(OFFSET('Sanitation Data'!$H$28,0,10*ROW('Sanitation Data'!H188))="","",OFFSET('Sanitation Data'!$H$28,0,10*ROW('Sanitation Data'!H188)))</f>
        <v/>
      </c>
      <c r="DF194" s="290" t="str">
        <f ca="true">+IF(OFFSET('Sanitation Data'!$H$29,0,10*ROW('Sanitation Data'!H188))="","",OFFSET('Sanitation Data'!$H$29,0,10*ROW('Sanitation Data'!H188)))</f>
        <v/>
      </c>
      <c r="DG194" s="290" t="str">
        <f ca="true">+IF(OFFSET('Sanitation Data'!$H$30,0,10*ROW('Sanitation Data'!H188))="","",OFFSET('Sanitation Data'!$H$30,0,10*ROW('Sanitation Data'!H188)))</f>
        <v/>
      </c>
      <c r="DH194" s="290" t="str">
        <f ca="true">+IF(OFFSET('Sanitation Data'!$H$31,0,10*ROW('Sanitation Data'!H188))="","",OFFSET('Sanitation Data'!$H$31,0,10*ROW('Sanitation Data'!H188)))</f>
        <v/>
      </c>
      <c r="DI194" s="290" t="str">
        <f ca="true">+IF(OFFSET('Sanitation Data'!$H$32,0,10*ROW('Sanitation Data'!H188))="","",OFFSET('Sanitation Data'!$H$32,0,10*ROW('Sanitation Data'!H188)))</f>
        <v/>
      </c>
      <c r="DJ194" s="290" t="str">
        <f ca="true">+IF(OFFSET('Sanitation Data'!$I$28,0,10*ROW('Sanitation Data'!I188))="","",OFFSET('Sanitation Data'!$I$28,0,10*ROW('Sanitation Data'!I188)))</f>
        <v/>
      </c>
      <c r="DK194" s="290" t="str">
        <f ca="true">+IF(OFFSET('Sanitation Data'!$I$29,0,10*ROW('Sanitation Data'!I188))="","",OFFSET('Sanitation Data'!$I$29,0,10*ROW('Sanitation Data'!I188)))</f>
        <v/>
      </c>
      <c r="DL194" s="290" t="str">
        <f ca="true">+IF(OFFSET('Sanitation Data'!$I$30,0,10*ROW('Sanitation Data'!I188))="","",OFFSET('Sanitation Data'!$I$30,0,10*ROW('Sanitation Data'!I188)))</f>
        <v/>
      </c>
      <c r="DM194" s="290" t="str">
        <f ca="true">+IF(OFFSET('Sanitation Data'!$I$31,0,10*ROW('Sanitation Data'!I188))="","",OFFSET('Sanitation Data'!$I$31,0,10*ROW('Sanitation Data'!I188)))</f>
        <v/>
      </c>
      <c r="DN194" s="290" t="str">
        <f ca="true">+IF(OFFSET('Sanitation Data'!$I$32,0,10*ROW('Sanitation Data'!I188))="","",OFFSET('Sanitation Data'!$I$32,0,10*ROW('Sanitation Data'!I188)))</f>
        <v/>
      </c>
      <c r="DO194" s="290" t="str">
        <f ca="true">+IF(OFFSET('Hygiene Data'!$D$11,0,10*ROW('Hygiene Data'!D188))="","",OFFSET('Hygiene Data'!$D$11,0,10*ROW('Hygiene Data'!D188)))</f>
        <v/>
      </c>
      <c r="DP194" s="290" t="str">
        <f ca="true">+IF(OFFSET('Hygiene Data'!$D$12,0,10*ROW('Hygiene Data'!D188))="","",OFFSET('Hygiene Data'!$D$12,0,10*ROW('Hygiene Data'!D188)))</f>
        <v/>
      </c>
      <c r="DQ194" s="290" t="str">
        <f ca="true">+IF(OFFSET('Hygiene Data'!$D$13,0,10*ROW('Hygiene Data'!D188))="","",OFFSET('Hygiene Data'!$D$13,0,10*ROW('Hygiene Data'!D188)))</f>
        <v/>
      </c>
      <c r="DR194" s="290" t="str">
        <f ca="true">+IF(OFFSET('Hygiene Data'!$E$11,0,10*ROW('Hygiene Data'!E188))="","",OFFSET('Hygiene Data'!$E$11,0,10*ROW('Hygiene Data'!E188)))</f>
        <v/>
      </c>
      <c r="DS194" s="290" t="str">
        <f ca="true">+IF(OFFSET('Hygiene Data'!$E$12,0,10*ROW('Hygiene Data'!E188))="","",OFFSET('Hygiene Data'!$E$12,0,10*ROW('Hygiene Data'!E188)))</f>
        <v/>
      </c>
      <c r="DT194" s="290" t="str">
        <f ca="true">+IF(OFFSET('Hygiene Data'!$E$13,0,10*ROW('Hygiene Data'!E188))="","",OFFSET('Hygiene Data'!$E$13,0,10*ROW('Hygiene Data'!E188)))</f>
        <v/>
      </c>
      <c r="DU194" s="290" t="str">
        <f ca="true">+IF(OFFSET('Hygiene Data'!$F$11,0,10*ROW('Hygiene Data'!F188))="","",OFFSET('Hygiene Data'!$F$11,0,10*ROW('Hygiene Data'!F188)))</f>
        <v/>
      </c>
      <c r="DV194" s="290" t="str">
        <f ca="true">+IF(OFFSET('Hygiene Data'!$F$12,0,10*ROW('Hygiene Data'!F188))="","",OFFSET('Hygiene Data'!$F$12,0,10*ROW('Hygiene Data'!F188)))</f>
        <v/>
      </c>
      <c r="DW194" s="290" t="str">
        <f ca="true">+IF(OFFSET('Hygiene Data'!$F$13,0,10*ROW('Hygiene Data'!F188))="","",OFFSET('Hygiene Data'!$F$13,0,10*ROW('Hygiene Data'!F188)))</f>
        <v/>
      </c>
      <c r="DX194" s="290" t="str">
        <f ca="true">+IF(OFFSET('Hygiene Data'!$G$11,0,10*ROW('Hygiene Data'!G188))="","",OFFSET('Hygiene Data'!$G$11,0,10*ROW('Hygiene Data'!G188)))</f>
        <v/>
      </c>
      <c r="DY194" s="290" t="str">
        <f ca="true">+IF(OFFSET('Hygiene Data'!$G$12,0,10*ROW('Hygiene Data'!G188))="","",OFFSET('Hygiene Data'!$G$12,0,10*ROW('Hygiene Data'!G188)))</f>
        <v/>
      </c>
      <c r="DZ194" s="290" t="str">
        <f ca="true">+IF(OFFSET('Hygiene Data'!$G$13,0,10*ROW('Hygiene Data'!G188))="","",OFFSET('Hygiene Data'!$G$13,0,10*ROW('Hygiene Data'!G188)))</f>
        <v/>
      </c>
      <c r="EA194" s="290" t="str">
        <f ca="true">+IF(OFFSET('Hygiene Data'!$H$11,0,10*ROW('Hygiene Data'!H188))="","",OFFSET('Hygiene Data'!$H$11,0,10*ROW('Hygiene Data'!H188)))</f>
        <v/>
      </c>
      <c r="EB194" s="290" t="str">
        <f ca="true">+IF(OFFSET('Hygiene Data'!$H$12,0,10*ROW('Hygiene Data'!H188))="","",OFFSET('Hygiene Data'!$H$12,0,10*ROW('Hygiene Data'!H188)))</f>
        <v/>
      </c>
      <c r="EC194" s="290" t="str">
        <f ca="true">+IF(OFFSET('Hygiene Data'!$H$13,0,10*ROW('Hygiene Data'!H188))="","",OFFSET('Hygiene Data'!$H$13,0,10*ROW('Hygiene Data'!H188)))</f>
        <v/>
      </c>
      <c r="ED194" s="290" t="str">
        <f ca="true">+IF(OFFSET('Hygiene Data'!$I$11,0,10*ROW('Hygiene Data'!I188))="","",OFFSET('Hygiene Data'!$I$11,0,10*ROW('Hygiene Data'!I188)))</f>
        <v/>
      </c>
      <c r="EE194" s="290" t="str">
        <f ca="true">+IF(OFFSET('Hygiene Data'!$I$12,0,10*ROW('Hygiene Data'!I188))="","",OFFSET('Hygiene Data'!$I$12,0,10*ROW('Hygiene Data'!I188)))</f>
        <v/>
      </c>
      <c r="EF194" s="290"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6"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0"/>
      <c r="BS195" s="290" t="str">
        <f ca="true">+IF(OFFSET('Water Data'!$D$27,0,10*ROW('Water Data'!D189))="","",OFFSET('Water Data'!$D$27,0,10*ROW('Water Data'!D189)))</f>
        <v/>
      </c>
      <c r="BT195" s="290" t="str">
        <f ca="true">+IF(OFFSET('Water Data'!$D$28,0,10*ROW('Water Data'!D189))="","",OFFSET('Water Data'!$D$28,0,10*ROW('Water Data'!D189)))</f>
        <v/>
      </c>
      <c r="BU195" s="290" t="str">
        <f ca="true">+IF(OFFSET('Water Data'!$D$29,0,10*ROW('Water Data'!D189))="","",OFFSET('Water Data'!$D$29,0,10*ROW('Water Data'!D189)))</f>
        <v/>
      </c>
      <c r="BV195" s="290" t="str">
        <f ca="true">+IF(OFFSET('Water Data'!$E$27,0,10*ROW('Water Data'!E189))="","",OFFSET('Water Data'!$E$27,0,10*ROW('Water Data'!E189)))</f>
        <v/>
      </c>
      <c r="BW195" s="290" t="str">
        <f ca="true">+IF(OFFSET('Water Data'!$E$28,0,10*ROW('Water Data'!E189))="","",OFFSET('Water Data'!$E$28,0,10*ROW('Water Data'!E189)))</f>
        <v/>
      </c>
      <c r="BX195" s="290" t="str">
        <f ca="true">+IF(OFFSET('Water Data'!$E$29,0,10*ROW('Water Data'!E189))="","",OFFSET('Water Data'!$E$29,0,10*ROW('Water Data'!E189)))</f>
        <v/>
      </c>
      <c r="BY195" s="290" t="str">
        <f ca="true">+IF(OFFSET('Water Data'!$F$27,0,10*ROW('Water Data'!F189))="","",OFFSET('Water Data'!$F$27,0,10*ROW('Water Data'!F189)))</f>
        <v/>
      </c>
      <c r="BZ195" s="290" t="str">
        <f ca="true">+IF(OFFSET('Water Data'!$F$28,0,10*ROW('Water Data'!F189))="","",OFFSET('Water Data'!$F$28,0,10*ROW('Water Data'!F189)))</f>
        <v/>
      </c>
      <c r="CA195" s="290" t="str">
        <f ca="true">+IF(OFFSET('Water Data'!$F$29,0,10*ROW('Water Data'!F189))="","",OFFSET('Water Data'!$F$29,0,10*ROW('Water Data'!F189)))</f>
        <v/>
      </c>
      <c r="CB195" s="290" t="str">
        <f ca="true">+IF(OFFSET('Water Data'!$G$27,0,10*ROW('Water Data'!G189))="","",OFFSET('Water Data'!$G$27,0,10*ROW('Water Data'!G189)))</f>
        <v/>
      </c>
      <c r="CC195" s="290" t="str">
        <f ca="true">+IF(OFFSET('Water Data'!$G$28,0,10*ROW('Water Data'!G189))="","",OFFSET('Water Data'!$G$28,0,10*ROW('Water Data'!G189)))</f>
        <v/>
      </c>
      <c r="CD195" s="290" t="str">
        <f ca="true">+IF(OFFSET('Water Data'!$G$29,0,10*ROW('Water Data'!G189))="","",OFFSET('Water Data'!$G$29,0,10*ROW('Water Data'!G189)))</f>
        <v/>
      </c>
      <c r="CE195" s="290" t="str">
        <f ca="true">+IF(OFFSET('Water Data'!$H$27,0,10*ROW('Water Data'!H189))="","",OFFSET('Water Data'!$H$27,0,10*ROW('Water Data'!H189)))</f>
        <v/>
      </c>
      <c r="CF195" s="290" t="str">
        <f ca="true">+IF(OFFSET('Water Data'!$H$28,0,10*ROW('Water Data'!H189))="","",OFFSET('Water Data'!$H$28,0,10*ROW('Water Data'!H189)))</f>
        <v/>
      </c>
      <c r="CG195" s="290" t="str">
        <f ca="true">+IF(OFFSET('Water Data'!$H$29,0,10*ROW('Water Data'!H189))="","",OFFSET('Water Data'!$H$29,0,10*ROW('Water Data'!H189)))</f>
        <v/>
      </c>
      <c r="CH195" s="290" t="str">
        <f ca="true">+IF(OFFSET('Water Data'!$I$27,0,10*ROW('Water Data'!I189))="","",OFFSET('Water Data'!$I$27,0,10*ROW('Water Data'!I189)))</f>
        <v/>
      </c>
      <c r="CI195" s="290" t="str">
        <f ca="true">+IF(OFFSET('Water Data'!$I$28,0,10*ROW('Water Data'!I189))="","",OFFSET('Water Data'!$I$28,0,10*ROW('Water Data'!I189)))</f>
        <v/>
      </c>
      <c r="CJ195" s="290" t="str">
        <f ca="true">+IF(OFFSET('Water Data'!$I$29,0,10*ROW('Water Data'!I189))="","",OFFSET('Water Data'!$I$29,0,10*ROW('Water Data'!I189)))</f>
        <v/>
      </c>
      <c r="CK195" s="290" t="str">
        <f ca="true">+IF(OFFSET('Sanitation Data'!$D$28,0,10*ROW('Sanitation Data'!D189))="","",OFFSET('Sanitation Data'!$D$28,0,10*ROW('Sanitation Data'!D189)))</f>
        <v/>
      </c>
      <c r="CL195" s="290" t="str">
        <f ca="true">+IF(OFFSET('Sanitation Data'!$D$29,0,10*ROW('Sanitation Data'!D189))="","",OFFSET('Sanitation Data'!$D$29,0,10*ROW('Sanitation Data'!D189)))</f>
        <v/>
      </c>
      <c r="CM195" s="290" t="str">
        <f ca="true">+IF(OFFSET('Sanitation Data'!$D$30,0,10*ROW('Sanitation Data'!D189))="","",OFFSET('Sanitation Data'!$D$30,0,10*ROW('Sanitation Data'!D189)))</f>
        <v/>
      </c>
      <c r="CN195" s="290" t="str">
        <f ca="true">+IF(OFFSET('Sanitation Data'!$D$31,0,10*ROW('Sanitation Data'!D189))="","",OFFSET('Sanitation Data'!$D$31,0,10*ROW('Sanitation Data'!D189)))</f>
        <v/>
      </c>
      <c r="CO195" s="290" t="str">
        <f ca="true">+IF(OFFSET('Sanitation Data'!$D$32,0,10*ROW('Sanitation Data'!D189))="","",OFFSET('Sanitation Data'!$D$32,0,10*ROW('Sanitation Data'!D189)))</f>
        <v/>
      </c>
      <c r="CP195" s="290" t="str">
        <f ca="true">+IF(OFFSET('Sanitation Data'!$E$28,0,10*ROW('Sanitation Data'!E189))="","",OFFSET('Sanitation Data'!$E$28,0,10*ROW('Sanitation Data'!E189)))</f>
        <v/>
      </c>
      <c r="CQ195" s="290" t="str">
        <f ca="true">+IF(OFFSET('Sanitation Data'!$E$29,0,10*ROW('Sanitation Data'!E189))="","",OFFSET('Sanitation Data'!$E$29,0,10*ROW('Sanitation Data'!E189)))</f>
        <v/>
      </c>
      <c r="CR195" s="290" t="str">
        <f ca="true">+IF(OFFSET('Sanitation Data'!$E$30,0,10*ROW('Sanitation Data'!E189))="","",OFFSET('Sanitation Data'!$E$30,0,10*ROW('Sanitation Data'!E189)))</f>
        <v/>
      </c>
      <c r="CS195" s="290" t="str">
        <f ca="true">+IF(OFFSET('Sanitation Data'!$E$31,0,10*ROW('Sanitation Data'!E189))="","",OFFSET('Sanitation Data'!$E$31,0,10*ROW('Sanitation Data'!E189)))</f>
        <v/>
      </c>
      <c r="CT195" s="290" t="str">
        <f ca="true">+IF(OFFSET('Sanitation Data'!$E$32,0,10*ROW('Sanitation Data'!E189))="","",OFFSET('Sanitation Data'!$E$32,0,10*ROW('Sanitation Data'!E189)))</f>
        <v/>
      </c>
      <c r="CU195" s="290" t="str">
        <f ca="true">+IF(OFFSET('Sanitation Data'!$F$28,0,10*ROW('Sanitation Data'!F189))="","",OFFSET('Sanitation Data'!$F$28,0,10*ROW('Sanitation Data'!F189)))</f>
        <v/>
      </c>
      <c r="CV195" s="290" t="str">
        <f ca="true">+IF(OFFSET('Sanitation Data'!$F$29,0,10*ROW('Sanitation Data'!F189))="","",OFFSET('Sanitation Data'!$F$29,0,10*ROW('Sanitation Data'!F189)))</f>
        <v/>
      </c>
      <c r="CW195" s="290" t="str">
        <f ca="true">+IF(OFFSET('Sanitation Data'!$F$30,0,10*ROW('Sanitation Data'!F189))="","",OFFSET('Sanitation Data'!$F$30,0,10*ROW('Sanitation Data'!F189)))</f>
        <v/>
      </c>
      <c r="CX195" s="290" t="str">
        <f ca="true">+IF(OFFSET('Sanitation Data'!$F$31,0,10*ROW('Sanitation Data'!F189))="","",OFFSET('Sanitation Data'!$F$31,0,10*ROW('Sanitation Data'!F189)))</f>
        <v/>
      </c>
      <c r="CY195" s="290" t="str">
        <f ca="true">+IF(OFFSET('Sanitation Data'!$F$32,0,10*ROW('Sanitation Data'!F189))="","",OFFSET('Sanitation Data'!$F$32,0,10*ROW('Sanitation Data'!F189)))</f>
        <v/>
      </c>
      <c r="CZ195" s="290" t="str">
        <f ca="true">+IF(OFFSET('Sanitation Data'!$G$28,0,10*ROW('Sanitation Data'!G189))="","",OFFSET('Sanitation Data'!$G$28,0,10*ROW('Sanitation Data'!G189)))</f>
        <v/>
      </c>
      <c r="DA195" s="290" t="str">
        <f ca="true">+IF(OFFSET('Sanitation Data'!$G$29,0,10*ROW('Sanitation Data'!G189))="","",OFFSET('Sanitation Data'!$G$29,0,10*ROW('Sanitation Data'!G189)))</f>
        <v/>
      </c>
      <c r="DB195" s="290" t="str">
        <f ca="true">+IF(OFFSET('Sanitation Data'!$G$30,0,10*ROW('Sanitation Data'!G189))="","",OFFSET('Sanitation Data'!$G$30,0,10*ROW('Sanitation Data'!G189)))</f>
        <v/>
      </c>
      <c r="DC195" s="290" t="str">
        <f ca="true">+IF(OFFSET('Sanitation Data'!$G$31,0,10*ROW('Sanitation Data'!G189))="","",OFFSET('Sanitation Data'!$G$31,0,10*ROW('Sanitation Data'!G189)))</f>
        <v/>
      </c>
      <c r="DD195" s="290" t="str">
        <f ca="true">+IF(OFFSET('Sanitation Data'!$G$32,0,10*ROW('Sanitation Data'!G189))="","",OFFSET('Sanitation Data'!$G$32,0,10*ROW('Sanitation Data'!G189)))</f>
        <v/>
      </c>
      <c r="DE195" s="290" t="str">
        <f ca="true">+IF(OFFSET('Sanitation Data'!$H$28,0,10*ROW('Sanitation Data'!H189))="","",OFFSET('Sanitation Data'!$H$28,0,10*ROW('Sanitation Data'!H189)))</f>
        <v/>
      </c>
      <c r="DF195" s="290" t="str">
        <f ca="true">+IF(OFFSET('Sanitation Data'!$H$29,0,10*ROW('Sanitation Data'!H189))="","",OFFSET('Sanitation Data'!$H$29,0,10*ROW('Sanitation Data'!H189)))</f>
        <v/>
      </c>
      <c r="DG195" s="290" t="str">
        <f ca="true">+IF(OFFSET('Sanitation Data'!$H$30,0,10*ROW('Sanitation Data'!H189))="","",OFFSET('Sanitation Data'!$H$30,0,10*ROW('Sanitation Data'!H189)))</f>
        <v/>
      </c>
      <c r="DH195" s="290" t="str">
        <f ca="true">+IF(OFFSET('Sanitation Data'!$H$31,0,10*ROW('Sanitation Data'!H189))="","",OFFSET('Sanitation Data'!$H$31,0,10*ROW('Sanitation Data'!H189)))</f>
        <v/>
      </c>
      <c r="DI195" s="290" t="str">
        <f ca="true">+IF(OFFSET('Sanitation Data'!$H$32,0,10*ROW('Sanitation Data'!H189))="","",OFFSET('Sanitation Data'!$H$32,0,10*ROW('Sanitation Data'!H189)))</f>
        <v/>
      </c>
      <c r="DJ195" s="290" t="str">
        <f ca="true">+IF(OFFSET('Sanitation Data'!$I$28,0,10*ROW('Sanitation Data'!I189))="","",OFFSET('Sanitation Data'!$I$28,0,10*ROW('Sanitation Data'!I189)))</f>
        <v/>
      </c>
      <c r="DK195" s="290" t="str">
        <f ca="true">+IF(OFFSET('Sanitation Data'!$I$29,0,10*ROW('Sanitation Data'!I189))="","",OFFSET('Sanitation Data'!$I$29,0,10*ROW('Sanitation Data'!I189)))</f>
        <v/>
      </c>
      <c r="DL195" s="290" t="str">
        <f ca="true">+IF(OFFSET('Sanitation Data'!$I$30,0,10*ROW('Sanitation Data'!I189))="","",OFFSET('Sanitation Data'!$I$30,0,10*ROW('Sanitation Data'!I189)))</f>
        <v/>
      </c>
      <c r="DM195" s="290" t="str">
        <f ca="true">+IF(OFFSET('Sanitation Data'!$I$31,0,10*ROW('Sanitation Data'!I189))="","",OFFSET('Sanitation Data'!$I$31,0,10*ROW('Sanitation Data'!I189)))</f>
        <v/>
      </c>
      <c r="DN195" s="290" t="str">
        <f ca="true">+IF(OFFSET('Sanitation Data'!$I$32,0,10*ROW('Sanitation Data'!I189))="","",OFFSET('Sanitation Data'!$I$32,0,10*ROW('Sanitation Data'!I189)))</f>
        <v/>
      </c>
      <c r="DO195" s="290" t="str">
        <f ca="true">+IF(OFFSET('Hygiene Data'!$D$11,0,10*ROW('Hygiene Data'!D189))="","",OFFSET('Hygiene Data'!$D$11,0,10*ROW('Hygiene Data'!D189)))</f>
        <v/>
      </c>
      <c r="DP195" s="290" t="str">
        <f ca="true">+IF(OFFSET('Hygiene Data'!$D$12,0,10*ROW('Hygiene Data'!D189))="","",OFFSET('Hygiene Data'!$D$12,0,10*ROW('Hygiene Data'!D189)))</f>
        <v/>
      </c>
      <c r="DQ195" s="290" t="str">
        <f ca="true">+IF(OFFSET('Hygiene Data'!$D$13,0,10*ROW('Hygiene Data'!D189))="","",OFFSET('Hygiene Data'!$D$13,0,10*ROW('Hygiene Data'!D189)))</f>
        <v/>
      </c>
      <c r="DR195" s="290" t="str">
        <f ca="true">+IF(OFFSET('Hygiene Data'!$E$11,0,10*ROW('Hygiene Data'!E189))="","",OFFSET('Hygiene Data'!$E$11,0,10*ROW('Hygiene Data'!E189)))</f>
        <v/>
      </c>
      <c r="DS195" s="290" t="str">
        <f ca="true">+IF(OFFSET('Hygiene Data'!$E$12,0,10*ROW('Hygiene Data'!E189))="","",OFFSET('Hygiene Data'!$E$12,0,10*ROW('Hygiene Data'!E189)))</f>
        <v/>
      </c>
      <c r="DT195" s="290" t="str">
        <f ca="true">+IF(OFFSET('Hygiene Data'!$E$13,0,10*ROW('Hygiene Data'!E189))="","",OFFSET('Hygiene Data'!$E$13,0,10*ROW('Hygiene Data'!E189)))</f>
        <v/>
      </c>
      <c r="DU195" s="290" t="str">
        <f ca="true">+IF(OFFSET('Hygiene Data'!$F$11,0,10*ROW('Hygiene Data'!F189))="","",OFFSET('Hygiene Data'!$F$11,0,10*ROW('Hygiene Data'!F189)))</f>
        <v/>
      </c>
      <c r="DV195" s="290" t="str">
        <f ca="true">+IF(OFFSET('Hygiene Data'!$F$12,0,10*ROW('Hygiene Data'!F189))="","",OFFSET('Hygiene Data'!$F$12,0,10*ROW('Hygiene Data'!F189)))</f>
        <v/>
      </c>
      <c r="DW195" s="290" t="str">
        <f ca="true">+IF(OFFSET('Hygiene Data'!$F$13,0,10*ROW('Hygiene Data'!F189))="","",OFFSET('Hygiene Data'!$F$13,0,10*ROW('Hygiene Data'!F189)))</f>
        <v/>
      </c>
      <c r="DX195" s="290" t="str">
        <f ca="true">+IF(OFFSET('Hygiene Data'!$G$11,0,10*ROW('Hygiene Data'!G189))="","",OFFSET('Hygiene Data'!$G$11,0,10*ROW('Hygiene Data'!G189)))</f>
        <v/>
      </c>
      <c r="DY195" s="290" t="str">
        <f ca="true">+IF(OFFSET('Hygiene Data'!$G$12,0,10*ROW('Hygiene Data'!G189))="","",OFFSET('Hygiene Data'!$G$12,0,10*ROW('Hygiene Data'!G189)))</f>
        <v/>
      </c>
      <c r="DZ195" s="290" t="str">
        <f ca="true">+IF(OFFSET('Hygiene Data'!$G$13,0,10*ROW('Hygiene Data'!G189))="","",OFFSET('Hygiene Data'!$G$13,0,10*ROW('Hygiene Data'!G189)))</f>
        <v/>
      </c>
      <c r="EA195" s="290" t="str">
        <f ca="true">+IF(OFFSET('Hygiene Data'!$H$11,0,10*ROW('Hygiene Data'!H189))="","",OFFSET('Hygiene Data'!$H$11,0,10*ROW('Hygiene Data'!H189)))</f>
        <v/>
      </c>
      <c r="EB195" s="290" t="str">
        <f ca="true">+IF(OFFSET('Hygiene Data'!$H$12,0,10*ROW('Hygiene Data'!H189))="","",OFFSET('Hygiene Data'!$H$12,0,10*ROW('Hygiene Data'!H189)))</f>
        <v/>
      </c>
      <c r="EC195" s="290" t="str">
        <f ca="true">+IF(OFFSET('Hygiene Data'!$H$13,0,10*ROW('Hygiene Data'!H189))="","",OFFSET('Hygiene Data'!$H$13,0,10*ROW('Hygiene Data'!H189)))</f>
        <v/>
      </c>
      <c r="ED195" s="290" t="str">
        <f ca="true">+IF(OFFSET('Hygiene Data'!$I$11,0,10*ROW('Hygiene Data'!I189))="","",OFFSET('Hygiene Data'!$I$11,0,10*ROW('Hygiene Data'!I189)))</f>
        <v/>
      </c>
      <c r="EE195" s="290" t="str">
        <f ca="true">+IF(OFFSET('Hygiene Data'!$I$12,0,10*ROW('Hygiene Data'!I189))="","",OFFSET('Hygiene Data'!$I$12,0,10*ROW('Hygiene Data'!I189)))</f>
        <v/>
      </c>
      <c r="EF195" s="290"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6"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0"/>
      <c r="BS196" s="290" t="str">
        <f ca="true">+IF(OFFSET('Water Data'!$D$27,0,10*ROW('Water Data'!D190))="","",OFFSET('Water Data'!$D$27,0,10*ROW('Water Data'!D190)))</f>
        <v/>
      </c>
      <c r="BT196" s="290" t="str">
        <f ca="true">+IF(OFFSET('Water Data'!$D$28,0,10*ROW('Water Data'!D190))="","",OFFSET('Water Data'!$D$28,0,10*ROW('Water Data'!D190)))</f>
        <v/>
      </c>
      <c r="BU196" s="290" t="str">
        <f ca="true">+IF(OFFSET('Water Data'!$D$29,0,10*ROW('Water Data'!D190))="","",OFFSET('Water Data'!$D$29,0,10*ROW('Water Data'!D190)))</f>
        <v/>
      </c>
      <c r="BV196" s="290" t="str">
        <f ca="true">+IF(OFFSET('Water Data'!$E$27,0,10*ROW('Water Data'!E190))="","",OFFSET('Water Data'!$E$27,0,10*ROW('Water Data'!E190)))</f>
        <v/>
      </c>
      <c r="BW196" s="290" t="str">
        <f ca="true">+IF(OFFSET('Water Data'!$E$28,0,10*ROW('Water Data'!E190))="","",OFFSET('Water Data'!$E$28,0,10*ROW('Water Data'!E190)))</f>
        <v/>
      </c>
      <c r="BX196" s="290" t="str">
        <f ca="true">+IF(OFFSET('Water Data'!$E$29,0,10*ROW('Water Data'!E190))="","",OFFSET('Water Data'!$E$29,0,10*ROW('Water Data'!E190)))</f>
        <v/>
      </c>
      <c r="BY196" s="290" t="str">
        <f ca="true">+IF(OFFSET('Water Data'!$F$27,0,10*ROW('Water Data'!F190))="","",OFFSET('Water Data'!$F$27,0,10*ROW('Water Data'!F190)))</f>
        <v/>
      </c>
      <c r="BZ196" s="290" t="str">
        <f ca="true">+IF(OFFSET('Water Data'!$F$28,0,10*ROW('Water Data'!F190))="","",OFFSET('Water Data'!$F$28,0,10*ROW('Water Data'!F190)))</f>
        <v/>
      </c>
      <c r="CA196" s="290" t="str">
        <f ca="true">+IF(OFFSET('Water Data'!$F$29,0,10*ROW('Water Data'!F190))="","",OFFSET('Water Data'!$F$29,0,10*ROW('Water Data'!F190)))</f>
        <v/>
      </c>
      <c r="CB196" s="290" t="str">
        <f ca="true">+IF(OFFSET('Water Data'!$G$27,0,10*ROW('Water Data'!G190))="","",OFFSET('Water Data'!$G$27,0,10*ROW('Water Data'!G190)))</f>
        <v/>
      </c>
      <c r="CC196" s="290" t="str">
        <f ca="true">+IF(OFFSET('Water Data'!$G$28,0,10*ROW('Water Data'!G190))="","",OFFSET('Water Data'!$G$28,0,10*ROW('Water Data'!G190)))</f>
        <v/>
      </c>
      <c r="CD196" s="290" t="str">
        <f ca="true">+IF(OFFSET('Water Data'!$G$29,0,10*ROW('Water Data'!G190))="","",OFFSET('Water Data'!$G$29,0,10*ROW('Water Data'!G190)))</f>
        <v/>
      </c>
      <c r="CE196" s="290" t="str">
        <f ca="true">+IF(OFFSET('Water Data'!$H$27,0,10*ROW('Water Data'!H190))="","",OFFSET('Water Data'!$H$27,0,10*ROW('Water Data'!H190)))</f>
        <v/>
      </c>
      <c r="CF196" s="290" t="str">
        <f ca="true">+IF(OFFSET('Water Data'!$H$28,0,10*ROW('Water Data'!H190))="","",OFFSET('Water Data'!$H$28,0,10*ROW('Water Data'!H190)))</f>
        <v/>
      </c>
      <c r="CG196" s="290" t="str">
        <f ca="true">+IF(OFFSET('Water Data'!$H$29,0,10*ROW('Water Data'!H190))="","",OFFSET('Water Data'!$H$29,0,10*ROW('Water Data'!H190)))</f>
        <v/>
      </c>
      <c r="CH196" s="290" t="str">
        <f ca="true">+IF(OFFSET('Water Data'!$I$27,0,10*ROW('Water Data'!I190))="","",OFFSET('Water Data'!$I$27,0,10*ROW('Water Data'!I190)))</f>
        <v/>
      </c>
      <c r="CI196" s="290" t="str">
        <f ca="true">+IF(OFFSET('Water Data'!$I$28,0,10*ROW('Water Data'!I190))="","",OFFSET('Water Data'!$I$28,0,10*ROW('Water Data'!I190)))</f>
        <v/>
      </c>
      <c r="CJ196" s="290" t="str">
        <f ca="true">+IF(OFFSET('Water Data'!$I$29,0,10*ROW('Water Data'!I190))="","",OFFSET('Water Data'!$I$29,0,10*ROW('Water Data'!I190)))</f>
        <v/>
      </c>
      <c r="CK196" s="290" t="str">
        <f ca="true">+IF(OFFSET('Sanitation Data'!$D$28,0,10*ROW('Sanitation Data'!D190))="","",OFFSET('Sanitation Data'!$D$28,0,10*ROW('Sanitation Data'!D190)))</f>
        <v/>
      </c>
      <c r="CL196" s="290" t="str">
        <f ca="true">+IF(OFFSET('Sanitation Data'!$D$29,0,10*ROW('Sanitation Data'!D190))="","",OFFSET('Sanitation Data'!$D$29,0,10*ROW('Sanitation Data'!D190)))</f>
        <v/>
      </c>
      <c r="CM196" s="290" t="str">
        <f ca="true">+IF(OFFSET('Sanitation Data'!$D$30,0,10*ROW('Sanitation Data'!D190))="","",OFFSET('Sanitation Data'!$D$30,0,10*ROW('Sanitation Data'!D190)))</f>
        <v/>
      </c>
      <c r="CN196" s="290" t="str">
        <f ca="true">+IF(OFFSET('Sanitation Data'!$D$31,0,10*ROW('Sanitation Data'!D190))="","",OFFSET('Sanitation Data'!$D$31,0,10*ROW('Sanitation Data'!D190)))</f>
        <v/>
      </c>
      <c r="CO196" s="290" t="str">
        <f ca="true">+IF(OFFSET('Sanitation Data'!$D$32,0,10*ROW('Sanitation Data'!D190))="","",OFFSET('Sanitation Data'!$D$32,0,10*ROW('Sanitation Data'!D190)))</f>
        <v/>
      </c>
      <c r="CP196" s="290" t="str">
        <f ca="true">+IF(OFFSET('Sanitation Data'!$E$28,0,10*ROW('Sanitation Data'!E190))="","",OFFSET('Sanitation Data'!$E$28,0,10*ROW('Sanitation Data'!E190)))</f>
        <v/>
      </c>
      <c r="CQ196" s="290" t="str">
        <f ca="true">+IF(OFFSET('Sanitation Data'!$E$29,0,10*ROW('Sanitation Data'!E190))="","",OFFSET('Sanitation Data'!$E$29,0,10*ROW('Sanitation Data'!E190)))</f>
        <v/>
      </c>
      <c r="CR196" s="290" t="str">
        <f ca="true">+IF(OFFSET('Sanitation Data'!$E$30,0,10*ROW('Sanitation Data'!E190))="","",OFFSET('Sanitation Data'!$E$30,0,10*ROW('Sanitation Data'!E190)))</f>
        <v/>
      </c>
      <c r="CS196" s="290" t="str">
        <f ca="true">+IF(OFFSET('Sanitation Data'!$E$31,0,10*ROW('Sanitation Data'!E190))="","",OFFSET('Sanitation Data'!$E$31,0,10*ROW('Sanitation Data'!E190)))</f>
        <v/>
      </c>
      <c r="CT196" s="290" t="str">
        <f ca="true">+IF(OFFSET('Sanitation Data'!$E$32,0,10*ROW('Sanitation Data'!E190))="","",OFFSET('Sanitation Data'!$E$32,0,10*ROW('Sanitation Data'!E190)))</f>
        <v/>
      </c>
      <c r="CU196" s="290" t="str">
        <f ca="true">+IF(OFFSET('Sanitation Data'!$F$28,0,10*ROW('Sanitation Data'!F190))="","",OFFSET('Sanitation Data'!$F$28,0,10*ROW('Sanitation Data'!F190)))</f>
        <v/>
      </c>
      <c r="CV196" s="290" t="str">
        <f ca="true">+IF(OFFSET('Sanitation Data'!$F$29,0,10*ROW('Sanitation Data'!F190))="","",OFFSET('Sanitation Data'!$F$29,0,10*ROW('Sanitation Data'!F190)))</f>
        <v/>
      </c>
      <c r="CW196" s="290" t="str">
        <f ca="true">+IF(OFFSET('Sanitation Data'!$F$30,0,10*ROW('Sanitation Data'!F190))="","",OFFSET('Sanitation Data'!$F$30,0,10*ROW('Sanitation Data'!F190)))</f>
        <v/>
      </c>
      <c r="CX196" s="290" t="str">
        <f ca="true">+IF(OFFSET('Sanitation Data'!$F$31,0,10*ROW('Sanitation Data'!F190))="","",OFFSET('Sanitation Data'!$F$31,0,10*ROW('Sanitation Data'!F190)))</f>
        <v/>
      </c>
      <c r="CY196" s="290" t="str">
        <f ca="true">+IF(OFFSET('Sanitation Data'!$F$32,0,10*ROW('Sanitation Data'!F190))="","",OFFSET('Sanitation Data'!$F$32,0,10*ROW('Sanitation Data'!F190)))</f>
        <v/>
      </c>
      <c r="CZ196" s="290" t="str">
        <f ca="true">+IF(OFFSET('Sanitation Data'!$G$28,0,10*ROW('Sanitation Data'!G190))="","",OFFSET('Sanitation Data'!$G$28,0,10*ROW('Sanitation Data'!G190)))</f>
        <v/>
      </c>
      <c r="DA196" s="290" t="str">
        <f ca="true">+IF(OFFSET('Sanitation Data'!$G$29,0,10*ROW('Sanitation Data'!G190))="","",OFFSET('Sanitation Data'!$G$29,0,10*ROW('Sanitation Data'!G190)))</f>
        <v/>
      </c>
      <c r="DB196" s="290" t="str">
        <f ca="true">+IF(OFFSET('Sanitation Data'!$G$30,0,10*ROW('Sanitation Data'!G190))="","",OFFSET('Sanitation Data'!$G$30,0,10*ROW('Sanitation Data'!G190)))</f>
        <v/>
      </c>
      <c r="DC196" s="290" t="str">
        <f ca="true">+IF(OFFSET('Sanitation Data'!$G$31,0,10*ROW('Sanitation Data'!G190))="","",OFFSET('Sanitation Data'!$G$31,0,10*ROW('Sanitation Data'!G190)))</f>
        <v/>
      </c>
      <c r="DD196" s="290" t="str">
        <f ca="true">+IF(OFFSET('Sanitation Data'!$G$32,0,10*ROW('Sanitation Data'!G190))="","",OFFSET('Sanitation Data'!$G$32,0,10*ROW('Sanitation Data'!G190)))</f>
        <v/>
      </c>
      <c r="DE196" s="290" t="str">
        <f ca="true">+IF(OFFSET('Sanitation Data'!$H$28,0,10*ROW('Sanitation Data'!H190))="","",OFFSET('Sanitation Data'!$H$28,0,10*ROW('Sanitation Data'!H190)))</f>
        <v/>
      </c>
      <c r="DF196" s="290" t="str">
        <f ca="true">+IF(OFFSET('Sanitation Data'!$H$29,0,10*ROW('Sanitation Data'!H190))="","",OFFSET('Sanitation Data'!$H$29,0,10*ROW('Sanitation Data'!H190)))</f>
        <v/>
      </c>
      <c r="DG196" s="290" t="str">
        <f ca="true">+IF(OFFSET('Sanitation Data'!$H$30,0,10*ROW('Sanitation Data'!H190))="","",OFFSET('Sanitation Data'!$H$30,0,10*ROW('Sanitation Data'!H190)))</f>
        <v/>
      </c>
      <c r="DH196" s="290" t="str">
        <f ca="true">+IF(OFFSET('Sanitation Data'!$H$31,0,10*ROW('Sanitation Data'!H190))="","",OFFSET('Sanitation Data'!$H$31,0,10*ROW('Sanitation Data'!H190)))</f>
        <v/>
      </c>
      <c r="DI196" s="290" t="str">
        <f ca="true">+IF(OFFSET('Sanitation Data'!$H$32,0,10*ROW('Sanitation Data'!H190))="","",OFFSET('Sanitation Data'!$H$32,0,10*ROW('Sanitation Data'!H190)))</f>
        <v/>
      </c>
      <c r="DJ196" s="290" t="str">
        <f ca="true">+IF(OFFSET('Sanitation Data'!$I$28,0,10*ROW('Sanitation Data'!I190))="","",OFFSET('Sanitation Data'!$I$28,0,10*ROW('Sanitation Data'!I190)))</f>
        <v/>
      </c>
      <c r="DK196" s="290" t="str">
        <f ca="true">+IF(OFFSET('Sanitation Data'!$I$29,0,10*ROW('Sanitation Data'!I190))="","",OFFSET('Sanitation Data'!$I$29,0,10*ROW('Sanitation Data'!I190)))</f>
        <v/>
      </c>
      <c r="DL196" s="290" t="str">
        <f ca="true">+IF(OFFSET('Sanitation Data'!$I$30,0,10*ROW('Sanitation Data'!I190))="","",OFFSET('Sanitation Data'!$I$30,0,10*ROW('Sanitation Data'!I190)))</f>
        <v/>
      </c>
      <c r="DM196" s="290" t="str">
        <f ca="true">+IF(OFFSET('Sanitation Data'!$I$31,0,10*ROW('Sanitation Data'!I190))="","",OFFSET('Sanitation Data'!$I$31,0,10*ROW('Sanitation Data'!I190)))</f>
        <v/>
      </c>
      <c r="DN196" s="290" t="str">
        <f ca="true">+IF(OFFSET('Sanitation Data'!$I$32,0,10*ROW('Sanitation Data'!I190))="","",OFFSET('Sanitation Data'!$I$32,0,10*ROW('Sanitation Data'!I190)))</f>
        <v/>
      </c>
      <c r="DO196" s="290" t="str">
        <f ca="true">+IF(OFFSET('Hygiene Data'!$D$11,0,10*ROW('Hygiene Data'!D190))="","",OFFSET('Hygiene Data'!$D$11,0,10*ROW('Hygiene Data'!D190)))</f>
        <v/>
      </c>
      <c r="DP196" s="290" t="str">
        <f ca="true">+IF(OFFSET('Hygiene Data'!$D$12,0,10*ROW('Hygiene Data'!D190))="","",OFFSET('Hygiene Data'!$D$12,0,10*ROW('Hygiene Data'!D190)))</f>
        <v/>
      </c>
      <c r="DQ196" s="290" t="str">
        <f ca="true">+IF(OFFSET('Hygiene Data'!$D$13,0,10*ROW('Hygiene Data'!D190))="","",OFFSET('Hygiene Data'!$D$13,0,10*ROW('Hygiene Data'!D190)))</f>
        <v/>
      </c>
      <c r="DR196" s="290" t="str">
        <f ca="true">+IF(OFFSET('Hygiene Data'!$E$11,0,10*ROW('Hygiene Data'!E190))="","",OFFSET('Hygiene Data'!$E$11,0,10*ROW('Hygiene Data'!E190)))</f>
        <v/>
      </c>
      <c r="DS196" s="290" t="str">
        <f ca="true">+IF(OFFSET('Hygiene Data'!$E$12,0,10*ROW('Hygiene Data'!E190))="","",OFFSET('Hygiene Data'!$E$12,0,10*ROW('Hygiene Data'!E190)))</f>
        <v/>
      </c>
      <c r="DT196" s="290" t="str">
        <f ca="true">+IF(OFFSET('Hygiene Data'!$E$13,0,10*ROW('Hygiene Data'!E190))="","",OFFSET('Hygiene Data'!$E$13,0,10*ROW('Hygiene Data'!E190)))</f>
        <v/>
      </c>
      <c r="DU196" s="290" t="str">
        <f ca="true">+IF(OFFSET('Hygiene Data'!$F$11,0,10*ROW('Hygiene Data'!F190))="","",OFFSET('Hygiene Data'!$F$11,0,10*ROW('Hygiene Data'!F190)))</f>
        <v/>
      </c>
      <c r="DV196" s="290" t="str">
        <f ca="true">+IF(OFFSET('Hygiene Data'!$F$12,0,10*ROW('Hygiene Data'!F190))="","",OFFSET('Hygiene Data'!$F$12,0,10*ROW('Hygiene Data'!F190)))</f>
        <v/>
      </c>
      <c r="DW196" s="290" t="str">
        <f ca="true">+IF(OFFSET('Hygiene Data'!$F$13,0,10*ROW('Hygiene Data'!F190))="","",OFFSET('Hygiene Data'!$F$13,0,10*ROW('Hygiene Data'!F190)))</f>
        <v/>
      </c>
      <c r="DX196" s="290" t="str">
        <f ca="true">+IF(OFFSET('Hygiene Data'!$G$11,0,10*ROW('Hygiene Data'!G190))="","",OFFSET('Hygiene Data'!$G$11,0,10*ROW('Hygiene Data'!G190)))</f>
        <v/>
      </c>
      <c r="DY196" s="290" t="str">
        <f ca="true">+IF(OFFSET('Hygiene Data'!$G$12,0,10*ROW('Hygiene Data'!G190))="","",OFFSET('Hygiene Data'!$G$12,0,10*ROW('Hygiene Data'!G190)))</f>
        <v/>
      </c>
      <c r="DZ196" s="290" t="str">
        <f ca="true">+IF(OFFSET('Hygiene Data'!$G$13,0,10*ROW('Hygiene Data'!G190))="","",OFFSET('Hygiene Data'!$G$13,0,10*ROW('Hygiene Data'!G190)))</f>
        <v/>
      </c>
      <c r="EA196" s="290" t="str">
        <f ca="true">+IF(OFFSET('Hygiene Data'!$H$11,0,10*ROW('Hygiene Data'!H190))="","",OFFSET('Hygiene Data'!$H$11,0,10*ROW('Hygiene Data'!H190)))</f>
        <v/>
      </c>
      <c r="EB196" s="290" t="str">
        <f ca="true">+IF(OFFSET('Hygiene Data'!$H$12,0,10*ROW('Hygiene Data'!H190))="","",OFFSET('Hygiene Data'!$H$12,0,10*ROW('Hygiene Data'!H190)))</f>
        <v/>
      </c>
      <c r="EC196" s="290" t="str">
        <f ca="true">+IF(OFFSET('Hygiene Data'!$H$13,0,10*ROW('Hygiene Data'!H190))="","",OFFSET('Hygiene Data'!$H$13,0,10*ROW('Hygiene Data'!H190)))</f>
        <v/>
      </c>
      <c r="ED196" s="290" t="str">
        <f ca="true">+IF(OFFSET('Hygiene Data'!$I$11,0,10*ROW('Hygiene Data'!I190))="","",OFFSET('Hygiene Data'!$I$11,0,10*ROW('Hygiene Data'!I190)))</f>
        <v/>
      </c>
      <c r="EE196" s="290" t="str">
        <f ca="true">+IF(OFFSET('Hygiene Data'!$I$12,0,10*ROW('Hygiene Data'!I190))="","",OFFSET('Hygiene Data'!$I$12,0,10*ROW('Hygiene Data'!I190)))</f>
        <v/>
      </c>
      <c r="EF196" s="290"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6"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0"/>
      <c r="BS197" s="290" t="str">
        <f ca="true">+IF(OFFSET('Water Data'!$D$27,0,10*ROW('Water Data'!D191))="","",OFFSET('Water Data'!$D$27,0,10*ROW('Water Data'!D191)))</f>
        <v/>
      </c>
      <c r="BT197" s="290" t="str">
        <f ca="true">+IF(OFFSET('Water Data'!$D$28,0,10*ROW('Water Data'!D191))="","",OFFSET('Water Data'!$D$28,0,10*ROW('Water Data'!D191)))</f>
        <v/>
      </c>
      <c r="BU197" s="290" t="str">
        <f ca="true">+IF(OFFSET('Water Data'!$D$29,0,10*ROW('Water Data'!D191))="","",OFFSET('Water Data'!$D$29,0,10*ROW('Water Data'!D191)))</f>
        <v/>
      </c>
      <c r="BV197" s="290" t="str">
        <f ca="true">+IF(OFFSET('Water Data'!$E$27,0,10*ROW('Water Data'!E191))="","",OFFSET('Water Data'!$E$27,0,10*ROW('Water Data'!E191)))</f>
        <v/>
      </c>
      <c r="BW197" s="290" t="str">
        <f ca="true">+IF(OFFSET('Water Data'!$E$28,0,10*ROW('Water Data'!E191))="","",OFFSET('Water Data'!$E$28,0,10*ROW('Water Data'!E191)))</f>
        <v/>
      </c>
      <c r="BX197" s="290" t="str">
        <f ca="true">+IF(OFFSET('Water Data'!$E$29,0,10*ROW('Water Data'!E191))="","",OFFSET('Water Data'!$E$29,0,10*ROW('Water Data'!E191)))</f>
        <v/>
      </c>
      <c r="BY197" s="290" t="str">
        <f ca="true">+IF(OFFSET('Water Data'!$F$27,0,10*ROW('Water Data'!F191))="","",OFFSET('Water Data'!$F$27,0,10*ROW('Water Data'!F191)))</f>
        <v/>
      </c>
      <c r="BZ197" s="290" t="str">
        <f ca="true">+IF(OFFSET('Water Data'!$F$28,0,10*ROW('Water Data'!F191))="","",OFFSET('Water Data'!$F$28,0,10*ROW('Water Data'!F191)))</f>
        <v/>
      </c>
      <c r="CA197" s="290" t="str">
        <f ca="true">+IF(OFFSET('Water Data'!$F$29,0,10*ROW('Water Data'!F191))="","",OFFSET('Water Data'!$F$29,0,10*ROW('Water Data'!F191)))</f>
        <v/>
      </c>
      <c r="CB197" s="290" t="str">
        <f ca="true">+IF(OFFSET('Water Data'!$G$27,0,10*ROW('Water Data'!G191))="","",OFFSET('Water Data'!$G$27,0,10*ROW('Water Data'!G191)))</f>
        <v/>
      </c>
      <c r="CC197" s="290" t="str">
        <f ca="true">+IF(OFFSET('Water Data'!$G$28,0,10*ROW('Water Data'!G191))="","",OFFSET('Water Data'!$G$28,0,10*ROW('Water Data'!G191)))</f>
        <v/>
      </c>
      <c r="CD197" s="290" t="str">
        <f ca="true">+IF(OFFSET('Water Data'!$G$29,0,10*ROW('Water Data'!G191))="","",OFFSET('Water Data'!$G$29,0,10*ROW('Water Data'!G191)))</f>
        <v/>
      </c>
      <c r="CE197" s="290" t="str">
        <f ca="true">+IF(OFFSET('Water Data'!$H$27,0,10*ROW('Water Data'!H191))="","",OFFSET('Water Data'!$H$27,0,10*ROW('Water Data'!H191)))</f>
        <v/>
      </c>
      <c r="CF197" s="290" t="str">
        <f ca="true">+IF(OFFSET('Water Data'!$H$28,0,10*ROW('Water Data'!H191))="","",OFFSET('Water Data'!$H$28,0,10*ROW('Water Data'!H191)))</f>
        <v/>
      </c>
      <c r="CG197" s="290" t="str">
        <f ca="true">+IF(OFFSET('Water Data'!$H$29,0,10*ROW('Water Data'!H191))="","",OFFSET('Water Data'!$H$29,0,10*ROW('Water Data'!H191)))</f>
        <v/>
      </c>
      <c r="CH197" s="290" t="str">
        <f ca="true">+IF(OFFSET('Water Data'!$I$27,0,10*ROW('Water Data'!I191))="","",OFFSET('Water Data'!$I$27,0,10*ROW('Water Data'!I191)))</f>
        <v/>
      </c>
      <c r="CI197" s="290" t="str">
        <f ca="true">+IF(OFFSET('Water Data'!$I$28,0,10*ROW('Water Data'!I191))="","",OFFSET('Water Data'!$I$28,0,10*ROW('Water Data'!I191)))</f>
        <v/>
      </c>
      <c r="CJ197" s="290" t="str">
        <f ca="true">+IF(OFFSET('Water Data'!$I$29,0,10*ROW('Water Data'!I191))="","",OFFSET('Water Data'!$I$29,0,10*ROW('Water Data'!I191)))</f>
        <v/>
      </c>
      <c r="CK197" s="290" t="str">
        <f ca="true">+IF(OFFSET('Sanitation Data'!$D$28,0,10*ROW('Sanitation Data'!D191))="","",OFFSET('Sanitation Data'!$D$28,0,10*ROW('Sanitation Data'!D191)))</f>
        <v/>
      </c>
      <c r="CL197" s="290" t="str">
        <f ca="true">+IF(OFFSET('Sanitation Data'!$D$29,0,10*ROW('Sanitation Data'!D191))="","",OFFSET('Sanitation Data'!$D$29,0,10*ROW('Sanitation Data'!D191)))</f>
        <v/>
      </c>
      <c r="CM197" s="290" t="str">
        <f ca="true">+IF(OFFSET('Sanitation Data'!$D$30,0,10*ROW('Sanitation Data'!D191))="","",OFFSET('Sanitation Data'!$D$30,0,10*ROW('Sanitation Data'!D191)))</f>
        <v/>
      </c>
      <c r="CN197" s="290" t="str">
        <f ca="true">+IF(OFFSET('Sanitation Data'!$D$31,0,10*ROW('Sanitation Data'!D191))="","",OFFSET('Sanitation Data'!$D$31,0,10*ROW('Sanitation Data'!D191)))</f>
        <v/>
      </c>
      <c r="CO197" s="290" t="str">
        <f ca="true">+IF(OFFSET('Sanitation Data'!$D$32,0,10*ROW('Sanitation Data'!D191))="","",OFFSET('Sanitation Data'!$D$32,0,10*ROW('Sanitation Data'!D191)))</f>
        <v/>
      </c>
      <c r="CP197" s="290" t="str">
        <f ca="true">+IF(OFFSET('Sanitation Data'!$E$28,0,10*ROW('Sanitation Data'!E191))="","",OFFSET('Sanitation Data'!$E$28,0,10*ROW('Sanitation Data'!E191)))</f>
        <v/>
      </c>
      <c r="CQ197" s="290" t="str">
        <f ca="true">+IF(OFFSET('Sanitation Data'!$E$29,0,10*ROW('Sanitation Data'!E191))="","",OFFSET('Sanitation Data'!$E$29,0,10*ROW('Sanitation Data'!E191)))</f>
        <v/>
      </c>
      <c r="CR197" s="290" t="str">
        <f ca="true">+IF(OFFSET('Sanitation Data'!$E$30,0,10*ROW('Sanitation Data'!E191))="","",OFFSET('Sanitation Data'!$E$30,0,10*ROW('Sanitation Data'!E191)))</f>
        <v/>
      </c>
      <c r="CS197" s="290" t="str">
        <f ca="true">+IF(OFFSET('Sanitation Data'!$E$31,0,10*ROW('Sanitation Data'!E191))="","",OFFSET('Sanitation Data'!$E$31,0,10*ROW('Sanitation Data'!E191)))</f>
        <v/>
      </c>
      <c r="CT197" s="290" t="str">
        <f ca="true">+IF(OFFSET('Sanitation Data'!$E$32,0,10*ROW('Sanitation Data'!E191))="","",OFFSET('Sanitation Data'!$E$32,0,10*ROW('Sanitation Data'!E191)))</f>
        <v/>
      </c>
      <c r="CU197" s="290" t="str">
        <f ca="true">+IF(OFFSET('Sanitation Data'!$F$28,0,10*ROW('Sanitation Data'!F191))="","",OFFSET('Sanitation Data'!$F$28,0,10*ROW('Sanitation Data'!F191)))</f>
        <v/>
      </c>
      <c r="CV197" s="290" t="str">
        <f ca="true">+IF(OFFSET('Sanitation Data'!$F$29,0,10*ROW('Sanitation Data'!F191))="","",OFFSET('Sanitation Data'!$F$29,0,10*ROW('Sanitation Data'!F191)))</f>
        <v/>
      </c>
      <c r="CW197" s="290" t="str">
        <f ca="true">+IF(OFFSET('Sanitation Data'!$F$30,0,10*ROW('Sanitation Data'!F191))="","",OFFSET('Sanitation Data'!$F$30,0,10*ROW('Sanitation Data'!F191)))</f>
        <v/>
      </c>
      <c r="CX197" s="290" t="str">
        <f ca="true">+IF(OFFSET('Sanitation Data'!$F$31,0,10*ROW('Sanitation Data'!F191))="","",OFFSET('Sanitation Data'!$F$31,0,10*ROW('Sanitation Data'!F191)))</f>
        <v/>
      </c>
      <c r="CY197" s="290" t="str">
        <f ca="true">+IF(OFFSET('Sanitation Data'!$F$32,0,10*ROW('Sanitation Data'!F191))="","",OFFSET('Sanitation Data'!$F$32,0,10*ROW('Sanitation Data'!F191)))</f>
        <v/>
      </c>
      <c r="CZ197" s="290" t="str">
        <f ca="true">+IF(OFFSET('Sanitation Data'!$G$28,0,10*ROW('Sanitation Data'!G191))="","",OFFSET('Sanitation Data'!$G$28,0,10*ROW('Sanitation Data'!G191)))</f>
        <v/>
      </c>
      <c r="DA197" s="290" t="str">
        <f ca="true">+IF(OFFSET('Sanitation Data'!$G$29,0,10*ROW('Sanitation Data'!G191))="","",OFFSET('Sanitation Data'!$G$29,0,10*ROW('Sanitation Data'!G191)))</f>
        <v/>
      </c>
      <c r="DB197" s="290" t="str">
        <f ca="true">+IF(OFFSET('Sanitation Data'!$G$30,0,10*ROW('Sanitation Data'!G191))="","",OFFSET('Sanitation Data'!$G$30,0,10*ROW('Sanitation Data'!G191)))</f>
        <v/>
      </c>
      <c r="DC197" s="290" t="str">
        <f ca="true">+IF(OFFSET('Sanitation Data'!$G$31,0,10*ROW('Sanitation Data'!G191))="","",OFFSET('Sanitation Data'!$G$31,0,10*ROW('Sanitation Data'!G191)))</f>
        <v/>
      </c>
      <c r="DD197" s="290" t="str">
        <f ca="true">+IF(OFFSET('Sanitation Data'!$G$32,0,10*ROW('Sanitation Data'!G191))="","",OFFSET('Sanitation Data'!$G$32,0,10*ROW('Sanitation Data'!G191)))</f>
        <v/>
      </c>
      <c r="DE197" s="290" t="str">
        <f ca="true">+IF(OFFSET('Sanitation Data'!$H$28,0,10*ROW('Sanitation Data'!H191))="","",OFFSET('Sanitation Data'!$H$28,0,10*ROW('Sanitation Data'!H191)))</f>
        <v/>
      </c>
      <c r="DF197" s="290" t="str">
        <f ca="true">+IF(OFFSET('Sanitation Data'!$H$29,0,10*ROW('Sanitation Data'!H191))="","",OFFSET('Sanitation Data'!$H$29,0,10*ROW('Sanitation Data'!H191)))</f>
        <v/>
      </c>
      <c r="DG197" s="290" t="str">
        <f ca="true">+IF(OFFSET('Sanitation Data'!$H$30,0,10*ROW('Sanitation Data'!H191))="","",OFFSET('Sanitation Data'!$H$30,0,10*ROW('Sanitation Data'!H191)))</f>
        <v/>
      </c>
      <c r="DH197" s="290" t="str">
        <f ca="true">+IF(OFFSET('Sanitation Data'!$H$31,0,10*ROW('Sanitation Data'!H191))="","",OFFSET('Sanitation Data'!$H$31,0,10*ROW('Sanitation Data'!H191)))</f>
        <v/>
      </c>
      <c r="DI197" s="290" t="str">
        <f ca="true">+IF(OFFSET('Sanitation Data'!$H$32,0,10*ROW('Sanitation Data'!H191))="","",OFFSET('Sanitation Data'!$H$32,0,10*ROW('Sanitation Data'!H191)))</f>
        <v/>
      </c>
      <c r="DJ197" s="290" t="str">
        <f ca="true">+IF(OFFSET('Sanitation Data'!$I$28,0,10*ROW('Sanitation Data'!I191))="","",OFFSET('Sanitation Data'!$I$28,0,10*ROW('Sanitation Data'!I191)))</f>
        <v/>
      </c>
      <c r="DK197" s="290" t="str">
        <f ca="true">+IF(OFFSET('Sanitation Data'!$I$29,0,10*ROW('Sanitation Data'!I191))="","",OFFSET('Sanitation Data'!$I$29,0,10*ROW('Sanitation Data'!I191)))</f>
        <v/>
      </c>
      <c r="DL197" s="290" t="str">
        <f ca="true">+IF(OFFSET('Sanitation Data'!$I$30,0,10*ROW('Sanitation Data'!I191))="","",OFFSET('Sanitation Data'!$I$30,0,10*ROW('Sanitation Data'!I191)))</f>
        <v/>
      </c>
      <c r="DM197" s="290" t="str">
        <f ca="true">+IF(OFFSET('Sanitation Data'!$I$31,0,10*ROW('Sanitation Data'!I191))="","",OFFSET('Sanitation Data'!$I$31,0,10*ROW('Sanitation Data'!I191)))</f>
        <v/>
      </c>
      <c r="DN197" s="290" t="str">
        <f ca="true">+IF(OFFSET('Sanitation Data'!$I$32,0,10*ROW('Sanitation Data'!I191))="","",OFFSET('Sanitation Data'!$I$32,0,10*ROW('Sanitation Data'!I191)))</f>
        <v/>
      </c>
      <c r="DO197" s="290" t="str">
        <f ca="true">+IF(OFFSET('Hygiene Data'!$D$11,0,10*ROW('Hygiene Data'!D191))="","",OFFSET('Hygiene Data'!$D$11,0,10*ROW('Hygiene Data'!D191)))</f>
        <v/>
      </c>
      <c r="DP197" s="290" t="str">
        <f ca="true">+IF(OFFSET('Hygiene Data'!$D$12,0,10*ROW('Hygiene Data'!D191))="","",OFFSET('Hygiene Data'!$D$12,0,10*ROW('Hygiene Data'!D191)))</f>
        <v/>
      </c>
      <c r="DQ197" s="290" t="str">
        <f ca="true">+IF(OFFSET('Hygiene Data'!$D$13,0,10*ROW('Hygiene Data'!D191))="","",OFFSET('Hygiene Data'!$D$13,0,10*ROW('Hygiene Data'!D191)))</f>
        <v/>
      </c>
      <c r="DR197" s="290" t="str">
        <f ca="true">+IF(OFFSET('Hygiene Data'!$E$11,0,10*ROW('Hygiene Data'!E191))="","",OFFSET('Hygiene Data'!$E$11,0,10*ROW('Hygiene Data'!E191)))</f>
        <v/>
      </c>
      <c r="DS197" s="290" t="str">
        <f ca="true">+IF(OFFSET('Hygiene Data'!$E$12,0,10*ROW('Hygiene Data'!E191))="","",OFFSET('Hygiene Data'!$E$12,0,10*ROW('Hygiene Data'!E191)))</f>
        <v/>
      </c>
      <c r="DT197" s="290" t="str">
        <f ca="true">+IF(OFFSET('Hygiene Data'!$E$13,0,10*ROW('Hygiene Data'!E191))="","",OFFSET('Hygiene Data'!$E$13,0,10*ROW('Hygiene Data'!E191)))</f>
        <v/>
      </c>
      <c r="DU197" s="290" t="str">
        <f ca="true">+IF(OFFSET('Hygiene Data'!$F$11,0,10*ROW('Hygiene Data'!F191))="","",OFFSET('Hygiene Data'!$F$11,0,10*ROW('Hygiene Data'!F191)))</f>
        <v/>
      </c>
      <c r="DV197" s="290" t="str">
        <f ca="true">+IF(OFFSET('Hygiene Data'!$F$12,0,10*ROW('Hygiene Data'!F191))="","",OFFSET('Hygiene Data'!$F$12,0,10*ROW('Hygiene Data'!F191)))</f>
        <v/>
      </c>
      <c r="DW197" s="290" t="str">
        <f ca="true">+IF(OFFSET('Hygiene Data'!$F$13,0,10*ROW('Hygiene Data'!F191))="","",OFFSET('Hygiene Data'!$F$13,0,10*ROW('Hygiene Data'!F191)))</f>
        <v/>
      </c>
      <c r="DX197" s="290" t="str">
        <f ca="true">+IF(OFFSET('Hygiene Data'!$G$11,0,10*ROW('Hygiene Data'!G191))="","",OFFSET('Hygiene Data'!$G$11,0,10*ROW('Hygiene Data'!G191)))</f>
        <v/>
      </c>
      <c r="DY197" s="290" t="str">
        <f ca="true">+IF(OFFSET('Hygiene Data'!$G$12,0,10*ROW('Hygiene Data'!G191))="","",OFFSET('Hygiene Data'!$G$12,0,10*ROW('Hygiene Data'!G191)))</f>
        <v/>
      </c>
      <c r="DZ197" s="290" t="str">
        <f ca="true">+IF(OFFSET('Hygiene Data'!$G$13,0,10*ROW('Hygiene Data'!G191))="","",OFFSET('Hygiene Data'!$G$13,0,10*ROW('Hygiene Data'!G191)))</f>
        <v/>
      </c>
      <c r="EA197" s="290" t="str">
        <f ca="true">+IF(OFFSET('Hygiene Data'!$H$11,0,10*ROW('Hygiene Data'!H191))="","",OFFSET('Hygiene Data'!$H$11,0,10*ROW('Hygiene Data'!H191)))</f>
        <v/>
      </c>
      <c r="EB197" s="290" t="str">
        <f ca="true">+IF(OFFSET('Hygiene Data'!$H$12,0,10*ROW('Hygiene Data'!H191))="","",OFFSET('Hygiene Data'!$H$12,0,10*ROW('Hygiene Data'!H191)))</f>
        <v/>
      </c>
      <c r="EC197" s="290" t="str">
        <f ca="true">+IF(OFFSET('Hygiene Data'!$H$13,0,10*ROW('Hygiene Data'!H191))="","",OFFSET('Hygiene Data'!$H$13,0,10*ROW('Hygiene Data'!H191)))</f>
        <v/>
      </c>
      <c r="ED197" s="290" t="str">
        <f ca="true">+IF(OFFSET('Hygiene Data'!$I$11,0,10*ROW('Hygiene Data'!I191))="","",OFFSET('Hygiene Data'!$I$11,0,10*ROW('Hygiene Data'!I191)))</f>
        <v/>
      </c>
      <c r="EE197" s="290" t="str">
        <f ca="true">+IF(OFFSET('Hygiene Data'!$I$12,0,10*ROW('Hygiene Data'!I191))="","",OFFSET('Hygiene Data'!$I$12,0,10*ROW('Hygiene Data'!I191)))</f>
        <v/>
      </c>
      <c r="EF197" s="290"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6"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0"/>
      <c r="BS198" s="290" t="str">
        <f ca="true">+IF(OFFSET('Water Data'!$D$27,0,10*ROW('Water Data'!D192))="","",OFFSET('Water Data'!$D$27,0,10*ROW('Water Data'!D192)))</f>
        <v/>
      </c>
      <c r="BT198" s="290" t="str">
        <f ca="true">+IF(OFFSET('Water Data'!$D$28,0,10*ROW('Water Data'!D192))="","",OFFSET('Water Data'!$D$28,0,10*ROW('Water Data'!D192)))</f>
        <v/>
      </c>
      <c r="BU198" s="290" t="str">
        <f ca="true">+IF(OFFSET('Water Data'!$D$29,0,10*ROW('Water Data'!D192))="","",OFFSET('Water Data'!$D$29,0,10*ROW('Water Data'!D192)))</f>
        <v/>
      </c>
      <c r="BV198" s="290" t="str">
        <f ca="true">+IF(OFFSET('Water Data'!$E$27,0,10*ROW('Water Data'!E192))="","",OFFSET('Water Data'!$E$27,0,10*ROW('Water Data'!E192)))</f>
        <v/>
      </c>
      <c r="BW198" s="290" t="str">
        <f ca="true">+IF(OFFSET('Water Data'!$E$28,0,10*ROW('Water Data'!E192))="","",OFFSET('Water Data'!$E$28,0,10*ROW('Water Data'!E192)))</f>
        <v/>
      </c>
      <c r="BX198" s="290" t="str">
        <f ca="true">+IF(OFFSET('Water Data'!$E$29,0,10*ROW('Water Data'!E192))="","",OFFSET('Water Data'!$E$29,0,10*ROW('Water Data'!E192)))</f>
        <v/>
      </c>
      <c r="BY198" s="290" t="str">
        <f ca="true">+IF(OFFSET('Water Data'!$F$27,0,10*ROW('Water Data'!F192))="","",OFFSET('Water Data'!$F$27,0,10*ROW('Water Data'!F192)))</f>
        <v/>
      </c>
      <c r="BZ198" s="290" t="str">
        <f ca="true">+IF(OFFSET('Water Data'!$F$28,0,10*ROW('Water Data'!F192))="","",OFFSET('Water Data'!$F$28,0,10*ROW('Water Data'!F192)))</f>
        <v/>
      </c>
      <c r="CA198" s="290" t="str">
        <f ca="true">+IF(OFFSET('Water Data'!$F$29,0,10*ROW('Water Data'!F192))="","",OFFSET('Water Data'!$F$29,0,10*ROW('Water Data'!F192)))</f>
        <v/>
      </c>
      <c r="CB198" s="290" t="str">
        <f ca="true">+IF(OFFSET('Water Data'!$G$27,0,10*ROW('Water Data'!G192))="","",OFFSET('Water Data'!$G$27,0,10*ROW('Water Data'!G192)))</f>
        <v/>
      </c>
      <c r="CC198" s="290" t="str">
        <f ca="true">+IF(OFFSET('Water Data'!$G$28,0,10*ROW('Water Data'!G192))="","",OFFSET('Water Data'!$G$28,0,10*ROW('Water Data'!G192)))</f>
        <v/>
      </c>
      <c r="CD198" s="290" t="str">
        <f ca="true">+IF(OFFSET('Water Data'!$G$29,0,10*ROW('Water Data'!G192))="","",OFFSET('Water Data'!$G$29,0,10*ROW('Water Data'!G192)))</f>
        <v/>
      </c>
      <c r="CE198" s="290" t="str">
        <f ca="true">+IF(OFFSET('Water Data'!$H$27,0,10*ROW('Water Data'!H192))="","",OFFSET('Water Data'!$H$27,0,10*ROW('Water Data'!H192)))</f>
        <v/>
      </c>
      <c r="CF198" s="290" t="str">
        <f ca="true">+IF(OFFSET('Water Data'!$H$28,0,10*ROW('Water Data'!H192))="","",OFFSET('Water Data'!$H$28,0,10*ROW('Water Data'!H192)))</f>
        <v/>
      </c>
      <c r="CG198" s="290" t="str">
        <f ca="true">+IF(OFFSET('Water Data'!$H$29,0,10*ROW('Water Data'!H192))="","",OFFSET('Water Data'!$H$29,0,10*ROW('Water Data'!H192)))</f>
        <v/>
      </c>
      <c r="CH198" s="290" t="str">
        <f ca="true">+IF(OFFSET('Water Data'!$I$27,0,10*ROW('Water Data'!I192))="","",OFFSET('Water Data'!$I$27,0,10*ROW('Water Data'!I192)))</f>
        <v/>
      </c>
      <c r="CI198" s="290" t="str">
        <f ca="true">+IF(OFFSET('Water Data'!$I$28,0,10*ROW('Water Data'!I192))="","",OFFSET('Water Data'!$I$28,0,10*ROW('Water Data'!I192)))</f>
        <v/>
      </c>
      <c r="CJ198" s="290" t="str">
        <f ca="true">+IF(OFFSET('Water Data'!$I$29,0,10*ROW('Water Data'!I192))="","",OFFSET('Water Data'!$I$29,0,10*ROW('Water Data'!I192)))</f>
        <v/>
      </c>
      <c r="CK198" s="290" t="str">
        <f ca="true">+IF(OFFSET('Sanitation Data'!$D$28,0,10*ROW('Sanitation Data'!D192))="","",OFFSET('Sanitation Data'!$D$28,0,10*ROW('Sanitation Data'!D192)))</f>
        <v/>
      </c>
      <c r="CL198" s="290" t="str">
        <f ca="true">+IF(OFFSET('Sanitation Data'!$D$29,0,10*ROW('Sanitation Data'!D192))="","",OFFSET('Sanitation Data'!$D$29,0,10*ROW('Sanitation Data'!D192)))</f>
        <v/>
      </c>
      <c r="CM198" s="290" t="str">
        <f ca="true">+IF(OFFSET('Sanitation Data'!$D$30,0,10*ROW('Sanitation Data'!D192))="","",OFFSET('Sanitation Data'!$D$30,0,10*ROW('Sanitation Data'!D192)))</f>
        <v/>
      </c>
      <c r="CN198" s="290" t="str">
        <f ca="true">+IF(OFFSET('Sanitation Data'!$D$31,0,10*ROW('Sanitation Data'!D192))="","",OFFSET('Sanitation Data'!$D$31,0,10*ROW('Sanitation Data'!D192)))</f>
        <v/>
      </c>
      <c r="CO198" s="290" t="str">
        <f ca="true">+IF(OFFSET('Sanitation Data'!$D$32,0,10*ROW('Sanitation Data'!D192))="","",OFFSET('Sanitation Data'!$D$32,0,10*ROW('Sanitation Data'!D192)))</f>
        <v/>
      </c>
      <c r="CP198" s="290" t="str">
        <f ca="true">+IF(OFFSET('Sanitation Data'!$E$28,0,10*ROW('Sanitation Data'!E192))="","",OFFSET('Sanitation Data'!$E$28,0,10*ROW('Sanitation Data'!E192)))</f>
        <v/>
      </c>
      <c r="CQ198" s="290" t="str">
        <f ca="true">+IF(OFFSET('Sanitation Data'!$E$29,0,10*ROW('Sanitation Data'!E192))="","",OFFSET('Sanitation Data'!$E$29,0,10*ROW('Sanitation Data'!E192)))</f>
        <v/>
      </c>
      <c r="CR198" s="290" t="str">
        <f ca="true">+IF(OFFSET('Sanitation Data'!$E$30,0,10*ROW('Sanitation Data'!E192))="","",OFFSET('Sanitation Data'!$E$30,0,10*ROW('Sanitation Data'!E192)))</f>
        <v/>
      </c>
      <c r="CS198" s="290" t="str">
        <f ca="true">+IF(OFFSET('Sanitation Data'!$E$31,0,10*ROW('Sanitation Data'!E192))="","",OFFSET('Sanitation Data'!$E$31,0,10*ROW('Sanitation Data'!E192)))</f>
        <v/>
      </c>
      <c r="CT198" s="290" t="str">
        <f ca="true">+IF(OFFSET('Sanitation Data'!$E$32,0,10*ROW('Sanitation Data'!E192))="","",OFFSET('Sanitation Data'!$E$32,0,10*ROW('Sanitation Data'!E192)))</f>
        <v/>
      </c>
      <c r="CU198" s="290" t="str">
        <f ca="true">+IF(OFFSET('Sanitation Data'!$F$28,0,10*ROW('Sanitation Data'!F192))="","",OFFSET('Sanitation Data'!$F$28,0,10*ROW('Sanitation Data'!F192)))</f>
        <v/>
      </c>
      <c r="CV198" s="290" t="str">
        <f ca="true">+IF(OFFSET('Sanitation Data'!$F$29,0,10*ROW('Sanitation Data'!F192))="","",OFFSET('Sanitation Data'!$F$29,0,10*ROW('Sanitation Data'!F192)))</f>
        <v/>
      </c>
      <c r="CW198" s="290" t="str">
        <f ca="true">+IF(OFFSET('Sanitation Data'!$F$30,0,10*ROW('Sanitation Data'!F192))="","",OFFSET('Sanitation Data'!$F$30,0,10*ROW('Sanitation Data'!F192)))</f>
        <v/>
      </c>
      <c r="CX198" s="290" t="str">
        <f ca="true">+IF(OFFSET('Sanitation Data'!$F$31,0,10*ROW('Sanitation Data'!F192))="","",OFFSET('Sanitation Data'!$F$31,0,10*ROW('Sanitation Data'!F192)))</f>
        <v/>
      </c>
      <c r="CY198" s="290" t="str">
        <f ca="true">+IF(OFFSET('Sanitation Data'!$F$32,0,10*ROW('Sanitation Data'!F192))="","",OFFSET('Sanitation Data'!$F$32,0,10*ROW('Sanitation Data'!F192)))</f>
        <v/>
      </c>
      <c r="CZ198" s="290" t="str">
        <f ca="true">+IF(OFFSET('Sanitation Data'!$G$28,0,10*ROW('Sanitation Data'!G192))="","",OFFSET('Sanitation Data'!$G$28,0,10*ROW('Sanitation Data'!G192)))</f>
        <v/>
      </c>
      <c r="DA198" s="290" t="str">
        <f ca="true">+IF(OFFSET('Sanitation Data'!$G$29,0,10*ROW('Sanitation Data'!G192))="","",OFFSET('Sanitation Data'!$G$29,0,10*ROW('Sanitation Data'!G192)))</f>
        <v/>
      </c>
      <c r="DB198" s="290" t="str">
        <f ca="true">+IF(OFFSET('Sanitation Data'!$G$30,0,10*ROW('Sanitation Data'!G192))="","",OFFSET('Sanitation Data'!$G$30,0,10*ROW('Sanitation Data'!G192)))</f>
        <v/>
      </c>
      <c r="DC198" s="290" t="str">
        <f ca="true">+IF(OFFSET('Sanitation Data'!$G$31,0,10*ROW('Sanitation Data'!G192))="","",OFFSET('Sanitation Data'!$G$31,0,10*ROW('Sanitation Data'!G192)))</f>
        <v/>
      </c>
      <c r="DD198" s="290" t="str">
        <f ca="true">+IF(OFFSET('Sanitation Data'!$G$32,0,10*ROW('Sanitation Data'!G192))="","",OFFSET('Sanitation Data'!$G$32,0,10*ROW('Sanitation Data'!G192)))</f>
        <v/>
      </c>
      <c r="DE198" s="290" t="str">
        <f ca="true">+IF(OFFSET('Sanitation Data'!$H$28,0,10*ROW('Sanitation Data'!H192))="","",OFFSET('Sanitation Data'!$H$28,0,10*ROW('Sanitation Data'!H192)))</f>
        <v/>
      </c>
      <c r="DF198" s="290" t="str">
        <f ca="true">+IF(OFFSET('Sanitation Data'!$H$29,0,10*ROW('Sanitation Data'!H192))="","",OFFSET('Sanitation Data'!$H$29,0,10*ROW('Sanitation Data'!H192)))</f>
        <v/>
      </c>
      <c r="DG198" s="290" t="str">
        <f ca="true">+IF(OFFSET('Sanitation Data'!$H$30,0,10*ROW('Sanitation Data'!H192))="","",OFFSET('Sanitation Data'!$H$30,0,10*ROW('Sanitation Data'!H192)))</f>
        <v/>
      </c>
      <c r="DH198" s="290" t="str">
        <f ca="true">+IF(OFFSET('Sanitation Data'!$H$31,0,10*ROW('Sanitation Data'!H192))="","",OFFSET('Sanitation Data'!$H$31,0,10*ROW('Sanitation Data'!H192)))</f>
        <v/>
      </c>
      <c r="DI198" s="290" t="str">
        <f ca="true">+IF(OFFSET('Sanitation Data'!$H$32,0,10*ROW('Sanitation Data'!H192))="","",OFFSET('Sanitation Data'!$H$32,0,10*ROW('Sanitation Data'!H192)))</f>
        <v/>
      </c>
      <c r="DJ198" s="290" t="str">
        <f ca="true">+IF(OFFSET('Sanitation Data'!$I$28,0,10*ROW('Sanitation Data'!I192))="","",OFFSET('Sanitation Data'!$I$28,0,10*ROW('Sanitation Data'!I192)))</f>
        <v/>
      </c>
      <c r="DK198" s="290" t="str">
        <f ca="true">+IF(OFFSET('Sanitation Data'!$I$29,0,10*ROW('Sanitation Data'!I192))="","",OFFSET('Sanitation Data'!$I$29,0,10*ROW('Sanitation Data'!I192)))</f>
        <v/>
      </c>
      <c r="DL198" s="290" t="str">
        <f ca="true">+IF(OFFSET('Sanitation Data'!$I$30,0,10*ROW('Sanitation Data'!I192))="","",OFFSET('Sanitation Data'!$I$30,0,10*ROW('Sanitation Data'!I192)))</f>
        <v/>
      </c>
      <c r="DM198" s="290" t="str">
        <f ca="true">+IF(OFFSET('Sanitation Data'!$I$31,0,10*ROW('Sanitation Data'!I192))="","",OFFSET('Sanitation Data'!$I$31,0,10*ROW('Sanitation Data'!I192)))</f>
        <v/>
      </c>
      <c r="DN198" s="290" t="str">
        <f ca="true">+IF(OFFSET('Sanitation Data'!$I$32,0,10*ROW('Sanitation Data'!I192))="","",OFFSET('Sanitation Data'!$I$32,0,10*ROW('Sanitation Data'!I192)))</f>
        <v/>
      </c>
      <c r="DO198" s="290" t="str">
        <f ca="true">+IF(OFFSET('Hygiene Data'!$D$11,0,10*ROW('Hygiene Data'!D192))="","",OFFSET('Hygiene Data'!$D$11,0,10*ROW('Hygiene Data'!D192)))</f>
        <v/>
      </c>
      <c r="DP198" s="290" t="str">
        <f ca="true">+IF(OFFSET('Hygiene Data'!$D$12,0,10*ROW('Hygiene Data'!D192))="","",OFFSET('Hygiene Data'!$D$12,0,10*ROW('Hygiene Data'!D192)))</f>
        <v/>
      </c>
      <c r="DQ198" s="290" t="str">
        <f ca="true">+IF(OFFSET('Hygiene Data'!$D$13,0,10*ROW('Hygiene Data'!D192))="","",OFFSET('Hygiene Data'!$D$13,0,10*ROW('Hygiene Data'!D192)))</f>
        <v/>
      </c>
      <c r="DR198" s="290" t="str">
        <f ca="true">+IF(OFFSET('Hygiene Data'!$E$11,0,10*ROW('Hygiene Data'!E192))="","",OFFSET('Hygiene Data'!$E$11,0,10*ROW('Hygiene Data'!E192)))</f>
        <v/>
      </c>
      <c r="DS198" s="290" t="str">
        <f ca="true">+IF(OFFSET('Hygiene Data'!$E$12,0,10*ROW('Hygiene Data'!E192))="","",OFFSET('Hygiene Data'!$E$12,0,10*ROW('Hygiene Data'!E192)))</f>
        <v/>
      </c>
      <c r="DT198" s="290" t="str">
        <f ca="true">+IF(OFFSET('Hygiene Data'!$E$13,0,10*ROW('Hygiene Data'!E192))="","",OFFSET('Hygiene Data'!$E$13,0,10*ROW('Hygiene Data'!E192)))</f>
        <v/>
      </c>
      <c r="DU198" s="290" t="str">
        <f ca="true">+IF(OFFSET('Hygiene Data'!$F$11,0,10*ROW('Hygiene Data'!F192))="","",OFFSET('Hygiene Data'!$F$11,0,10*ROW('Hygiene Data'!F192)))</f>
        <v/>
      </c>
      <c r="DV198" s="290" t="str">
        <f ca="true">+IF(OFFSET('Hygiene Data'!$F$12,0,10*ROW('Hygiene Data'!F192))="","",OFFSET('Hygiene Data'!$F$12,0,10*ROW('Hygiene Data'!F192)))</f>
        <v/>
      </c>
      <c r="DW198" s="290" t="str">
        <f ca="true">+IF(OFFSET('Hygiene Data'!$F$13,0,10*ROW('Hygiene Data'!F192))="","",OFFSET('Hygiene Data'!$F$13,0,10*ROW('Hygiene Data'!F192)))</f>
        <v/>
      </c>
      <c r="DX198" s="290" t="str">
        <f ca="true">+IF(OFFSET('Hygiene Data'!$G$11,0,10*ROW('Hygiene Data'!G192))="","",OFFSET('Hygiene Data'!$G$11,0,10*ROW('Hygiene Data'!G192)))</f>
        <v/>
      </c>
      <c r="DY198" s="290" t="str">
        <f ca="true">+IF(OFFSET('Hygiene Data'!$G$12,0,10*ROW('Hygiene Data'!G192))="","",OFFSET('Hygiene Data'!$G$12,0,10*ROW('Hygiene Data'!G192)))</f>
        <v/>
      </c>
      <c r="DZ198" s="290" t="str">
        <f ca="true">+IF(OFFSET('Hygiene Data'!$G$13,0,10*ROW('Hygiene Data'!G192))="","",OFFSET('Hygiene Data'!$G$13,0,10*ROW('Hygiene Data'!G192)))</f>
        <v/>
      </c>
      <c r="EA198" s="290" t="str">
        <f ca="true">+IF(OFFSET('Hygiene Data'!$H$11,0,10*ROW('Hygiene Data'!H192))="","",OFFSET('Hygiene Data'!$H$11,0,10*ROW('Hygiene Data'!H192)))</f>
        <v/>
      </c>
      <c r="EB198" s="290" t="str">
        <f ca="true">+IF(OFFSET('Hygiene Data'!$H$12,0,10*ROW('Hygiene Data'!H192))="","",OFFSET('Hygiene Data'!$H$12,0,10*ROW('Hygiene Data'!H192)))</f>
        <v/>
      </c>
      <c r="EC198" s="290" t="str">
        <f ca="true">+IF(OFFSET('Hygiene Data'!$H$13,0,10*ROW('Hygiene Data'!H192))="","",OFFSET('Hygiene Data'!$H$13,0,10*ROW('Hygiene Data'!H192)))</f>
        <v/>
      </c>
      <c r="ED198" s="290" t="str">
        <f ca="true">+IF(OFFSET('Hygiene Data'!$I$11,0,10*ROW('Hygiene Data'!I192))="","",OFFSET('Hygiene Data'!$I$11,0,10*ROW('Hygiene Data'!I192)))</f>
        <v/>
      </c>
      <c r="EE198" s="290" t="str">
        <f ca="true">+IF(OFFSET('Hygiene Data'!$I$12,0,10*ROW('Hygiene Data'!I192))="","",OFFSET('Hygiene Data'!$I$12,0,10*ROW('Hygiene Data'!I192)))</f>
        <v/>
      </c>
      <c r="EF198" s="290"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6"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0"/>
      <c r="BS199" s="290" t="str">
        <f ca="true">+IF(OFFSET('Water Data'!$D$27,0,10*ROW('Water Data'!D193))="","",OFFSET('Water Data'!$D$27,0,10*ROW('Water Data'!D193)))</f>
        <v/>
      </c>
      <c r="BT199" s="290" t="str">
        <f ca="true">+IF(OFFSET('Water Data'!$D$28,0,10*ROW('Water Data'!D193))="","",OFFSET('Water Data'!$D$28,0,10*ROW('Water Data'!D193)))</f>
        <v/>
      </c>
      <c r="BU199" s="290" t="str">
        <f ca="true">+IF(OFFSET('Water Data'!$D$29,0,10*ROW('Water Data'!D193))="","",OFFSET('Water Data'!$D$29,0,10*ROW('Water Data'!D193)))</f>
        <v/>
      </c>
      <c r="BV199" s="290" t="str">
        <f ca="true">+IF(OFFSET('Water Data'!$E$27,0,10*ROW('Water Data'!E193))="","",OFFSET('Water Data'!$E$27,0,10*ROW('Water Data'!E193)))</f>
        <v/>
      </c>
      <c r="BW199" s="290" t="str">
        <f ca="true">+IF(OFFSET('Water Data'!$E$28,0,10*ROW('Water Data'!E193))="","",OFFSET('Water Data'!$E$28,0,10*ROW('Water Data'!E193)))</f>
        <v/>
      </c>
      <c r="BX199" s="290" t="str">
        <f ca="true">+IF(OFFSET('Water Data'!$E$29,0,10*ROW('Water Data'!E193))="","",OFFSET('Water Data'!$E$29,0,10*ROW('Water Data'!E193)))</f>
        <v/>
      </c>
      <c r="BY199" s="290" t="str">
        <f ca="true">+IF(OFFSET('Water Data'!$F$27,0,10*ROW('Water Data'!F193))="","",OFFSET('Water Data'!$F$27,0,10*ROW('Water Data'!F193)))</f>
        <v/>
      </c>
      <c r="BZ199" s="290" t="str">
        <f ca="true">+IF(OFFSET('Water Data'!$F$28,0,10*ROW('Water Data'!F193))="","",OFFSET('Water Data'!$F$28,0,10*ROW('Water Data'!F193)))</f>
        <v/>
      </c>
      <c r="CA199" s="290" t="str">
        <f ca="true">+IF(OFFSET('Water Data'!$F$29,0,10*ROW('Water Data'!F193))="","",OFFSET('Water Data'!$F$29,0,10*ROW('Water Data'!F193)))</f>
        <v/>
      </c>
      <c r="CB199" s="290" t="str">
        <f ca="true">+IF(OFFSET('Water Data'!$G$27,0,10*ROW('Water Data'!G193))="","",OFFSET('Water Data'!$G$27,0,10*ROW('Water Data'!G193)))</f>
        <v/>
      </c>
      <c r="CC199" s="290" t="str">
        <f ca="true">+IF(OFFSET('Water Data'!$G$28,0,10*ROW('Water Data'!G193))="","",OFFSET('Water Data'!$G$28,0,10*ROW('Water Data'!G193)))</f>
        <v/>
      </c>
      <c r="CD199" s="290" t="str">
        <f ca="true">+IF(OFFSET('Water Data'!$G$29,0,10*ROW('Water Data'!G193))="","",OFFSET('Water Data'!$G$29,0,10*ROW('Water Data'!G193)))</f>
        <v/>
      </c>
      <c r="CE199" s="290" t="str">
        <f ca="true">+IF(OFFSET('Water Data'!$H$27,0,10*ROW('Water Data'!H193))="","",OFFSET('Water Data'!$H$27,0,10*ROW('Water Data'!H193)))</f>
        <v/>
      </c>
      <c r="CF199" s="290" t="str">
        <f ca="true">+IF(OFFSET('Water Data'!$H$28,0,10*ROW('Water Data'!H193))="","",OFFSET('Water Data'!$H$28,0,10*ROW('Water Data'!H193)))</f>
        <v/>
      </c>
      <c r="CG199" s="290" t="str">
        <f ca="true">+IF(OFFSET('Water Data'!$H$29,0,10*ROW('Water Data'!H193))="","",OFFSET('Water Data'!$H$29,0,10*ROW('Water Data'!H193)))</f>
        <v/>
      </c>
      <c r="CH199" s="290" t="str">
        <f ca="true">+IF(OFFSET('Water Data'!$I$27,0,10*ROW('Water Data'!I193))="","",OFFSET('Water Data'!$I$27,0,10*ROW('Water Data'!I193)))</f>
        <v/>
      </c>
      <c r="CI199" s="290" t="str">
        <f ca="true">+IF(OFFSET('Water Data'!$I$28,0,10*ROW('Water Data'!I193))="","",OFFSET('Water Data'!$I$28,0,10*ROW('Water Data'!I193)))</f>
        <v/>
      </c>
      <c r="CJ199" s="290" t="str">
        <f ca="true">+IF(OFFSET('Water Data'!$I$29,0,10*ROW('Water Data'!I193))="","",OFFSET('Water Data'!$I$29,0,10*ROW('Water Data'!I193)))</f>
        <v/>
      </c>
      <c r="CK199" s="290" t="str">
        <f ca="true">+IF(OFFSET('Sanitation Data'!$D$28,0,10*ROW('Sanitation Data'!D193))="","",OFFSET('Sanitation Data'!$D$28,0,10*ROW('Sanitation Data'!D193)))</f>
        <v/>
      </c>
      <c r="CL199" s="290" t="str">
        <f ca="true">+IF(OFFSET('Sanitation Data'!$D$29,0,10*ROW('Sanitation Data'!D193))="","",OFFSET('Sanitation Data'!$D$29,0,10*ROW('Sanitation Data'!D193)))</f>
        <v/>
      </c>
      <c r="CM199" s="290" t="str">
        <f ca="true">+IF(OFFSET('Sanitation Data'!$D$30,0,10*ROW('Sanitation Data'!D193))="","",OFFSET('Sanitation Data'!$D$30,0,10*ROW('Sanitation Data'!D193)))</f>
        <v/>
      </c>
      <c r="CN199" s="290" t="str">
        <f ca="true">+IF(OFFSET('Sanitation Data'!$D$31,0,10*ROW('Sanitation Data'!D193))="","",OFFSET('Sanitation Data'!$D$31,0,10*ROW('Sanitation Data'!D193)))</f>
        <v/>
      </c>
      <c r="CO199" s="290" t="str">
        <f ca="true">+IF(OFFSET('Sanitation Data'!$D$32,0,10*ROW('Sanitation Data'!D193))="","",OFFSET('Sanitation Data'!$D$32,0,10*ROW('Sanitation Data'!D193)))</f>
        <v/>
      </c>
      <c r="CP199" s="290" t="str">
        <f ca="true">+IF(OFFSET('Sanitation Data'!$E$28,0,10*ROW('Sanitation Data'!E193))="","",OFFSET('Sanitation Data'!$E$28,0,10*ROW('Sanitation Data'!E193)))</f>
        <v/>
      </c>
      <c r="CQ199" s="290" t="str">
        <f ca="true">+IF(OFFSET('Sanitation Data'!$E$29,0,10*ROW('Sanitation Data'!E193))="","",OFFSET('Sanitation Data'!$E$29,0,10*ROW('Sanitation Data'!E193)))</f>
        <v/>
      </c>
      <c r="CR199" s="290" t="str">
        <f ca="true">+IF(OFFSET('Sanitation Data'!$E$30,0,10*ROW('Sanitation Data'!E193))="","",OFFSET('Sanitation Data'!$E$30,0,10*ROW('Sanitation Data'!E193)))</f>
        <v/>
      </c>
      <c r="CS199" s="290" t="str">
        <f ca="true">+IF(OFFSET('Sanitation Data'!$E$31,0,10*ROW('Sanitation Data'!E193))="","",OFFSET('Sanitation Data'!$E$31,0,10*ROW('Sanitation Data'!E193)))</f>
        <v/>
      </c>
      <c r="CT199" s="290" t="str">
        <f ca="true">+IF(OFFSET('Sanitation Data'!$E$32,0,10*ROW('Sanitation Data'!E193))="","",OFFSET('Sanitation Data'!$E$32,0,10*ROW('Sanitation Data'!E193)))</f>
        <v/>
      </c>
      <c r="CU199" s="290" t="str">
        <f ca="true">+IF(OFFSET('Sanitation Data'!$F$28,0,10*ROW('Sanitation Data'!F193))="","",OFFSET('Sanitation Data'!$F$28,0,10*ROW('Sanitation Data'!F193)))</f>
        <v/>
      </c>
      <c r="CV199" s="290" t="str">
        <f ca="true">+IF(OFFSET('Sanitation Data'!$F$29,0,10*ROW('Sanitation Data'!F193))="","",OFFSET('Sanitation Data'!$F$29,0,10*ROW('Sanitation Data'!F193)))</f>
        <v/>
      </c>
      <c r="CW199" s="290" t="str">
        <f ca="true">+IF(OFFSET('Sanitation Data'!$F$30,0,10*ROW('Sanitation Data'!F193))="","",OFFSET('Sanitation Data'!$F$30,0,10*ROW('Sanitation Data'!F193)))</f>
        <v/>
      </c>
      <c r="CX199" s="290" t="str">
        <f ca="true">+IF(OFFSET('Sanitation Data'!$F$31,0,10*ROW('Sanitation Data'!F193))="","",OFFSET('Sanitation Data'!$F$31,0,10*ROW('Sanitation Data'!F193)))</f>
        <v/>
      </c>
      <c r="CY199" s="290" t="str">
        <f ca="true">+IF(OFFSET('Sanitation Data'!$F$32,0,10*ROW('Sanitation Data'!F193))="","",OFFSET('Sanitation Data'!$F$32,0,10*ROW('Sanitation Data'!F193)))</f>
        <v/>
      </c>
      <c r="CZ199" s="290" t="str">
        <f ca="true">+IF(OFFSET('Sanitation Data'!$G$28,0,10*ROW('Sanitation Data'!G193))="","",OFFSET('Sanitation Data'!$G$28,0,10*ROW('Sanitation Data'!G193)))</f>
        <v/>
      </c>
      <c r="DA199" s="290" t="str">
        <f ca="true">+IF(OFFSET('Sanitation Data'!$G$29,0,10*ROW('Sanitation Data'!G193))="","",OFFSET('Sanitation Data'!$G$29,0,10*ROW('Sanitation Data'!G193)))</f>
        <v/>
      </c>
      <c r="DB199" s="290" t="str">
        <f ca="true">+IF(OFFSET('Sanitation Data'!$G$30,0,10*ROW('Sanitation Data'!G193))="","",OFFSET('Sanitation Data'!$G$30,0,10*ROW('Sanitation Data'!G193)))</f>
        <v/>
      </c>
      <c r="DC199" s="290" t="str">
        <f ca="true">+IF(OFFSET('Sanitation Data'!$G$31,0,10*ROW('Sanitation Data'!G193))="","",OFFSET('Sanitation Data'!$G$31,0,10*ROW('Sanitation Data'!G193)))</f>
        <v/>
      </c>
      <c r="DD199" s="290" t="str">
        <f ca="true">+IF(OFFSET('Sanitation Data'!$G$32,0,10*ROW('Sanitation Data'!G193))="","",OFFSET('Sanitation Data'!$G$32,0,10*ROW('Sanitation Data'!G193)))</f>
        <v/>
      </c>
      <c r="DE199" s="290" t="str">
        <f ca="true">+IF(OFFSET('Sanitation Data'!$H$28,0,10*ROW('Sanitation Data'!H193))="","",OFFSET('Sanitation Data'!$H$28,0,10*ROW('Sanitation Data'!H193)))</f>
        <v/>
      </c>
      <c r="DF199" s="290" t="str">
        <f ca="true">+IF(OFFSET('Sanitation Data'!$H$29,0,10*ROW('Sanitation Data'!H193))="","",OFFSET('Sanitation Data'!$H$29,0,10*ROW('Sanitation Data'!H193)))</f>
        <v/>
      </c>
      <c r="DG199" s="290" t="str">
        <f ca="true">+IF(OFFSET('Sanitation Data'!$H$30,0,10*ROW('Sanitation Data'!H193))="","",OFFSET('Sanitation Data'!$H$30,0,10*ROW('Sanitation Data'!H193)))</f>
        <v/>
      </c>
      <c r="DH199" s="290" t="str">
        <f ca="true">+IF(OFFSET('Sanitation Data'!$H$31,0,10*ROW('Sanitation Data'!H193))="","",OFFSET('Sanitation Data'!$H$31,0,10*ROW('Sanitation Data'!H193)))</f>
        <v/>
      </c>
      <c r="DI199" s="290" t="str">
        <f ca="true">+IF(OFFSET('Sanitation Data'!$H$32,0,10*ROW('Sanitation Data'!H193))="","",OFFSET('Sanitation Data'!$H$32,0,10*ROW('Sanitation Data'!H193)))</f>
        <v/>
      </c>
      <c r="DJ199" s="290" t="str">
        <f ca="true">+IF(OFFSET('Sanitation Data'!$I$28,0,10*ROW('Sanitation Data'!I193))="","",OFFSET('Sanitation Data'!$I$28,0,10*ROW('Sanitation Data'!I193)))</f>
        <v/>
      </c>
      <c r="DK199" s="290" t="str">
        <f ca="true">+IF(OFFSET('Sanitation Data'!$I$29,0,10*ROW('Sanitation Data'!I193))="","",OFFSET('Sanitation Data'!$I$29,0,10*ROW('Sanitation Data'!I193)))</f>
        <v/>
      </c>
      <c r="DL199" s="290" t="str">
        <f ca="true">+IF(OFFSET('Sanitation Data'!$I$30,0,10*ROW('Sanitation Data'!I193))="","",OFFSET('Sanitation Data'!$I$30,0,10*ROW('Sanitation Data'!I193)))</f>
        <v/>
      </c>
      <c r="DM199" s="290" t="str">
        <f ca="true">+IF(OFFSET('Sanitation Data'!$I$31,0,10*ROW('Sanitation Data'!I193))="","",OFFSET('Sanitation Data'!$I$31,0,10*ROW('Sanitation Data'!I193)))</f>
        <v/>
      </c>
      <c r="DN199" s="290" t="str">
        <f ca="true">+IF(OFFSET('Sanitation Data'!$I$32,0,10*ROW('Sanitation Data'!I193))="","",OFFSET('Sanitation Data'!$I$32,0,10*ROW('Sanitation Data'!I193)))</f>
        <v/>
      </c>
      <c r="DO199" s="290" t="str">
        <f ca="true">+IF(OFFSET('Hygiene Data'!$D$11,0,10*ROW('Hygiene Data'!D193))="","",OFFSET('Hygiene Data'!$D$11,0,10*ROW('Hygiene Data'!D193)))</f>
        <v/>
      </c>
      <c r="DP199" s="290" t="str">
        <f ca="true">+IF(OFFSET('Hygiene Data'!$D$12,0,10*ROW('Hygiene Data'!D193))="","",OFFSET('Hygiene Data'!$D$12,0,10*ROW('Hygiene Data'!D193)))</f>
        <v/>
      </c>
      <c r="DQ199" s="290" t="str">
        <f ca="true">+IF(OFFSET('Hygiene Data'!$D$13,0,10*ROW('Hygiene Data'!D193))="","",OFFSET('Hygiene Data'!$D$13,0,10*ROW('Hygiene Data'!D193)))</f>
        <v/>
      </c>
      <c r="DR199" s="290" t="str">
        <f ca="true">+IF(OFFSET('Hygiene Data'!$E$11,0,10*ROW('Hygiene Data'!E193))="","",OFFSET('Hygiene Data'!$E$11,0,10*ROW('Hygiene Data'!E193)))</f>
        <v/>
      </c>
      <c r="DS199" s="290" t="str">
        <f ca="true">+IF(OFFSET('Hygiene Data'!$E$12,0,10*ROW('Hygiene Data'!E193))="","",OFFSET('Hygiene Data'!$E$12,0,10*ROW('Hygiene Data'!E193)))</f>
        <v/>
      </c>
      <c r="DT199" s="290" t="str">
        <f ca="true">+IF(OFFSET('Hygiene Data'!$E$13,0,10*ROW('Hygiene Data'!E193))="","",OFFSET('Hygiene Data'!$E$13,0,10*ROW('Hygiene Data'!E193)))</f>
        <v/>
      </c>
      <c r="DU199" s="290" t="str">
        <f ca="true">+IF(OFFSET('Hygiene Data'!$F$11,0,10*ROW('Hygiene Data'!F193))="","",OFFSET('Hygiene Data'!$F$11,0,10*ROW('Hygiene Data'!F193)))</f>
        <v/>
      </c>
      <c r="DV199" s="290" t="str">
        <f ca="true">+IF(OFFSET('Hygiene Data'!$F$12,0,10*ROW('Hygiene Data'!F193))="","",OFFSET('Hygiene Data'!$F$12,0,10*ROW('Hygiene Data'!F193)))</f>
        <v/>
      </c>
      <c r="DW199" s="290" t="str">
        <f ca="true">+IF(OFFSET('Hygiene Data'!$F$13,0,10*ROW('Hygiene Data'!F193))="","",OFFSET('Hygiene Data'!$F$13,0,10*ROW('Hygiene Data'!F193)))</f>
        <v/>
      </c>
      <c r="DX199" s="290" t="str">
        <f ca="true">+IF(OFFSET('Hygiene Data'!$G$11,0,10*ROW('Hygiene Data'!G193))="","",OFFSET('Hygiene Data'!$G$11,0,10*ROW('Hygiene Data'!G193)))</f>
        <v/>
      </c>
      <c r="DY199" s="290" t="str">
        <f ca="true">+IF(OFFSET('Hygiene Data'!$G$12,0,10*ROW('Hygiene Data'!G193))="","",OFFSET('Hygiene Data'!$G$12,0,10*ROW('Hygiene Data'!G193)))</f>
        <v/>
      </c>
      <c r="DZ199" s="290" t="str">
        <f ca="true">+IF(OFFSET('Hygiene Data'!$G$13,0,10*ROW('Hygiene Data'!G193))="","",OFFSET('Hygiene Data'!$G$13,0,10*ROW('Hygiene Data'!G193)))</f>
        <v/>
      </c>
      <c r="EA199" s="290" t="str">
        <f ca="true">+IF(OFFSET('Hygiene Data'!$H$11,0,10*ROW('Hygiene Data'!H193))="","",OFFSET('Hygiene Data'!$H$11,0,10*ROW('Hygiene Data'!H193)))</f>
        <v/>
      </c>
      <c r="EB199" s="290" t="str">
        <f ca="true">+IF(OFFSET('Hygiene Data'!$H$12,0,10*ROW('Hygiene Data'!H193))="","",OFFSET('Hygiene Data'!$H$12,0,10*ROW('Hygiene Data'!H193)))</f>
        <v/>
      </c>
      <c r="EC199" s="290" t="str">
        <f ca="true">+IF(OFFSET('Hygiene Data'!$H$13,0,10*ROW('Hygiene Data'!H193))="","",OFFSET('Hygiene Data'!$H$13,0,10*ROW('Hygiene Data'!H193)))</f>
        <v/>
      </c>
      <c r="ED199" s="290" t="str">
        <f ca="true">+IF(OFFSET('Hygiene Data'!$I$11,0,10*ROW('Hygiene Data'!I193))="","",OFFSET('Hygiene Data'!$I$11,0,10*ROW('Hygiene Data'!I193)))</f>
        <v/>
      </c>
      <c r="EE199" s="290" t="str">
        <f ca="true">+IF(OFFSET('Hygiene Data'!$I$12,0,10*ROW('Hygiene Data'!I193))="","",OFFSET('Hygiene Data'!$I$12,0,10*ROW('Hygiene Data'!I193)))</f>
        <v/>
      </c>
      <c r="EF199" s="290"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6"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0"/>
      <c r="BS200" s="290" t="str">
        <f ca="true">+IF(OFFSET('Water Data'!$D$27,0,10*ROW('Water Data'!D194))="","",OFFSET('Water Data'!$D$27,0,10*ROW('Water Data'!D194)))</f>
        <v/>
      </c>
      <c r="BT200" s="290" t="str">
        <f ca="true">+IF(OFFSET('Water Data'!$D$28,0,10*ROW('Water Data'!D194))="","",OFFSET('Water Data'!$D$28,0,10*ROW('Water Data'!D194)))</f>
        <v/>
      </c>
      <c r="BU200" s="290" t="str">
        <f ca="true">+IF(OFFSET('Water Data'!$D$29,0,10*ROW('Water Data'!D194))="","",OFFSET('Water Data'!$D$29,0,10*ROW('Water Data'!D194)))</f>
        <v/>
      </c>
      <c r="BV200" s="290" t="str">
        <f ca="true">+IF(OFFSET('Water Data'!$E$27,0,10*ROW('Water Data'!E194))="","",OFFSET('Water Data'!$E$27,0,10*ROW('Water Data'!E194)))</f>
        <v/>
      </c>
      <c r="BW200" s="290" t="str">
        <f ca="true">+IF(OFFSET('Water Data'!$E$28,0,10*ROW('Water Data'!E194))="","",OFFSET('Water Data'!$E$28,0,10*ROW('Water Data'!E194)))</f>
        <v/>
      </c>
      <c r="BX200" s="290" t="str">
        <f ca="true">+IF(OFFSET('Water Data'!$E$29,0,10*ROW('Water Data'!E194))="","",OFFSET('Water Data'!$E$29,0,10*ROW('Water Data'!E194)))</f>
        <v/>
      </c>
      <c r="BY200" s="290" t="str">
        <f ca="true">+IF(OFFSET('Water Data'!$F$27,0,10*ROW('Water Data'!F194))="","",OFFSET('Water Data'!$F$27,0,10*ROW('Water Data'!F194)))</f>
        <v/>
      </c>
      <c r="BZ200" s="290" t="str">
        <f ca="true">+IF(OFFSET('Water Data'!$F$28,0,10*ROW('Water Data'!F194))="","",OFFSET('Water Data'!$F$28,0,10*ROW('Water Data'!F194)))</f>
        <v/>
      </c>
      <c r="CA200" s="290" t="str">
        <f ca="true">+IF(OFFSET('Water Data'!$F$29,0,10*ROW('Water Data'!F194))="","",OFFSET('Water Data'!$F$29,0,10*ROW('Water Data'!F194)))</f>
        <v/>
      </c>
      <c r="CB200" s="290" t="str">
        <f ca="true">+IF(OFFSET('Water Data'!$G$27,0,10*ROW('Water Data'!G194))="","",OFFSET('Water Data'!$G$27,0,10*ROW('Water Data'!G194)))</f>
        <v/>
      </c>
      <c r="CC200" s="290" t="str">
        <f ca="true">+IF(OFFSET('Water Data'!$G$28,0,10*ROW('Water Data'!G194))="","",OFFSET('Water Data'!$G$28,0,10*ROW('Water Data'!G194)))</f>
        <v/>
      </c>
      <c r="CD200" s="290" t="str">
        <f ca="true">+IF(OFFSET('Water Data'!$G$29,0,10*ROW('Water Data'!G194))="","",OFFSET('Water Data'!$G$29,0,10*ROW('Water Data'!G194)))</f>
        <v/>
      </c>
      <c r="CE200" s="290" t="str">
        <f ca="true">+IF(OFFSET('Water Data'!$H$27,0,10*ROW('Water Data'!H194))="","",OFFSET('Water Data'!$H$27,0,10*ROW('Water Data'!H194)))</f>
        <v/>
      </c>
      <c r="CF200" s="290" t="str">
        <f ca="true">+IF(OFFSET('Water Data'!$H$28,0,10*ROW('Water Data'!H194))="","",OFFSET('Water Data'!$H$28,0,10*ROW('Water Data'!H194)))</f>
        <v/>
      </c>
      <c r="CG200" s="290" t="str">
        <f ca="true">+IF(OFFSET('Water Data'!$H$29,0,10*ROW('Water Data'!H194))="","",OFFSET('Water Data'!$H$29,0,10*ROW('Water Data'!H194)))</f>
        <v/>
      </c>
      <c r="CH200" s="290" t="str">
        <f ca="true">+IF(OFFSET('Water Data'!$I$27,0,10*ROW('Water Data'!I194))="","",OFFSET('Water Data'!$I$27,0,10*ROW('Water Data'!I194)))</f>
        <v/>
      </c>
      <c r="CI200" s="290" t="str">
        <f ca="true">+IF(OFFSET('Water Data'!$I$28,0,10*ROW('Water Data'!I194))="","",OFFSET('Water Data'!$I$28,0,10*ROW('Water Data'!I194)))</f>
        <v/>
      </c>
      <c r="CJ200" s="290" t="str">
        <f ca="true">+IF(OFFSET('Water Data'!$I$29,0,10*ROW('Water Data'!I194))="","",OFFSET('Water Data'!$I$29,0,10*ROW('Water Data'!I194)))</f>
        <v/>
      </c>
      <c r="CK200" s="290" t="str">
        <f ca="true">+IF(OFFSET('Sanitation Data'!$D$28,0,10*ROW('Sanitation Data'!D194))="","",OFFSET('Sanitation Data'!$D$28,0,10*ROW('Sanitation Data'!D194)))</f>
        <v/>
      </c>
      <c r="CL200" s="290" t="str">
        <f ca="true">+IF(OFFSET('Sanitation Data'!$D$29,0,10*ROW('Sanitation Data'!D194))="","",OFFSET('Sanitation Data'!$D$29,0,10*ROW('Sanitation Data'!D194)))</f>
        <v/>
      </c>
      <c r="CM200" s="290" t="str">
        <f ca="true">+IF(OFFSET('Sanitation Data'!$D$30,0,10*ROW('Sanitation Data'!D194))="","",OFFSET('Sanitation Data'!$D$30,0,10*ROW('Sanitation Data'!D194)))</f>
        <v/>
      </c>
      <c r="CN200" s="290" t="str">
        <f ca="true">+IF(OFFSET('Sanitation Data'!$D$31,0,10*ROW('Sanitation Data'!D194))="","",OFFSET('Sanitation Data'!$D$31,0,10*ROW('Sanitation Data'!D194)))</f>
        <v/>
      </c>
      <c r="CO200" s="290" t="str">
        <f ca="true">+IF(OFFSET('Sanitation Data'!$D$32,0,10*ROW('Sanitation Data'!D194))="","",OFFSET('Sanitation Data'!$D$32,0,10*ROW('Sanitation Data'!D194)))</f>
        <v/>
      </c>
      <c r="CP200" s="290" t="str">
        <f ca="true">+IF(OFFSET('Sanitation Data'!$E$28,0,10*ROW('Sanitation Data'!E194))="","",OFFSET('Sanitation Data'!$E$28,0,10*ROW('Sanitation Data'!E194)))</f>
        <v/>
      </c>
      <c r="CQ200" s="290" t="str">
        <f ca="true">+IF(OFFSET('Sanitation Data'!$E$29,0,10*ROW('Sanitation Data'!E194))="","",OFFSET('Sanitation Data'!$E$29,0,10*ROW('Sanitation Data'!E194)))</f>
        <v/>
      </c>
      <c r="CR200" s="290" t="str">
        <f ca="true">+IF(OFFSET('Sanitation Data'!$E$30,0,10*ROW('Sanitation Data'!E194))="","",OFFSET('Sanitation Data'!$E$30,0,10*ROW('Sanitation Data'!E194)))</f>
        <v/>
      </c>
      <c r="CS200" s="290" t="str">
        <f ca="true">+IF(OFFSET('Sanitation Data'!$E$31,0,10*ROW('Sanitation Data'!E194))="","",OFFSET('Sanitation Data'!$E$31,0,10*ROW('Sanitation Data'!E194)))</f>
        <v/>
      </c>
      <c r="CT200" s="290" t="str">
        <f ca="true">+IF(OFFSET('Sanitation Data'!$E$32,0,10*ROW('Sanitation Data'!E194))="","",OFFSET('Sanitation Data'!$E$32,0,10*ROW('Sanitation Data'!E194)))</f>
        <v/>
      </c>
      <c r="CU200" s="290" t="str">
        <f ca="true">+IF(OFFSET('Sanitation Data'!$F$28,0,10*ROW('Sanitation Data'!F194))="","",OFFSET('Sanitation Data'!$F$28,0,10*ROW('Sanitation Data'!F194)))</f>
        <v/>
      </c>
      <c r="CV200" s="290" t="str">
        <f ca="true">+IF(OFFSET('Sanitation Data'!$F$29,0,10*ROW('Sanitation Data'!F194))="","",OFFSET('Sanitation Data'!$F$29,0,10*ROW('Sanitation Data'!F194)))</f>
        <v/>
      </c>
      <c r="CW200" s="290" t="str">
        <f ca="true">+IF(OFFSET('Sanitation Data'!$F$30,0,10*ROW('Sanitation Data'!F194))="","",OFFSET('Sanitation Data'!$F$30,0,10*ROW('Sanitation Data'!F194)))</f>
        <v/>
      </c>
      <c r="CX200" s="290" t="str">
        <f ca="true">+IF(OFFSET('Sanitation Data'!$F$31,0,10*ROW('Sanitation Data'!F194))="","",OFFSET('Sanitation Data'!$F$31,0,10*ROW('Sanitation Data'!F194)))</f>
        <v/>
      </c>
      <c r="CY200" s="290" t="str">
        <f ca="true">+IF(OFFSET('Sanitation Data'!$F$32,0,10*ROW('Sanitation Data'!F194))="","",OFFSET('Sanitation Data'!$F$32,0,10*ROW('Sanitation Data'!F194)))</f>
        <v/>
      </c>
      <c r="CZ200" s="290" t="str">
        <f ca="true">+IF(OFFSET('Sanitation Data'!$G$28,0,10*ROW('Sanitation Data'!G194))="","",OFFSET('Sanitation Data'!$G$28,0,10*ROW('Sanitation Data'!G194)))</f>
        <v/>
      </c>
      <c r="DA200" s="290" t="str">
        <f ca="true">+IF(OFFSET('Sanitation Data'!$G$29,0,10*ROW('Sanitation Data'!G194))="","",OFFSET('Sanitation Data'!$G$29,0,10*ROW('Sanitation Data'!G194)))</f>
        <v/>
      </c>
      <c r="DB200" s="290" t="str">
        <f ca="true">+IF(OFFSET('Sanitation Data'!$G$30,0,10*ROW('Sanitation Data'!G194))="","",OFFSET('Sanitation Data'!$G$30,0,10*ROW('Sanitation Data'!G194)))</f>
        <v/>
      </c>
      <c r="DC200" s="290" t="str">
        <f ca="true">+IF(OFFSET('Sanitation Data'!$G$31,0,10*ROW('Sanitation Data'!G194))="","",OFFSET('Sanitation Data'!$G$31,0,10*ROW('Sanitation Data'!G194)))</f>
        <v/>
      </c>
      <c r="DD200" s="290" t="str">
        <f ca="true">+IF(OFFSET('Sanitation Data'!$G$32,0,10*ROW('Sanitation Data'!G194))="","",OFFSET('Sanitation Data'!$G$32,0,10*ROW('Sanitation Data'!G194)))</f>
        <v/>
      </c>
      <c r="DE200" s="290" t="str">
        <f ca="true">+IF(OFFSET('Sanitation Data'!$H$28,0,10*ROW('Sanitation Data'!H194))="","",OFFSET('Sanitation Data'!$H$28,0,10*ROW('Sanitation Data'!H194)))</f>
        <v/>
      </c>
      <c r="DF200" s="290" t="str">
        <f ca="true">+IF(OFFSET('Sanitation Data'!$H$29,0,10*ROW('Sanitation Data'!H194))="","",OFFSET('Sanitation Data'!$H$29,0,10*ROW('Sanitation Data'!H194)))</f>
        <v/>
      </c>
      <c r="DG200" s="290" t="str">
        <f ca="true">+IF(OFFSET('Sanitation Data'!$H$30,0,10*ROW('Sanitation Data'!H194))="","",OFFSET('Sanitation Data'!$H$30,0,10*ROW('Sanitation Data'!H194)))</f>
        <v/>
      </c>
      <c r="DH200" s="290" t="str">
        <f ca="true">+IF(OFFSET('Sanitation Data'!$H$31,0,10*ROW('Sanitation Data'!H194))="","",OFFSET('Sanitation Data'!$H$31,0,10*ROW('Sanitation Data'!H194)))</f>
        <v/>
      </c>
      <c r="DI200" s="290" t="str">
        <f ca="true">+IF(OFFSET('Sanitation Data'!$H$32,0,10*ROW('Sanitation Data'!H194))="","",OFFSET('Sanitation Data'!$H$32,0,10*ROW('Sanitation Data'!H194)))</f>
        <v/>
      </c>
      <c r="DJ200" s="290" t="str">
        <f ca="true">+IF(OFFSET('Sanitation Data'!$I$28,0,10*ROW('Sanitation Data'!I194))="","",OFFSET('Sanitation Data'!$I$28,0,10*ROW('Sanitation Data'!I194)))</f>
        <v/>
      </c>
      <c r="DK200" s="290" t="str">
        <f ca="true">+IF(OFFSET('Sanitation Data'!$I$29,0,10*ROW('Sanitation Data'!I194))="","",OFFSET('Sanitation Data'!$I$29,0,10*ROW('Sanitation Data'!I194)))</f>
        <v/>
      </c>
      <c r="DL200" s="290" t="str">
        <f ca="true">+IF(OFFSET('Sanitation Data'!$I$30,0,10*ROW('Sanitation Data'!I194))="","",OFFSET('Sanitation Data'!$I$30,0,10*ROW('Sanitation Data'!I194)))</f>
        <v/>
      </c>
      <c r="DM200" s="290" t="str">
        <f ca="true">+IF(OFFSET('Sanitation Data'!$I$31,0,10*ROW('Sanitation Data'!I194))="","",OFFSET('Sanitation Data'!$I$31,0,10*ROW('Sanitation Data'!I194)))</f>
        <v/>
      </c>
      <c r="DN200" s="290" t="str">
        <f ca="true">+IF(OFFSET('Sanitation Data'!$I$32,0,10*ROW('Sanitation Data'!I194))="","",OFFSET('Sanitation Data'!$I$32,0,10*ROW('Sanitation Data'!I194)))</f>
        <v/>
      </c>
      <c r="DO200" s="290" t="str">
        <f ca="true">+IF(OFFSET('Hygiene Data'!$D$11,0,10*ROW('Hygiene Data'!D194))="","",OFFSET('Hygiene Data'!$D$11,0,10*ROW('Hygiene Data'!D194)))</f>
        <v/>
      </c>
      <c r="DP200" s="290" t="str">
        <f ca="true">+IF(OFFSET('Hygiene Data'!$D$12,0,10*ROW('Hygiene Data'!D194))="","",OFFSET('Hygiene Data'!$D$12,0,10*ROW('Hygiene Data'!D194)))</f>
        <v/>
      </c>
      <c r="DQ200" s="290" t="str">
        <f ca="true">+IF(OFFSET('Hygiene Data'!$D$13,0,10*ROW('Hygiene Data'!D194))="","",OFFSET('Hygiene Data'!$D$13,0,10*ROW('Hygiene Data'!D194)))</f>
        <v/>
      </c>
      <c r="DR200" s="290" t="str">
        <f ca="true">+IF(OFFSET('Hygiene Data'!$E$11,0,10*ROW('Hygiene Data'!E194))="","",OFFSET('Hygiene Data'!$E$11,0,10*ROW('Hygiene Data'!E194)))</f>
        <v/>
      </c>
      <c r="DS200" s="290" t="str">
        <f ca="true">+IF(OFFSET('Hygiene Data'!$E$12,0,10*ROW('Hygiene Data'!E194))="","",OFFSET('Hygiene Data'!$E$12,0,10*ROW('Hygiene Data'!E194)))</f>
        <v/>
      </c>
      <c r="DT200" s="290" t="str">
        <f ca="true">+IF(OFFSET('Hygiene Data'!$E$13,0,10*ROW('Hygiene Data'!E194))="","",OFFSET('Hygiene Data'!$E$13,0,10*ROW('Hygiene Data'!E194)))</f>
        <v/>
      </c>
      <c r="DU200" s="290" t="str">
        <f ca="true">+IF(OFFSET('Hygiene Data'!$F$11,0,10*ROW('Hygiene Data'!F194))="","",OFFSET('Hygiene Data'!$F$11,0,10*ROW('Hygiene Data'!F194)))</f>
        <v/>
      </c>
      <c r="DV200" s="290" t="str">
        <f ca="true">+IF(OFFSET('Hygiene Data'!$F$12,0,10*ROW('Hygiene Data'!F194))="","",OFFSET('Hygiene Data'!$F$12,0,10*ROW('Hygiene Data'!F194)))</f>
        <v/>
      </c>
      <c r="DW200" s="290" t="str">
        <f ca="true">+IF(OFFSET('Hygiene Data'!$F$13,0,10*ROW('Hygiene Data'!F194))="","",OFFSET('Hygiene Data'!$F$13,0,10*ROW('Hygiene Data'!F194)))</f>
        <v/>
      </c>
      <c r="DX200" s="290" t="str">
        <f ca="true">+IF(OFFSET('Hygiene Data'!$G$11,0,10*ROW('Hygiene Data'!G194))="","",OFFSET('Hygiene Data'!$G$11,0,10*ROW('Hygiene Data'!G194)))</f>
        <v/>
      </c>
      <c r="DY200" s="290" t="str">
        <f ca="true">+IF(OFFSET('Hygiene Data'!$G$12,0,10*ROW('Hygiene Data'!G194))="","",OFFSET('Hygiene Data'!$G$12,0,10*ROW('Hygiene Data'!G194)))</f>
        <v/>
      </c>
      <c r="DZ200" s="290" t="str">
        <f ca="true">+IF(OFFSET('Hygiene Data'!$G$13,0,10*ROW('Hygiene Data'!G194))="","",OFFSET('Hygiene Data'!$G$13,0,10*ROW('Hygiene Data'!G194)))</f>
        <v/>
      </c>
      <c r="EA200" s="290" t="str">
        <f ca="true">+IF(OFFSET('Hygiene Data'!$H$11,0,10*ROW('Hygiene Data'!H194))="","",OFFSET('Hygiene Data'!$H$11,0,10*ROW('Hygiene Data'!H194)))</f>
        <v/>
      </c>
      <c r="EB200" s="290" t="str">
        <f ca="true">+IF(OFFSET('Hygiene Data'!$H$12,0,10*ROW('Hygiene Data'!H194))="","",OFFSET('Hygiene Data'!$H$12,0,10*ROW('Hygiene Data'!H194)))</f>
        <v/>
      </c>
      <c r="EC200" s="290" t="str">
        <f ca="true">+IF(OFFSET('Hygiene Data'!$H$13,0,10*ROW('Hygiene Data'!H194))="","",OFFSET('Hygiene Data'!$H$13,0,10*ROW('Hygiene Data'!H194)))</f>
        <v/>
      </c>
      <c r="ED200" s="290" t="str">
        <f ca="true">+IF(OFFSET('Hygiene Data'!$I$11,0,10*ROW('Hygiene Data'!I194))="","",OFFSET('Hygiene Data'!$I$11,0,10*ROW('Hygiene Data'!I194)))</f>
        <v/>
      </c>
      <c r="EE200" s="290" t="str">
        <f ca="true">+IF(OFFSET('Hygiene Data'!$I$12,0,10*ROW('Hygiene Data'!I194))="","",OFFSET('Hygiene Data'!$I$12,0,10*ROW('Hygiene Data'!I194)))</f>
        <v/>
      </c>
      <c r="EF200" s="290"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6"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0"/>
      <c r="BS201" s="290" t="str">
        <f ca="true">+IF(OFFSET('Water Data'!$D$27,0,10*ROW('Water Data'!D195))="","",OFFSET('Water Data'!$D$27,0,10*ROW('Water Data'!D195)))</f>
        <v/>
      </c>
      <c r="BT201" s="290" t="str">
        <f ca="true">+IF(OFFSET('Water Data'!$D$28,0,10*ROW('Water Data'!D195))="","",OFFSET('Water Data'!$D$28,0,10*ROW('Water Data'!D195)))</f>
        <v/>
      </c>
      <c r="BU201" s="290" t="str">
        <f ca="true">+IF(OFFSET('Water Data'!$D$29,0,10*ROW('Water Data'!D195))="","",OFFSET('Water Data'!$D$29,0,10*ROW('Water Data'!D195)))</f>
        <v/>
      </c>
      <c r="BV201" s="290" t="str">
        <f ca="true">+IF(OFFSET('Water Data'!$E$27,0,10*ROW('Water Data'!E195))="","",OFFSET('Water Data'!$E$27,0,10*ROW('Water Data'!E195)))</f>
        <v/>
      </c>
      <c r="BW201" s="290" t="str">
        <f ca="true">+IF(OFFSET('Water Data'!$E$28,0,10*ROW('Water Data'!E195))="","",OFFSET('Water Data'!$E$28,0,10*ROW('Water Data'!E195)))</f>
        <v/>
      </c>
      <c r="BX201" s="290" t="str">
        <f ca="true">+IF(OFFSET('Water Data'!$E$29,0,10*ROW('Water Data'!E195))="","",OFFSET('Water Data'!$E$29,0,10*ROW('Water Data'!E195)))</f>
        <v/>
      </c>
      <c r="BY201" s="290" t="str">
        <f ca="true">+IF(OFFSET('Water Data'!$F$27,0,10*ROW('Water Data'!F195))="","",OFFSET('Water Data'!$F$27,0,10*ROW('Water Data'!F195)))</f>
        <v/>
      </c>
      <c r="BZ201" s="290" t="str">
        <f ca="true">+IF(OFFSET('Water Data'!$F$28,0,10*ROW('Water Data'!F195))="","",OFFSET('Water Data'!$F$28,0,10*ROW('Water Data'!F195)))</f>
        <v/>
      </c>
      <c r="CA201" s="290" t="str">
        <f ca="true">+IF(OFFSET('Water Data'!$F$29,0,10*ROW('Water Data'!F195))="","",OFFSET('Water Data'!$F$29,0,10*ROW('Water Data'!F195)))</f>
        <v/>
      </c>
      <c r="CB201" s="290" t="str">
        <f ca="true">+IF(OFFSET('Water Data'!$G$27,0,10*ROW('Water Data'!G195))="","",OFFSET('Water Data'!$G$27,0,10*ROW('Water Data'!G195)))</f>
        <v/>
      </c>
      <c r="CC201" s="290" t="str">
        <f ca="true">+IF(OFFSET('Water Data'!$G$28,0,10*ROW('Water Data'!G195))="","",OFFSET('Water Data'!$G$28,0,10*ROW('Water Data'!G195)))</f>
        <v/>
      </c>
      <c r="CD201" s="290" t="str">
        <f ca="true">+IF(OFFSET('Water Data'!$G$29,0,10*ROW('Water Data'!G195))="","",OFFSET('Water Data'!$G$29,0,10*ROW('Water Data'!G195)))</f>
        <v/>
      </c>
      <c r="CE201" s="290" t="str">
        <f ca="true">+IF(OFFSET('Water Data'!$H$27,0,10*ROW('Water Data'!H195))="","",OFFSET('Water Data'!$H$27,0,10*ROW('Water Data'!H195)))</f>
        <v/>
      </c>
      <c r="CF201" s="290" t="str">
        <f ca="true">+IF(OFFSET('Water Data'!$H$28,0,10*ROW('Water Data'!H195))="","",OFFSET('Water Data'!$H$28,0,10*ROW('Water Data'!H195)))</f>
        <v/>
      </c>
      <c r="CG201" s="290" t="str">
        <f ca="true">+IF(OFFSET('Water Data'!$H$29,0,10*ROW('Water Data'!H195))="","",OFFSET('Water Data'!$H$29,0,10*ROW('Water Data'!H195)))</f>
        <v/>
      </c>
      <c r="CH201" s="290" t="str">
        <f ca="true">+IF(OFFSET('Water Data'!$I$27,0,10*ROW('Water Data'!I195))="","",OFFSET('Water Data'!$I$27,0,10*ROW('Water Data'!I195)))</f>
        <v/>
      </c>
      <c r="CI201" s="290" t="str">
        <f ca="true">+IF(OFFSET('Water Data'!$I$28,0,10*ROW('Water Data'!I195))="","",OFFSET('Water Data'!$I$28,0,10*ROW('Water Data'!I195)))</f>
        <v/>
      </c>
      <c r="CJ201" s="290" t="str">
        <f ca="true">+IF(OFFSET('Water Data'!$I$29,0,10*ROW('Water Data'!I195))="","",OFFSET('Water Data'!$I$29,0,10*ROW('Water Data'!I195)))</f>
        <v/>
      </c>
      <c r="CK201" s="290" t="str">
        <f ca="true">+IF(OFFSET('Sanitation Data'!$D$28,0,10*ROW('Sanitation Data'!D195))="","",OFFSET('Sanitation Data'!$D$28,0,10*ROW('Sanitation Data'!D195)))</f>
        <v/>
      </c>
      <c r="CL201" s="290" t="str">
        <f ca="true">+IF(OFFSET('Sanitation Data'!$D$29,0,10*ROW('Sanitation Data'!D195))="","",OFFSET('Sanitation Data'!$D$29,0,10*ROW('Sanitation Data'!D195)))</f>
        <v/>
      </c>
      <c r="CM201" s="290" t="str">
        <f ca="true">+IF(OFFSET('Sanitation Data'!$D$30,0,10*ROW('Sanitation Data'!D195))="","",OFFSET('Sanitation Data'!$D$30,0,10*ROW('Sanitation Data'!D195)))</f>
        <v/>
      </c>
      <c r="CN201" s="290" t="str">
        <f ca="true">+IF(OFFSET('Sanitation Data'!$D$31,0,10*ROW('Sanitation Data'!D195))="","",OFFSET('Sanitation Data'!$D$31,0,10*ROW('Sanitation Data'!D195)))</f>
        <v/>
      </c>
      <c r="CO201" s="290" t="str">
        <f ca="true">+IF(OFFSET('Sanitation Data'!$D$32,0,10*ROW('Sanitation Data'!D195))="","",OFFSET('Sanitation Data'!$D$32,0,10*ROW('Sanitation Data'!D195)))</f>
        <v/>
      </c>
      <c r="CP201" s="290" t="str">
        <f ca="true">+IF(OFFSET('Sanitation Data'!$E$28,0,10*ROW('Sanitation Data'!E195))="","",OFFSET('Sanitation Data'!$E$28,0,10*ROW('Sanitation Data'!E195)))</f>
        <v/>
      </c>
      <c r="CQ201" s="290" t="str">
        <f ca="true">+IF(OFFSET('Sanitation Data'!$E$29,0,10*ROW('Sanitation Data'!E195))="","",OFFSET('Sanitation Data'!$E$29,0,10*ROW('Sanitation Data'!E195)))</f>
        <v/>
      </c>
      <c r="CR201" s="290" t="str">
        <f ca="true">+IF(OFFSET('Sanitation Data'!$E$30,0,10*ROW('Sanitation Data'!E195))="","",OFFSET('Sanitation Data'!$E$30,0,10*ROW('Sanitation Data'!E195)))</f>
        <v/>
      </c>
      <c r="CS201" s="290" t="str">
        <f ca="true">+IF(OFFSET('Sanitation Data'!$E$31,0,10*ROW('Sanitation Data'!E195))="","",OFFSET('Sanitation Data'!$E$31,0,10*ROW('Sanitation Data'!E195)))</f>
        <v/>
      </c>
      <c r="CT201" s="290" t="str">
        <f ca="true">+IF(OFFSET('Sanitation Data'!$E$32,0,10*ROW('Sanitation Data'!E195))="","",OFFSET('Sanitation Data'!$E$32,0,10*ROW('Sanitation Data'!E195)))</f>
        <v/>
      </c>
      <c r="CU201" s="290" t="str">
        <f ca="true">+IF(OFFSET('Sanitation Data'!$F$28,0,10*ROW('Sanitation Data'!F195))="","",OFFSET('Sanitation Data'!$F$28,0,10*ROW('Sanitation Data'!F195)))</f>
        <v/>
      </c>
      <c r="CV201" s="290" t="str">
        <f ca="true">+IF(OFFSET('Sanitation Data'!$F$29,0,10*ROW('Sanitation Data'!F195))="","",OFFSET('Sanitation Data'!$F$29,0,10*ROW('Sanitation Data'!F195)))</f>
        <v/>
      </c>
      <c r="CW201" s="290" t="str">
        <f ca="true">+IF(OFFSET('Sanitation Data'!$F$30,0,10*ROW('Sanitation Data'!F195))="","",OFFSET('Sanitation Data'!$F$30,0,10*ROW('Sanitation Data'!F195)))</f>
        <v/>
      </c>
      <c r="CX201" s="290" t="str">
        <f ca="true">+IF(OFFSET('Sanitation Data'!$F$31,0,10*ROW('Sanitation Data'!F195))="","",OFFSET('Sanitation Data'!$F$31,0,10*ROW('Sanitation Data'!F195)))</f>
        <v/>
      </c>
      <c r="CY201" s="290" t="str">
        <f ca="true">+IF(OFFSET('Sanitation Data'!$F$32,0,10*ROW('Sanitation Data'!F195))="","",OFFSET('Sanitation Data'!$F$32,0,10*ROW('Sanitation Data'!F195)))</f>
        <v/>
      </c>
      <c r="CZ201" s="290" t="str">
        <f ca="true">+IF(OFFSET('Sanitation Data'!$G$28,0,10*ROW('Sanitation Data'!G195))="","",OFFSET('Sanitation Data'!$G$28,0,10*ROW('Sanitation Data'!G195)))</f>
        <v/>
      </c>
      <c r="DA201" s="290" t="str">
        <f ca="true">+IF(OFFSET('Sanitation Data'!$G$29,0,10*ROW('Sanitation Data'!G195))="","",OFFSET('Sanitation Data'!$G$29,0,10*ROW('Sanitation Data'!G195)))</f>
        <v/>
      </c>
      <c r="DB201" s="290" t="str">
        <f ca="true">+IF(OFFSET('Sanitation Data'!$G$30,0,10*ROW('Sanitation Data'!G195))="","",OFFSET('Sanitation Data'!$G$30,0,10*ROW('Sanitation Data'!G195)))</f>
        <v/>
      </c>
      <c r="DC201" s="290" t="str">
        <f ca="true">+IF(OFFSET('Sanitation Data'!$G$31,0,10*ROW('Sanitation Data'!G195))="","",OFFSET('Sanitation Data'!$G$31,0,10*ROW('Sanitation Data'!G195)))</f>
        <v/>
      </c>
      <c r="DD201" s="290" t="str">
        <f ca="true">+IF(OFFSET('Sanitation Data'!$G$32,0,10*ROW('Sanitation Data'!G195))="","",OFFSET('Sanitation Data'!$G$32,0,10*ROW('Sanitation Data'!G195)))</f>
        <v/>
      </c>
      <c r="DE201" s="290" t="str">
        <f ca="true">+IF(OFFSET('Sanitation Data'!$H$28,0,10*ROW('Sanitation Data'!H195))="","",OFFSET('Sanitation Data'!$H$28,0,10*ROW('Sanitation Data'!H195)))</f>
        <v/>
      </c>
      <c r="DF201" s="290" t="str">
        <f ca="true">+IF(OFFSET('Sanitation Data'!$H$29,0,10*ROW('Sanitation Data'!H195))="","",OFFSET('Sanitation Data'!$H$29,0,10*ROW('Sanitation Data'!H195)))</f>
        <v/>
      </c>
      <c r="DG201" s="290" t="str">
        <f ca="true">+IF(OFFSET('Sanitation Data'!$H$30,0,10*ROW('Sanitation Data'!H195))="","",OFFSET('Sanitation Data'!$H$30,0,10*ROW('Sanitation Data'!H195)))</f>
        <v/>
      </c>
      <c r="DH201" s="290" t="str">
        <f ca="true">+IF(OFFSET('Sanitation Data'!$H$31,0,10*ROW('Sanitation Data'!H195))="","",OFFSET('Sanitation Data'!$H$31,0,10*ROW('Sanitation Data'!H195)))</f>
        <v/>
      </c>
      <c r="DI201" s="290" t="str">
        <f ca="true">+IF(OFFSET('Sanitation Data'!$H$32,0,10*ROW('Sanitation Data'!H195))="","",OFFSET('Sanitation Data'!$H$32,0,10*ROW('Sanitation Data'!H195)))</f>
        <v/>
      </c>
      <c r="DJ201" s="290" t="str">
        <f ca="true">+IF(OFFSET('Sanitation Data'!$I$28,0,10*ROW('Sanitation Data'!I195))="","",OFFSET('Sanitation Data'!$I$28,0,10*ROW('Sanitation Data'!I195)))</f>
        <v/>
      </c>
      <c r="DK201" s="290" t="str">
        <f ca="true">+IF(OFFSET('Sanitation Data'!$I$29,0,10*ROW('Sanitation Data'!I195))="","",OFFSET('Sanitation Data'!$I$29,0,10*ROW('Sanitation Data'!I195)))</f>
        <v/>
      </c>
      <c r="DL201" s="290" t="str">
        <f ca="true">+IF(OFFSET('Sanitation Data'!$I$30,0,10*ROW('Sanitation Data'!I195))="","",OFFSET('Sanitation Data'!$I$30,0,10*ROW('Sanitation Data'!I195)))</f>
        <v/>
      </c>
      <c r="DM201" s="290" t="str">
        <f ca="true">+IF(OFFSET('Sanitation Data'!$I$31,0,10*ROW('Sanitation Data'!I195))="","",OFFSET('Sanitation Data'!$I$31,0,10*ROW('Sanitation Data'!I195)))</f>
        <v/>
      </c>
      <c r="DN201" s="290" t="str">
        <f ca="true">+IF(OFFSET('Sanitation Data'!$I$32,0,10*ROW('Sanitation Data'!I195))="","",OFFSET('Sanitation Data'!$I$32,0,10*ROW('Sanitation Data'!I195)))</f>
        <v/>
      </c>
      <c r="DO201" s="290" t="str">
        <f ca="true">+IF(OFFSET('Hygiene Data'!$D$11,0,10*ROW('Hygiene Data'!D195))="","",OFFSET('Hygiene Data'!$D$11,0,10*ROW('Hygiene Data'!D195)))</f>
        <v/>
      </c>
      <c r="DP201" s="290" t="str">
        <f ca="true">+IF(OFFSET('Hygiene Data'!$D$12,0,10*ROW('Hygiene Data'!D195))="","",OFFSET('Hygiene Data'!$D$12,0,10*ROW('Hygiene Data'!D195)))</f>
        <v/>
      </c>
      <c r="DQ201" s="290" t="str">
        <f ca="true">+IF(OFFSET('Hygiene Data'!$D$13,0,10*ROW('Hygiene Data'!D195))="","",OFFSET('Hygiene Data'!$D$13,0,10*ROW('Hygiene Data'!D195)))</f>
        <v/>
      </c>
      <c r="DR201" s="290" t="str">
        <f ca="true">+IF(OFFSET('Hygiene Data'!$E$11,0,10*ROW('Hygiene Data'!E195))="","",OFFSET('Hygiene Data'!$E$11,0,10*ROW('Hygiene Data'!E195)))</f>
        <v/>
      </c>
      <c r="DS201" s="290" t="str">
        <f ca="true">+IF(OFFSET('Hygiene Data'!$E$12,0,10*ROW('Hygiene Data'!E195))="","",OFFSET('Hygiene Data'!$E$12,0,10*ROW('Hygiene Data'!E195)))</f>
        <v/>
      </c>
      <c r="DT201" s="290" t="str">
        <f ca="true">+IF(OFFSET('Hygiene Data'!$E$13,0,10*ROW('Hygiene Data'!E195))="","",OFFSET('Hygiene Data'!$E$13,0,10*ROW('Hygiene Data'!E195)))</f>
        <v/>
      </c>
      <c r="DU201" s="290" t="str">
        <f ca="true">+IF(OFFSET('Hygiene Data'!$F$11,0,10*ROW('Hygiene Data'!F195))="","",OFFSET('Hygiene Data'!$F$11,0,10*ROW('Hygiene Data'!F195)))</f>
        <v/>
      </c>
      <c r="DV201" s="290" t="str">
        <f ca="true">+IF(OFFSET('Hygiene Data'!$F$12,0,10*ROW('Hygiene Data'!F195))="","",OFFSET('Hygiene Data'!$F$12,0,10*ROW('Hygiene Data'!F195)))</f>
        <v/>
      </c>
      <c r="DW201" s="290" t="str">
        <f ca="true">+IF(OFFSET('Hygiene Data'!$F$13,0,10*ROW('Hygiene Data'!F195))="","",OFFSET('Hygiene Data'!$F$13,0,10*ROW('Hygiene Data'!F195)))</f>
        <v/>
      </c>
      <c r="DX201" s="290" t="str">
        <f ca="true">+IF(OFFSET('Hygiene Data'!$G$11,0,10*ROW('Hygiene Data'!G195))="","",OFFSET('Hygiene Data'!$G$11,0,10*ROW('Hygiene Data'!G195)))</f>
        <v/>
      </c>
      <c r="DY201" s="290" t="str">
        <f ca="true">+IF(OFFSET('Hygiene Data'!$G$12,0,10*ROW('Hygiene Data'!G195))="","",OFFSET('Hygiene Data'!$G$12,0,10*ROW('Hygiene Data'!G195)))</f>
        <v/>
      </c>
      <c r="DZ201" s="290" t="str">
        <f ca="true">+IF(OFFSET('Hygiene Data'!$G$13,0,10*ROW('Hygiene Data'!G195))="","",OFFSET('Hygiene Data'!$G$13,0,10*ROW('Hygiene Data'!G195)))</f>
        <v/>
      </c>
      <c r="EA201" s="290" t="str">
        <f ca="true">+IF(OFFSET('Hygiene Data'!$H$11,0,10*ROW('Hygiene Data'!H195))="","",OFFSET('Hygiene Data'!$H$11,0,10*ROW('Hygiene Data'!H195)))</f>
        <v/>
      </c>
      <c r="EB201" s="290" t="str">
        <f ca="true">+IF(OFFSET('Hygiene Data'!$H$12,0,10*ROW('Hygiene Data'!H195))="","",OFFSET('Hygiene Data'!$H$12,0,10*ROW('Hygiene Data'!H195)))</f>
        <v/>
      </c>
      <c r="EC201" s="290" t="str">
        <f ca="true">+IF(OFFSET('Hygiene Data'!$H$13,0,10*ROW('Hygiene Data'!H195))="","",OFFSET('Hygiene Data'!$H$13,0,10*ROW('Hygiene Data'!H195)))</f>
        <v/>
      </c>
      <c r="ED201" s="290" t="str">
        <f ca="true">+IF(OFFSET('Hygiene Data'!$I$11,0,10*ROW('Hygiene Data'!I195))="","",OFFSET('Hygiene Data'!$I$11,0,10*ROW('Hygiene Data'!I195)))</f>
        <v/>
      </c>
      <c r="EE201" s="290" t="str">
        <f ca="true">+IF(OFFSET('Hygiene Data'!$I$12,0,10*ROW('Hygiene Data'!I195))="","",OFFSET('Hygiene Data'!$I$12,0,10*ROW('Hygiene Data'!I195)))</f>
        <v/>
      </c>
      <c r="EF201" s="290"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6"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0"/>
      <c r="BS202" s="290" t="str">
        <f ca="true">+IF(OFFSET('Water Data'!$D$27,0,10*ROW('Water Data'!D196))="","",OFFSET('Water Data'!$D$27,0,10*ROW('Water Data'!D196)))</f>
        <v/>
      </c>
      <c r="BT202" s="290" t="str">
        <f ca="true">+IF(OFFSET('Water Data'!$D$28,0,10*ROW('Water Data'!D196))="","",OFFSET('Water Data'!$D$28,0,10*ROW('Water Data'!D196)))</f>
        <v/>
      </c>
      <c r="BU202" s="290" t="str">
        <f ca="true">+IF(OFFSET('Water Data'!$D$29,0,10*ROW('Water Data'!D196))="","",OFFSET('Water Data'!$D$29,0,10*ROW('Water Data'!D196)))</f>
        <v/>
      </c>
      <c r="BV202" s="290" t="str">
        <f ca="true">+IF(OFFSET('Water Data'!$E$27,0,10*ROW('Water Data'!E196))="","",OFFSET('Water Data'!$E$27,0,10*ROW('Water Data'!E196)))</f>
        <v/>
      </c>
      <c r="BW202" s="290" t="str">
        <f ca="true">+IF(OFFSET('Water Data'!$E$28,0,10*ROW('Water Data'!E196))="","",OFFSET('Water Data'!$E$28,0,10*ROW('Water Data'!E196)))</f>
        <v/>
      </c>
      <c r="BX202" s="290" t="str">
        <f ca="true">+IF(OFFSET('Water Data'!$E$29,0,10*ROW('Water Data'!E196))="","",OFFSET('Water Data'!$E$29,0,10*ROW('Water Data'!E196)))</f>
        <v/>
      </c>
      <c r="BY202" s="290" t="str">
        <f ca="true">+IF(OFFSET('Water Data'!$F$27,0,10*ROW('Water Data'!F196))="","",OFFSET('Water Data'!$F$27,0,10*ROW('Water Data'!F196)))</f>
        <v/>
      </c>
      <c r="BZ202" s="290" t="str">
        <f ca="true">+IF(OFFSET('Water Data'!$F$28,0,10*ROW('Water Data'!F196))="","",OFFSET('Water Data'!$F$28,0,10*ROW('Water Data'!F196)))</f>
        <v/>
      </c>
      <c r="CA202" s="290" t="str">
        <f ca="true">+IF(OFFSET('Water Data'!$F$29,0,10*ROW('Water Data'!F196))="","",OFFSET('Water Data'!$F$29,0,10*ROW('Water Data'!F196)))</f>
        <v/>
      </c>
      <c r="CB202" s="290" t="str">
        <f ca="true">+IF(OFFSET('Water Data'!$G$27,0,10*ROW('Water Data'!G196))="","",OFFSET('Water Data'!$G$27,0,10*ROW('Water Data'!G196)))</f>
        <v/>
      </c>
      <c r="CC202" s="290" t="str">
        <f ca="true">+IF(OFFSET('Water Data'!$G$28,0,10*ROW('Water Data'!G196))="","",OFFSET('Water Data'!$G$28,0,10*ROW('Water Data'!G196)))</f>
        <v/>
      </c>
      <c r="CD202" s="290" t="str">
        <f ca="true">+IF(OFFSET('Water Data'!$G$29,0,10*ROW('Water Data'!G196))="","",OFFSET('Water Data'!$G$29,0,10*ROW('Water Data'!G196)))</f>
        <v/>
      </c>
      <c r="CE202" s="290" t="str">
        <f ca="true">+IF(OFFSET('Water Data'!$H$27,0,10*ROW('Water Data'!H196))="","",OFFSET('Water Data'!$H$27,0,10*ROW('Water Data'!H196)))</f>
        <v/>
      </c>
      <c r="CF202" s="290" t="str">
        <f ca="true">+IF(OFFSET('Water Data'!$H$28,0,10*ROW('Water Data'!H196))="","",OFFSET('Water Data'!$H$28,0,10*ROW('Water Data'!H196)))</f>
        <v/>
      </c>
      <c r="CG202" s="290" t="str">
        <f ca="true">+IF(OFFSET('Water Data'!$H$29,0,10*ROW('Water Data'!H196))="","",OFFSET('Water Data'!$H$29,0,10*ROW('Water Data'!H196)))</f>
        <v/>
      </c>
      <c r="CH202" s="290" t="str">
        <f ca="true">+IF(OFFSET('Water Data'!$I$27,0,10*ROW('Water Data'!I196))="","",OFFSET('Water Data'!$I$27,0,10*ROW('Water Data'!I196)))</f>
        <v/>
      </c>
      <c r="CI202" s="290" t="str">
        <f ca="true">+IF(OFFSET('Water Data'!$I$28,0,10*ROW('Water Data'!I196))="","",OFFSET('Water Data'!$I$28,0,10*ROW('Water Data'!I196)))</f>
        <v/>
      </c>
      <c r="CJ202" s="290" t="str">
        <f ca="true">+IF(OFFSET('Water Data'!$I$29,0,10*ROW('Water Data'!I196))="","",OFFSET('Water Data'!$I$29,0,10*ROW('Water Data'!I196)))</f>
        <v/>
      </c>
      <c r="CK202" s="290" t="str">
        <f ca="true">+IF(OFFSET('Sanitation Data'!$D$28,0,10*ROW('Sanitation Data'!D196))="","",OFFSET('Sanitation Data'!$D$28,0,10*ROW('Sanitation Data'!D196)))</f>
        <v/>
      </c>
      <c r="CL202" s="290" t="str">
        <f ca="true">+IF(OFFSET('Sanitation Data'!$D$29,0,10*ROW('Sanitation Data'!D196))="","",OFFSET('Sanitation Data'!$D$29,0,10*ROW('Sanitation Data'!D196)))</f>
        <v/>
      </c>
      <c r="CM202" s="290" t="str">
        <f ca="true">+IF(OFFSET('Sanitation Data'!$D$30,0,10*ROW('Sanitation Data'!D196))="","",OFFSET('Sanitation Data'!$D$30,0,10*ROW('Sanitation Data'!D196)))</f>
        <v/>
      </c>
      <c r="CN202" s="290" t="str">
        <f ca="true">+IF(OFFSET('Sanitation Data'!$D$31,0,10*ROW('Sanitation Data'!D196))="","",OFFSET('Sanitation Data'!$D$31,0,10*ROW('Sanitation Data'!D196)))</f>
        <v/>
      </c>
      <c r="CO202" s="290" t="str">
        <f ca="true">+IF(OFFSET('Sanitation Data'!$D$32,0,10*ROW('Sanitation Data'!D196))="","",OFFSET('Sanitation Data'!$D$32,0,10*ROW('Sanitation Data'!D196)))</f>
        <v/>
      </c>
      <c r="CP202" s="290" t="str">
        <f ca="true">+IF(OFFSET('Sanitation Data'!$E$28,0,10*ROW('Sanitation Data'!E196))="","",OFFSET('Sanitation Data'!$E$28,0,10*ROW('Sanitation Data'!E196)))</f>
        <v/>
      </c>
      <c r="CQ202" s="290" t="str">
        <f ca="true">+IF(OFFSET('Sanitation Data'!$E$29,0,10*ROW('Sanitation Data'!E196))="","",OFFSET('Sanitation Data'!$E$29,0,10*ROW('Sanitation Data'!E196)))</f>
        <v/>
      </c>
      <c r="CR202" s="290" t="str">
        <f ca="true">+IF(OFFSET('Sanitation Data'!$E$30,0,10*ROW('Sanitation Data'!E196))="","",OFFSET('Sanitation Data'!$E$30,0,10*ROW('Sanitation Data'!E196)))</f>
        <v/>
      </c>
      <c r="CS202" s="290" t="str">
        <f ca="true">+IF(OFFSET('Sanitation Data'!$E$31,0,10*ROW('Sanitation Data'!E196))="","",OFFSET('Sanitation Data'!$E$31,0,10*ROW('Sanitation Data'!E196)))</f>
        <v/>
      </c>
      <c r="CT202" s="290" t="str">
        <f ca="true">+IF(OFFSET('Sanitation Data'!$E$32,0,10*ROW('Sanitation Data'!E196))="","",OFFSET('Sanitation Data'!$E$32,0,10*ROW('Sanitation Data'!E196)))</f>
        <v/>
      </c>
      <c r="CU202" s="290" t="str">
        <f ca="true">+IF(OFFSET('Sanitation Data'!$F$28,0,10*ROW('Sanitation Data'!F196))="","",OFFSET('Sanitation Data'!$F$28,0,10*ROW('Sanitation Data'!F196)))</f>
        <v/>
      </c>
      <c r="CV202" s="290" t="str">
        <f ca="true">+IF(OFFSET('Sanitation Data'!$F$29,0,10*ROW('Sanitation Data'!F196))="","",OFFSET('Sanitation Data'!$F$29,0,10*ROW('Sanitation Data'!F196)))</f>
        <v/>
      </c>
      <c r="CW202" s="290" t="str">
        <f ca="true">+IF(OFFSET('Sanitation Data'!$F$30,0,10*ROW('Sanitation Data'!F196))="","",OFFSET('Sanitation Data'!$F$30,0,10*ROW('Sanitation Data'!F196)))</f>
        <v/>
      </c>
      <c r="CX202" s="290" t="str">
        <f ca="true">+IF(OFFSET('Sanitation Data'!$F$31,0,10*ROW('Sanitation Data'!F196))="","",OFFSET('Sanitation Data'!$F$31,0,10*ROW('Sanitation Data'!F196)))</f>
        <v/>
      </c>
      <c r="CY202" s="290" t="str">
        <f ca="true">+IF(OFFSET('Sanitation Data'!$F$32,0,10*ROW('Sanitation Data'!F196))="","",OFFSET('Sanitation Data'!$F$32,0,10*ROW('Sanitation Data'!F196)))</f>
        <v/>
      </c>
      <c r="CZ202" s="290" t="str">
        <f ca="true">+IF(OFFSET('Sanitation Data'!$G$28,0,10*ROW('Sanitation Data'!G196))="","",OFFSET('Sanitation Data'!$G$28,0,10*ROW('Sanitation Data'!G196)))</f>
        <v/>
      </c>
      <c r="DA202" s="290" t="str">
        <f ca="true">+IF(OFFSET('Sanitation Data'!$G$29,0,10*ROW('Sanitation Data'!G196))="","",OFFSET('Sanitation Data'!$G$29,0,10*ROW('Sanitation Data'!G196)))</f>
        <v/>
      </c>
      <c r="DB202" s="290" t="str">
        <f ca="true">+IF(OFFSET('Sanitation Data'!$G$30,0,10*ROW('Sanitation Data'!G196))="","",OFFSET('Sanitation Data'!$G$30,0,10*ROW('Sanitation Data'!G196)))</f>
        <v/>
      </c>
      <c r="DC202" s="290" t="str">
        <f ca="true">+IF(OFFSET('Sanitation Data'!$G$31,0,10*ROW('Sanitation Data'!G196))="","",OFFSET('Sanitation Data'!$G$31,0,10*ROW('Sanitation Data'!G196)))</f>
        <v/>
      </c>
      <c r="DD202" s="290" t="str">
        <f ca="true">+IF(OFFSET('Sanitation Data'!$G$32,0,10*ROW('Sanitation Data'!G196))="","",OFFSET('Sanitation Data'!$G$32,0,10*ROW('Sanitation Data'!G196)))</f>
        <v/>
      </c>
      <c r="DE202" s="290" t="str">
        <f ca="true">+IF(OFFSET('Sanitation Data'!$H$28,0,10*ROW('Sanitation Data'!H196))="","",OFFSET('Sanitation Data'!$H$28,0,10*ROW('Sanitation Data'!H196)))</f>
        <v/>
      </c>
      <c r="DF202" s="290" t="str">
        <f ca="true">+IF(OFFSET('Sanitation Data'!$H$29,0,10*ROW('Sanitation Data'!H196))="","",OFFSET('Sanitation Data'!$H$29,0,10*ROW('Sanitation Data'!H196)))</f>
        <v/>
      </c>
      <c r="DG202" s="290" t="str">
        <f ca="true">+IF(OFFSET('Sanitation Data'!$H$30,0,10*ROW('Sanitation Data'!H196))="","",OFFSET('Sanitation Data'!$H$30,0,10*ROW('Sanitation Data'!H196)))</f>
        <v/>
      </c>
      <c r="DH202" s="290" t="str">
        <f ca="true">+IF(OFFSET('Sanitation Data'!$H$31,0,10*ROW('Sanitation Data'!H196))="","",OFFSET('Sanitation Data'!$H$31,0,10*ROW('Sanitation Data'!H196)))</f>
        <v/>
      </c>
      <c r="DI202" s="290" t="str">
        <f ca="true">+IF(OFFSET('Sanitation Data'!$H$32,0,10*ROW('Sanitation Data'!H196))="","",OFFSET('Sanitation Data'!$H$32,0,10*ROW('Sanitation Data'!H196)))</f>
        <v/>
      </c>
      <c r="DJ202" s="290" t="str">
        <f ca="true">+IF(OFFSET('Sanitation Data'!$I$28,0,10*ROW('Sanitation Data'!I196))="","",OFFSET('Sanitation Data'!$I$28,0,10*ROW('Sanitation Data'!I196)))</f>
        <v/>
      </c>
      <c r="DK202" s="290" t="str">
        <f ca="true">+IF(OFFSET('Sanitation Data'!$I$29,0,10*ROW('Sanitation Data'!I196))="","",OFFSET('Sanitation Data'!$I$29,0,10*ROW('Sanitation Data'!I196)))</f>
        <v/>
      </c>
      <c r="DL202" s="290" t="str">
        <f ca="true">+IF(OFFSET('Sanitation Data'!$I$30,0,10*ROW('Sanitation Data'!I196))="","",OFFSET('Sanitation Data'!$I$30,0,10*ROW('Sanitation Data'!I196)))</f>
        <v/>
      </c>
      <c r="DM202" s="290" t="str">
        <f ca="true">+IF(OFFSET('Sanitation Data'!$I$31,0,10*ROW('Sanitation Data'!I196))="","",OFFSET('Sanitation Data'!$I$31,0,10*ROW('Sanitation Data'!I196)))</f>
        <v/>
      </c>
      <c r="DN202" s="290" t="str">
        <f ca="true">+IF(OFFSET('Sanitation Data'!$I$32,0,10*ROW('Sanitation Data'!I196))="","",OFFSET('Sanitation Data'!$I$32,0,10*ROW('Sanitation Data'!I196)))</f>
        <v/>
      </c>
      <c r="DO202" s="290" t="str">
        <f ca="true">+IF(OFFSET('Hygiene Data'!$D$11,0,10*ROW('Hygiene Data'!D196))="","",OFFSET('Hygiene Data'!$D$11,0,10*ROW('Hygiene Data'!D196)))</f>
        <v/>
      </c>
      <c r="DP202" s="290" t="str">
        <f ca="true">+IF(OFFSET('Hygiene Data'!$D$12,0,10*ROW('Hygiene Data'!D196))="","",OFFSET('Hygiene Data'!$D$12,0,10*ROW('Hygiene Data'!D196)))</f>
        <v/>
      </c>
      <c r="DQ202" s="290" t="str">
        <f ca="true">+IF(OFFSET('Hygiene Data'!$D$13,0,10*ROW('Hygiene Data'!D196))="","",OFFSET('Hygiene Data'!$D$13,0,10*ROW('Hygiene Data'!D196)))</f>
        <v/>
      </c>
      <c r="DR202" s="290" t="str">
        <f ca="true">+IF(OFFSET('Hygiene Data'!$E$11,0,10*ROW('Hygiene Data'!E196))="","",OFFSET('Hygiene Data'!$E$11,0,10*ROW('Hygiene Data'!E196)))</f>
        <v/>
      </c>
      <c r="DS202" s="290" t="str">
        <f ca="true">+IF(OFFSET('Hygiene Data'!$E$12,0,10*ROW('Hygiene Data'!E196))="","",OFFSET('Hygiene Data'!$E$12,0,10*ROW('Hygiene Data'!E196)))</f>
        <v/>
      </c>
      <c r="DT202" s="290" t="str">
        <f ca="true">+IF(OFFSET('Hygiene Data'!$E$13,0,10*ROW('Hygiene Data'!E196))="","",OFFSET('Hygiene Data'!$E$13,0,10*ROW('Hygiene Data'!E196)))</f>
        <v/>
      </c>
      <c r="DU202" s="290" t="str">
        <f ca="true">+IF(OFFSET('Hygiene Data'!$F$11,0,10*ROW('Hygiene Data'!F196))="","",OFFSET('Hygiene Data'!$F$11,0,10*ROW('Hygiene Data'!F196)))</f>
        <v/>
      </c>
      <c r="DV202" s="290" t="str">
        <f ca="true">+IF(OFFSET('Hygiene Data'!$F$12,0,10*ROW('Hygiene Data'!F196))="","",OFFSET('Hygiene Data'!$F$12,0,10*ROW('Hygiene Data'!F196)))</f>
        <v/>
      </c>
      <c r="DW202" s="290" t="str">
        <f ca="true">+IF(OFFSET('Hygiene Data'!$F$13,0,10*ROW('Hygiene Data'!F196))="","",OFFSET('Hygiene Data'!$F$13,0,10*ROW('Hygiene Data'!F196)))</f>
        <v/>
      </c>
      <c r="DX202" s="290" t="str">
        <f ca="true">+IF(OFFSET('Hygiene Data'!$G$11,0,10*ROW('Hygiene Data'!G196))="","",OFFSET('Hygiene Data'!$G$11,0,10*ROW('Hygiene Data'!G196)))</f>
        <v/>
      </c>
      <c r="DY202" s="290" t="str">
        <f ca="true">+IF(OFFSET('Hygiene Data'!$G$12,0,10*ROW('Hygiene Data'!G196))="","",OFFSET('Hygiene Data'!$G$12,0,10*ROW('Hygiene Data'!G196)))</f>
        <v/>
      </c>
      <c r="DZ202" s="290" t="str">
        <f ca="true">+IF(OFFSET('Hygiene Data'!$G$13,0,10*ROW('Hygiene Data'!G196))="","",OFFSET('Hygiene Data'!$G$13,0,10*ROW('Hygiene Data'!G196)))</f>
        <v/>
      </c>
      <c r="EA202" s="290" t="str">
        <f ca="true">+IF(OFFSET('Hygiene Data'!$H$11,0,10*ROW('Hygiene Data'!H196))="","",OFFSET('Hygiene Data'!$H$11,0,10*ROW('Hygiene Data'!H196)))</f>
        <v/>
      </c>
      <c r="EB202" s="290" t="str">
        <f ca="true">+IF(OFFSET('Hygiene Data'!$H$12,0,10*ROW('Hygiene Data'!H196))="","",OFFSET('Hygiene Data'!$H$12,0,10*ROW('Hygiene Data'!H196)))</f>
        <v/>
      </c>
      <c r="EC202" s="290" t="str">
        <f ca="true">+IF(OFFSET('Hygiene Data'!$H$13,0,10*ROW('Hygiene Data'!H196))="","",OFFSET('Hygiene Data'!$H$13,0,10*ROW('Hygiene Data'!H196)))</f>
        <v/>
      </c>
      <c r="ED202" s="290" t="str">
        <f ca="true">+IF(OFFSET('Hygiene Data'!$I$11,0,10*ROW('Hygiene Data'!I196))="","",OFFSET('Hygiene Data'!$I$11,0,10*ROW('Hygiene Data'!I196)))</f>
        <v/>
      </c>
      <c r="EE202" s="290" t="str">
        <f ca="true">+IF(OFFSET('Hygiene Data'!$I$12,0,10*ROW('Hygiene Data'!I196))="","",OFFSET('Hygiene Data'!$I$12,0,10*ROW('Hygiene Data'!I196)))</f>
        <v/>
      </c>
      <c r="EF202" s="290"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6"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0"/>
      <c r="BS203" s="290" t="str">
        <f ca="true">+IF(OFFSET('Water Data'!$D$27,0,10*ROW('Water Data'!D197))="","",OFFSET('Water Data'!$D$27,0,10*ROW('Water Data'!D197)))</f>
        <v/>
      </c>
      <c r="BT203" s="290" t="str">
        <f ca="true">+IF(OFFSET('Water Data'!$D$28,0,10*ROW('Water Data'!D197))="","",OFFSET('Water Data'!$D$28,0,10*ROW('Water Data'!D197)))</f>
        <v/>
      </c>
      <c r="BU203" s="290" t="str">
        <f ca="true">+IF(OFFSET('Water Data'!$D$29,0,10*ROW('Water Data'!D197))="","",OFFSET('Water Data'!$D$29,0,10*ROW('Water Data'!D197)))</f>
        <v/>
      </c>
      <c r="BV203" s="290" t="str">
        <f ca="true">+IF(OFFSET('Water Data'!$E$27,0,10*ROW('Water Data'!E197))="","",OFFSET('Water Data'!$E$27,0,10*ROW('Water Data'!E197)))</f>
        <v/>
      </c>
      <c r="BW203" s="290" t="str">
        <f ca="true">+IF(OFFSET('Water Data'!$E$28,0,10*ROW('Water Data'!E197))="","",OFFSET('Water Data'!$E$28,0,10*ROW('Water Data'!E197)))</f>
        <v/>
      </c>
      <c r="BX203" s="290" t="str">
        <f ca="true">+IF(OFFSET('Water Data'!$E$29,0,10*ROW('Water Data'!E197))="","",OFFSET('Water Data'!$E$29,0,10*ROW('Water Data'!E197)))</f>
        <v/>
      </c>
      <c r="BY203" s="290" t="str">
        <f ca="true">+IF(OFFSET('Water Data'!$F$27,0,10*ROW('Water Data'!F197))="","",OFFSET('Water Data'!$F$27,0,10*ROW('Water Data'!F197)))</f>
        <v/>
      </c>
      <c r="BZ203" s="290" t="str">
        <f ca="true">+IF(OFFSET('Water Data'!$F$28,0,10*ROW('Water Data'!F197))="","",OFFSET('Water Data'!$F$28,0,10*ROW('Water Data'!F197)))</f>
        <v/>
      </c>
      <c r="CA203" s="290" t="str">
        <f ca="true">+IF(OFFSET('Water Data'!$F$29,0,10*ROW('Water Data'!F197))="","",OFFSET('Water Data'!$F$29,0,10*ROW('Water Data'!F197)))</f>
        <v/>
      </c>
      <c r="CB203" s="290" t="str">
        <f ca="true">+IF(OFFSET('Water Data'!$G$27,0,10*ROW('Water Data'!G197))="","",OFFSET('Water Data'!$G$27,0,10*ROW('Water Data'!G197)))</f>
        <v/>
      </c>
      <c r="CC203" s="290" t="str">
        <f ca="true">+IF(OFFSET('Water Data'!$G$28,0,10*ROW('Water Data'!G197))="","",OFFSET('Water Data'!$G$28,0,10*ROW('Water Data'!G197)))</f>
        <v/>
      </c>
      <c r="CD203" s="290" t="str">
        <f ca="true">+IF(OFFSET('Water Data'!$G$29,0,10*ROW('Water Data'!G197))="","",OFFSET('Water Data'!$G$29,0,10*ROW('Water Data'!G197)))</f>
        <v/>
      </c>
      <c r="CE203" s="290" t="str">
        <f ca="true">+IF(OFFSET('Water Data'!$H$27,0,10*ROW('Water Data'!H197))="","",OFFSET('Water Data'!$H$27,0,10*ROW('Water Data'!H197)))</f>
        <v/>
      </c>
      <c r="CF203" s="290" t="str">
        <f ca="true">+IF(OFFSET('Water Data'!$H$28,0,10*ROW('Water Data'!H197))="","",OFFSET('Water Data'!$H$28,0,10*ROW('Water Data'!H197)))</f>
        <v/>
      </c>
      <c r="CG203" s="290" t="str">
        <f ca="true">+IF(OFFSET('Water Data'!$H$29,0,10*ROW('Water Data'!H197))="","",OFFSET('Water Data'!$H$29,0,10*ROW('Water Data'!H197)))</f>
        <v/>
      </c>
      <c r="CH203" s="290" t="str">
        <f ca="true">+IF(OFFSET('Water Data'!$I$27,0,10*ROW('Water Data'!I197))="","",OFFSET('Water Data'!$I$27,0,10*ROW('Water Data'!I197)))</f>
        <v/>
      </c>
      <c r="CI203" s="290" t="str">
        <f ca="true">+IF(OFFSET('Water Data'!$I$28,0,10*ROW('Water Data'!I197))="","",OFFSET('Water Data'!$I$28,0,10*ROW('Water Data'!I197)))</f>
        <v/>
      </c>
      <c r="CJ203" s="290" t="str">
        <f ca="true">+IF(OFFSET('Water Data'!$I$29,0,10*ROW('Water Data'!I197))="","",OFFSET('Water Data'!$I$29,0,10*ROW('Water Data'!I197)))</f>
        <v/>
      </c>
      <c r="CK203" s="290" t="str">
        <f ca="true">+IF(OFFSET('Sanitation Data'!$D$28,0,10*ROW('Sanitation Data'!D197))="","",OFFSET('Sanitation Data'!$D$28,0,10*ROW('Sanitation Data'!D197)))</f>
        <v/>
      </c>
      <c r="CL203" s="290" t="str">
        <f ca="true">+IF(OFFSET('Sanitation Data'!$D$29,0,10*ROW('Sanitation Data'!D197))="","",OFFSET('Sanitation Data'!$D$29,0,10*ROW('Sanitation Data'!D197)))</f>
        <v/>
      </c>
      <c r="CM203" s="290" t="str">
        <f ca="true">+IF(OFFSET('Sanitation Data'!$D$30,0,10*ROW('Sanitation Data'!D197))="","",OFFSET('Sanitation Data'!$D$30,0,10*ROW('Sanitation Data'!D197)))</f>
        <v/>
      </c>
      <c r="CN203" s="290" t="str">
        <f ca="true">+IF(OFFSET('Sanitation Data'!$D$31,0,10*ROW('Sanitation Data'!D197))="","",OFFSET('Sanitation Data'!$D$31,0,10*ROW('Sanitation Data'!D197)))</f>
        <v/>
      </c>
      <c r="CO203" s="290" t="str">
        <f ca="true">+IF(OFFSET('Sanitation Data'!$D$32,0,10*ROW('Sanitation Data'!D197))="","",OFFSET('Sanitation Data'!$D$32,0,10*ROW('Sanitation Data'!D197)))</f>
        <v/>
      </c>
      <c r="CP203" s="290" t="str">
        <f ca="true">+IF(OFFSET('Sanitation Data'!$E$28,0,10*ROW('Sanitation Data'!E197))="","",OFFSET('Sanitation Data'!$E$28,0,10*ROW('Sanitation Data'!E197)))</f>
        <v/>
      </c>
      <c r="CQ203" s="290" t="str">
        <f ca="true">+IF(OFFSET('Sanitation Data'!$E$29,0,10*ROW('Sanitation Data'!E197))="","",OFFSET('Sanitation Data'!$E$29,0,10*ROW('Sanitation Data'!E197)))</f>
        <v/>
      </c>
      <c r="CR203" s="290" t="str">
        <f ca="true">+IF(OFFSET('Sanitation Data'!$E$30,0,10*ROW('Sanitation Data'!E197))="","",OFFSET('Sanitation Data'!$E$30,0,10*ROW('Sanitation Data'!E197)))</f>
        <v/>
      </c>
      <c r="CS203" s="290" t="str">
        <f ca="true">+IF(OFFSET('Sanitation Data'!$E$31,0,10*ROW('Sanitation Data'!E197))="","",OFFSET('Sanitation Data'!$E$31,0,10*ROW('Sanitation Data'!E197)))</f>
        <v/>
      </c>
      <c r="CT203" s="290" t="str">
        <f ca="true">+IF(OFFSET('Sanitation Data'!$E$32,0,10*ROW('Sanitation Data'!E197))="","",OFFSET('Sanitation Data'!$E$32,0,10*ROW('Sanitation Data'!E197)))</f>
        <v/>
      </c>
      <c r="CU203" s="290" t="str">
        <f ca="true">+IF(OFFSET('Sanitation Data'!$F$28,0,10*ROW('Sanitation Data'!F197))="","",OFFSET('Sanitation Data'!$F$28,0,10*ROW('Sanitation Data'!F197)))</f>
        <v/>
      </c>
      <c r="CV203" s="290" t="str">
        <f ca="true">+IF(OFFSET('Sanitation Data'!$F$29,0,10*ROW('Sanitation Data'!F197))="","",OFFSET('Sanitation Data'!$F$29,0,10*ROW('Sanitation Data'!F197)))</f>
        <v/>
      </c>
      <c r="CW203" s="290" t="str">
        <f ca="true">+IF(OFFSET('Sanitation Data'!$F$30,0,10*ROW('Sanitation Data'!F197))="","",OFFSET('Sanitation Data'!$F$30,0,10*ROW('Sanitation Data'!F197)))</f>
        <v/>
      </c>
      <c r="CX203" s="290" t="str">
        <f ca="true">+IF(OFFSET('Sanitation Data'!$F$31,0,10*ROW('Sanitation Data'!F197))="","",OFFSET('Sanitation Data'!$F$31,0,10*ROW('Sanitation Data'!F197)))</f>
        <v/>
      </c>
      <c r="CY203" s="290" t="str">
        <f ca="true">+IF(OFFSET('Sanitation Data'!$F$32,0,10*ROW('Sanitation Data'!F197))="","",OFFSET('Sanitation Data'!$F$32,0,10*ROW('Sanitation Data'!F197)))</f>
        <v/>
      </c>
      <c r="CZ203" s="290" t="str">
        <f ca="true">+IF(OFFSET('Sanitation Data'!$G$28,0,10*ROW('Sanitation Data'!G197))="","",OFFSET('Sanitation Data'!$G$28,0,10*ROW('Sanitation Data'!G197)))</f>
        <v/>
      </c>
      <c r="DA203" s="290" t="str">
        <f ca="true">+IF(OFFSET('Sanitation Data'!$G$29,0,10*ROW('Sanitation Data'!G197))="","",OFFSET('Sanitation Data'!$G$29,0,10*ROW('Sanitation Data'!G197)))</f>
        <v/>
      </c>
      <c r="DB203" s="290" t="str">
        <f ca="true">+IF(OFFSET('Sanitation Data'!$G$30,0,10*ROW('Sanitation Data'!G197))="","",OFFSET('Sanitation Data'!$G$30,0,10*ROW('Sanitation Data'!G197)))</f>
        <v/>
      </c>
      <c r="DC203" s="290" t="str">
        <f ca="true">+IF(OFFSET('Sanitation Data'!$G$31,0,10*ROW('Sanitation Data'!G197))="","",OFFSET('Sanitation Data'!$G$31,0,10*ROW('Sanitation Data'!G197)))</f>
        <v/>
      </c>
      <c r="DD203" s="290" t="str">
        <f ca="true">+IF(OFFSET('Sanitation Data'!$G$32,0,10*ROW('Sanitation Data'!G197))="","",OFFSET('Sanitation Data'!$G$32,0,10*ROW('Sanitation Data'!G197)))</f>
        <v/>
      </c>
      <c r="DE203" s="290" t="str">
        <f ca="true">+IF(OFFSET('Sanitation Data'!$H$28,0,10*ROW('Sanitation Data'!H197))="","",OFFSET('Sanitation Data'!$H$28,0,10*ROW('Sanitation Data'!H197)))</f>
        <v/>
      </c>
      <c r="DF203" s="290" t="str">
        <f ca="true">+IF(OFFSET('Sanitation Data'!$H$29,0,10*ROW('Sanitation Data'!H197))="","",OFFSET('Sanitation Data'!$H$29,0,10*ROW('Sanitation Data'!H197)))</f>
        <v/>
      </c>
      <c r="DG203" s="290" t="str">
        <f ca="true">+IF(OFFSET('Sanitation Data'!$H$30,0,10*ROW('Sanitation Data'!H197))="","",OFFSET('Sanitation Data'!$H$30,0,10*ROW('Sanitation Data'!H197)))</f>
        <v/>
      </c>
      <c r="DH203" s="290" t="str">
        <f ca="true">+IF(OFFSET('Sanitation Data'!$H$31,0,10*ROW('Sanitation Data'!H197))="","",OFFSET('Sanitation Data'!$H$31,0,10*ROW('Sanitation Data'!H197)))</f>
        <v/>
      </c>
      <c r="DI203" s="290" t="str">
        <f ca="true">+IF(OFFSET('Sanitation Data'!$H$32,0,10*ROW('Sanitation Data'!H197))="","",OFFSET('Sanitation Data'!$H$32,0,10*ROW('Sanitation Data'!H197)))</f>
        <v/>
      </c>
      <c r="DJ203" s="290" t="str">
        <f ca="true">+IF(OFFSET('Sanitation Data'!$I$28,0,10*ROW('Sanitation Data'!I197))="","",OFFSET('Sanitation Data'!$I$28,0,10*ROW('Sanitation Data'!I197)))</f>
        <v/>
      </c>
      <c r="DK203" s="290" t="str">
        <f ca="true">+IF(OFFSET('Sanitation Data'!$I$29,0,10*ROW('Sanitation Data'!I197))="","",OFFSET('Sanitation Data'!$I$29,0,10*ROW('Sanitation Data'!I197)))</f>
        <v/>
      </c>
      <c r="DL203" s="290" t="str">
        <f ca="true">+IF(OFFSET('Sanitation Data'!$I$30,0,10*ROW('Sanitation Data'!I197))="","",OFFSET('Sanitation Data'!$I$30,0,10*ROW('Sanitation Data'!I197)))</f>
        <v/>
      </c>
      <c r="DM203" s="290" t="str">
        <f ca="true">+IF(OFFSET('Sanitation Data'!$I$31,0,10*ROW('Sanitation Data'!I197))="","",OFFSET('Sanitation Data'!$I$31,0,10*ROW('Sanitation Data'!I197)))</f>
        <v/>
      </c>
      <c r="DN203" s="290" t="str">
        <f ca="true">+IF(OFFSET('Sanitation Data'!$I$32,0,10*ROW('Sanitation Data'!I197))="","",OFFSET('Sanitation Data'!$I$32,0,10*ROW('Sanitation Data'!I197)))</f>
        <v/>
      </c>
      <c r="DO203" s="290" t="str">
        <f ca="true">+IF(OFFSET('Hygiene Data'!$D$11,0,10*ROW('Hygiene Data'!D197))="","",OFFSET('Hygiene Data'!$D$11,0,10*ROW('Hygiene Data'!D197)))</f>
        <v/>
      </c>
      <c r="DP203" s="290" t="str">
        <f ca="true">+IF(OFFSET('Hygiene Data'!$D$12,0,10*ROW('Hygiene Data'!D197))="","",OFFSET('Hygiene Data'!$D$12,0,10*ROW('Hygiene Data'!D197)))</f>
        <v/>
      </c>
      <c r="DQ203" s="290" t="str">
        <f ca="true">+IF(OFFSET('Hygiene Data'!$D$13,0,10*ROW('Hygiene Data'!D197))="","",OFFSET('Hygiene Data'!$D$13,0,10*ROW('Hygiene Data'!D197)))</f>
        <v/>
      </c>
      <c r="DR203" s="290" t="str">
        <f ca="true">+IF(OFFSET('Hygiene Data'!$E$11,0,10*ROW('Hygiene Data'!E197))="","",OFFSET('Hygiene Data'!$E$11,0,10*ROW('Hygiene Data'!E197)))</f>
        <v/>
      </c>
      <c r="DS203" s="290" t="str">
        <f ca="true">+IF(OFFSET('Hygiene Data'!$E$12,0,10*ROW('Hygiene Data'!E197))="","",OFFSET('Hygiene Data'!$E$12,0,10*ROW('Hygiene Data'!E197)))</f>
        <v/>
      </c>
      <c r="DT203" s="290" t="str">
        <f ca="true">+IF(OFFSET('Hygiene Data'!$E$13,0,10*ROW('Hygiene Data'!E197))="","",OFFSET('Hygiene Data'!$E$13,0,10*ROW('Hygiene Data'!E197)))</f>
        <v/>
      </c>
      <c r="DU203" s="290" t="str">
        <f ca="true">+IF(OFFSET('Hygiene Data'!$F$11,0,10*ROW('Hygiene Data'!F197))="","",OFFSET('Hygiene Data'!$F$11,0,10*ROW('Hygiene Data'!F197)))</f>
        <v/>
      </c>
      <c r="DV203" s="290" t="str">
        <f ca="true">+IF(OFFSET('Hygiene Data'!$F$12,0,10*ROW('Hygiene Data'!F197))="","",OFFSET('Hygiene Data'!$F$12,0,10*ROW('Hygiene Data'!F197)))</f>
        <v/>
      </c>
      <c r="DW203" s="290" t="str">
        <f ca="true">+IF(OFFSET('Hygiene Data'!$F$13,0,10*ROW('Hygiene Data'!F197))="","",OFFSET('Hygiene Data'!$F$13,0,10*ROW('Hygiene Data'!F197)))</f>
        <v/>
      </c>
      <c r="DX203" s="290" t="str">
        <f ca="true">+IF(OFFSET('Hygiene Data'!$G$11,0,10*ROW('Hygiene Data'!G197))="","",OFFSET('Hygiene Data'!$G$11,0,10*ROW('Hygiene Data'!G197)))</f>
        <v/>
      </c>
      <c r="DY203" s="290" t="str">
        <f ca="true">+IF(OFFSET('Hygiene Data'!$G$12,0,10*ROW('Hygiene Data'!G197))="","",OFFSET('Hygiene Data'!$G$12,0,10*ROW('Hygiene Data'!G197)))</f>
        <v/>
      </c>
      <c r="DZ203" s="290" t="str">
        <f ca="true">+IF(OFFSET('Hygiene Data'!$G$13,0,10*ROW('Hygiene Data'!G197))="","",OFFSET('Hygiene Data'!$G$13,0,10*ROW('Hygiene Data'!G197)))</f>
        <v/>
      </c>
      <c r="EA203" s="290" t="str">
        <f ca="true">+IF(OFFSET('Hygiene Data'!$H$11,0,10*ROW('Hygiene Data'!H197))="","",OFFSET('Hygiene Data'!$H$11,0,10*ROW('Hygiene Data'!H197)))</f>
        <v/>
      </c>
      <c r="EB203" s="290" t="str">
        <f ca="true">+IF(OFFSET('Hygiene Data'!$H$12,0,10*ROW('Hygiene Data'!H197))="","",OFFSET('Hygiene Data'!$H$12,0,10*ROW('Hygiene Data'!H197)))</f>
        <v/>
      </c>
      <c r="EC203" s="290" t="str">
        <f ca="true">+IF(OFFSET('Hygiene Data'!$H$13,0,10*ROW('Hygiene Data'!H197))="","",OFFSET('Hygiene Data'!$H$13,0,10*ROW('Hygiene Data'!H197)))</f>
        <v/>
      </c>
      <c r="ED203" s="290" t="str">
        <f ca="true">+IF(OFFSET('Hygiene Data'!$I$11,0,10*ROW('Hygiene Data'!I197))="","",OFFSET('Hygiene Data'!$I$11,0,10*ROW('Hygiene Data'!I197)))</f>
        <v/>
      </c>
      <c r="EE203" s="290" t="str">
        <f ca="true">+IF(OFFSET('Hygiene Data'!$I$12,0,10*ROW('Hygiene Data'!I197))="","",OFFSET('Hygiene Data'!$I$12,0,10*ROW('Hygiene Data'!I197)))</f>
        <v/>
      </c>
      <c r="EF203" s="290"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6"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0"/>
      <c r="BS204" s="290" t="str">
        <f ca="true">+IF(OFFSET('Water Data'!$D$27,0,10*ROW('Water Data'!D198))="","",OFFSET('Water Data'!$D$27,0,10*ROW('Water Data'!D198)))</f>
        <v/>
      </c>
      <c r="BT204" s="290" t="str">
        <f ca="true">+IF(OFFSET('Water Data'!$D$28,0,10*ROW('Water Data'!D198))="","",OFFSET('Water Data'!$D$28,0,10*ROW('Water Data'!D198)))</f>
        <v/>
      </c>
      <c r="BU204" s="290" t="str">
        <f ca="true">+IF(OFFSET('Water Data'!$D$29,0,10*ROW('Water Data'!D198))="","",OFFSET('Water Data'!$D$29,0,10*ROW('Water Data'!D198)))</f>
        <v/>
      </c>
      <c r="BV204" s="290" t="str">
        <f ca="true">+IF(OFFSET('Water Data'!$E$27,0,10*ROW('Water Data'!E198))="","",OFFSET('Water Data'!$E$27,0,10*ROW('Water Data'!E198)))</f>
        <v/>
      </c>
      <c r="BW204" s="290" t="str">
        <f ca="true">+IF(OFFSET('Water Data'!$E$28,0,10*ROW('Water Data'!E198))="","",OFFSET('Water Data'!$E$28,0,10*ROW('Water Data'!E198)))</f>
        <v/>
      </c>
      <c r="BX204" s="290" t="str">
        <f ca="true">+IF(OFFSET('Water Data'!$E$29,0,10*ROW('Water Data'!E198))="","",OFFSET('Water Data'!$E$29,0,10*ROW('Water Data'!E198)))</f>
        <v/>
      </c>
      <c r="BY204" s="290" t="str">
        <f ca="true">+IF(OFFSET('Water Data'!$F$27,0,10*ROW('Water Data'!F198))="","",OFFSET('Water Data'!$F$27,0,10*ROW('Water Data'!F198)))</f>
        <v/>
      </c>
      <c r="BZ204" s="290" t="str">
        <f ca="true">+IF(OFFSET('Water Data'!$F$28,0,10*ROW('Water Data'!F198))="","",OFFSET('Water Data'!$F$28,0,10*ROW('Water Data'!F198)))</f>
        <v/>
      </c>
      <c r="CA204" s="290" t="str">
        <f ca="true">+IF(OFFSET('Water Data'!$F$29,0,10*ROW('Water Data'!F198))="","",OFFSET('Water Data'!$F$29,0,10*ROW('Water Data'!F198)))</f>
        <v/>
      </c>
      <c r="CB204" s="290" t="str">
        <f ca="true">+IF(OFFSET('Water Data'!$G$27,0,10*ROW('Water Data'!G198))="","",OFFSET('Water Data'!$G$27,0,10*ROW('Water Data'!G198)))</f>
        <v/>
      </c>
      <c r="CC204" s="290" t="str">
        <f ca="true">+IF(OFFSET('Water Data'!$G$28,0,10*ROW('Water Data'!G198))="","",OFFSET('Water Data'!$G$28,0,10*ROW('Water Data'!G198)))</f>
        <v/>
      </c>
      <c r="CD204" s="290" t="str">
        <f ca="true">+IF(OFFSET('Water Data'!$G$29,0,10*ROW('Water Data'!G198))="","",OFFSET('Water Data'!$G$29,0,10*ROW('Water Data'!G198)))</f>
        <v/>
      </c>
      <c r="CE204" s="290" t="str">
        <f ca="true">+IF(OFFSET('Water Data'!$H$27,0,10*ROW('Water Data'!H198))="","",OFFSET('Water Data'!$H$27,0,10*ROW('Water Data'!H198)))</f>
        <v/>
      </c>
      <c r="CF204" s="290" t="str">
        <f ca="true">+IF(OFFSET('Water Data'!$H$28,0,10*ROW('Water Data'!H198))="","",OFFSET('Water Data'!$H$28,0,10*ROW('Water Data'!H198)))</f>
        <v/>
      </c>
      <c r="CG204" s="290" t="str">
        <f ca="true">+IF(OFFSET('Water Data'!$H$29,0,10*ROW('Water Data'!H198))="","",OFFSET('Water Data'!$H$29,0,10*ROW('Water Data'!H198)))</f>
        <v/>
      </c>
      <c r="CH204" s="290" t="str">
        <f ca="true">+IF(OFFSET('Water Data'!$I$27,0,10*ROW('Water Data'!I198))="","",OFFSET('Water Data'!$I$27,0,10*ROW('Water Data'!I198)))</f>
        <v/>
      </c>
      <c r="CI204" s="290" t="str">
        <f ca="true">+IF(OFFSET('Water Data'!$I$28,0,10*ROW('Water Data'!I198))="","",OFFSET('Water Data'!$I$28,0,10*ROW('Water Data'!I198)))</f>
        <v/>
      </c>
      <c r="CJ204" s="290" t="str">
        <f ca="true">+IF(OFFSET('Water Data'!$I$29,0,10*ROW('Water Data'!I198))="","",OFFSET('Water Data'!$I$29,0,10*ROW('Water Data'!I198)))</f>
        <v/>
      </c>
      <c r="CK204" s="290" t="str">
        <f ca="true">+IF(OFFSET('Sanitation Data'!$D$28,0,10*ROW('Sanitation Data'!D198))="","",OFFSET('Sanitation Data'!$D$28,0,10*ROW('Sanitation Data'!D198)))</f>
        <v/>
      </c>
      <c r="CL204" s="290" t="str">
        <f ca="true">+IF(OFFSET('Sanitation Data'!$D$29,0,10*ROW('Sanitation Data'!D198))="","",OFFSET('Sanitation Data'!$D$29,0,10*ROW('Sanitation Data'!D198)))</f>
        <v/>
      </c>
      <c r="CM204" s="290" t="str">
        <f ca="true">+IF(OFFSET('Sanitation Data'!$D$30,0,10*ROW('Sanitation Data'!D198))="","",OFFSET('Sanitation Data'!$D$30,0,10*ROW('Sanitation Data'!D198)))</f>
        <v/>
      </c>
      <c r="CN204" s="290" t="str">
        <f ca="true">+IF(OFFSET('Sanitation Data'!$D$31,0,10*ROW('Sanitation Data'!D198))="","",OFFSET('Sanitation Data'!$D$31,0,10*ROW('Sanitation Data'!D198)))</f>
        <v/>
      </c>
      <c r="CO204" s="290" t="str">
        <f ca="true">+IF(OFFSET('Sanitation Data'!$D$32,0,10*ROW('Sanitation Data'!D198))="","",OFFSET('Sanitation Data'!$D$32,0,10*ROW('Sanitation Data'!D198)))</f>
        <v/>
      </c>
      <c r="CP204" s="290" t="str">
        <f ca="true">+IF(OFFSET('Sanitation Data'!$E$28,0,10*ROW('Sanitation Data'!E198))="","",OFFSET('Sanitation Data'!$E$28,0,10*ROW('Sanitation Data'!E198)))</f>
        <v/>
      </c>
      <c r="CQ204" s="290" t="str">
        <f ca="true">+IF(OFFSET('Sanitation Data'!$E$29,0,10*ROW('Sanitation Data'!E198))="","",OFFSET('Sanitation Data'!$E$29,0,10*ROW('Sanitation Data'!E198)))</f>
        <v/>
      </c>
      <c r="CR204" s="290" t="str">
        <f ca="true">+IF(OFFSET('Sanitation Data'!$E$30,0,10*ROW('Sanitation Data'!E198))="","",OFFSET('Sanitation Data'!$E$30,0,10*ROW('Sanitation Data'!E198)))</f>
        <v/>
      </c>
      <c r="CS204" s="290" t="str">
        <f ca="true">+IF(OFFSET('Sanitation Data'!$E$31,0,10*ROW('Sanitation Data'!E198))="","",OFFSET('Sanitation Data'!$E$31,0,10*ROW('Sanitation Data'!E198)))</f>
        <v/>
      </c>
      <c r="CT204" s="290" t="str">
        <f ca="true">+IF(OFFSET('Sanitation Data'!$E$32,0,10*ROW('Sanitation Data'!E198))="","",OFFSET('Sanitation Data'!$E$32,0,10*ROW('Sanitation Data'!E198)))</f>
        <v/>
      </c>
      <c r="CU204" s="290" t="str">
        <f ca="true">+IF(OFFSET('Sanitation Data'!$F$28,0,10*ROW('Sanitation Data'!F198))="","",OFFSET('Sanitation Data'!$F$28,0,10*ROW('Sanitation Data'!F198)))</f>
        <v/>
      </c>
      <c r="CV204" s="290" t="str">
        <f ca="true">+IF(OFFSET('Sanitation Data'!$F$29,0,10*ROW('Sanitation Data'!F198))="","",OFFSET('Sanitation Data'!$F$29,0,10*ROW('Sanitation Data'!F198)))</f>
        <v/>
      </c>
      <c r="CW204" s="290" t="str">
        <f ca="true">+IF(OFFSET('Sanitation Data'!$F$30,0,10*ROW('Sanitation Data'!F198))="","",OFFSET('Sanitation Data'!$F$30,0,10*ROW('Sanitation Data'!F198)))</f>
        <v/>
      </c>
      <c r="CX204" s="290" t="str">
        <f ca="true">+IF(OFFSET('Sanitation Data'!$F$31,0,10*ROW('Sanitation Data'!F198))="","",OFFSET('Sanitation Data'!$F$31,0,10*ROW('Sanitation Data'!F198)))</f>
        <v/>
      </c>
      <c r="CY204" s="290" t="str">
        <f ca="true">+IF(OFFSET('Sanitation Data'!$F$32,0,10*ROW('Sanitation Data'!F198))="","",OFFSET('Sanitation Data'!$F$32,0,10*ROW('Sanitation Data'!F198)))</f>
        <v/>
      </c>
      <c r="CZ204" s="290" t="str">
        <f ca="true">+IF(OFFSET('Sanitation Data'!$G$28,0,10*ROW('Sanitation Data'!G198))="","",OFFSET('Sanitation Data'!$G$28,0,10*ROW('Sanitation Data'!G198)))</f>
        <v/>
      </c>
      <c r="DA204" s="290" t="str">
        <f ca="true">+IF(OFFSET('Sanitation Data'!$G$29,0,10*ROW('Sanitation Data'!G198))="","",OFFSET('Sanitation Data'!$G$29,0,10*ROW('Sanitation Data'!G198)))</f>
        <v/>
      </c>
      <c r="DB204" s="290" t="str">
        <f ca="true">+IF(OFFSET('Sanitation Data'!$G$30,0,10*ROW('Sanitation Data'!G198))="","",OFFSET('Sanitation Data'!$G$30,0,10*ROW('Sanitation Data'!G198)))</f>
        <v/>
      </c>
      <c r="DC204" s="290" t="str">
        <f ca="true">+IF(OFFSET('Sanitation Data'!$G$31,0,10*ROW('Sanitation Data'!G198))="","",OFFSET('Sanitation Data'!$G$31,0,10*ROW('Sanitation Data'!G198)))</f>
        <v/>
      </c>
      <c r="DD204" s="290" t="str">
        <f ca="true">+IF(OFFSET('Sanitation Data'!$G$32,0,10*ROW('Sanitation Data'!G198))="","",OFFSET('Sanitation Data'!$G$32,0,10*ROW('Sanitation Data'!G198)))</f>
        <v/>
      </c>
      <c r="DE204" s="290" t="str">
        <f ca="true">+IF(OFFSET('Sanitation Data'!$H$28,0,10*ROW('Sanitation Data'!H198))="","",OFFSET('Sanitation Data'!$H$28,0,10*ROW('Sanitation Data'!H198)))</f>
        <v/>
      </c>
      <c r="DF204" s="290" t="str">
        <f ca="true">+IF(OFFSET('Sanitation Data'!$H$29,0,10*ROW('Sanitation Data'!H198))="","",OFFSET('Sanitation Data'!$H$29,0,10*ROW('Sanitation Data'!H198)))</f>
        <v/>
      </c>
      <c r="DG204" s="290" t="str">
        <f ca="true">+IF(OFFSET('Sanitation Data'!$H$30,0,10*ROW('Sanitation Data'!H198))="","",OFFSET('Sanitation Data'!$H$30,0,10*ROW('Sanitation Data'!H198)))</f>
        <v/>
      </c>
      <c r="DH204" s="290" t="str">
        <f ca="true">+IF(OFFSET('Sanitation Data'!$H$31,0,10*ROW('Sanitation Data'!H198))="","",OFFSET('Sanitation Data'!$H$31,0,10*ROW('Sanitation Data'!H198)))</f>
        <v/>
      </c>
      <c r="DI204" s="290" t="str">
        <f ca="true">+IF(OFFSET('Sanitation Data'!$H$32,0,10*ROW('Sanitation Data'!H198))="","",OFFSET('Sanitation Data'!$H$32,0,10*ROW('Sanitation Data'!H198)))</f>
        <v/>
      </c>
      <c r="DJ204" s="290" t="str">
        <f ca="true">+IF(OFFSET('Sanitation Data'!$I$28,0,10*ROW('Sanitation Data'!I198))="","",OFFSET('Sanitation Data'!$I$28,0,10*ROW('Sanitation Data'!I198)))</f>
        <v/>
      </c>
      <c r="DK204" s="290" t="str">
        <f ca="true">+IF(OFFSET('Sanitation Data'!$I$29,0,10*ROW('Sanitation Data'!I198))="","",OFFSET('Sanitation Data'!$I$29,0,10*ROW('Sanitation Data'!I198)))</f>
        <v/>
      </c>
      <c r="DL204" s="290" t="str">
        <f ca="true">+IF(OFFSET('Sanitation Data'!$I$30,0,10*ROW('Sanitation Data'!I198))="","",OFFSET('Sanitation Data'!$I$30,0,10*ROW('Sanitation Data'!I198)))</f>
        <v/>
      </c>
      <c r="DM204" s="290" t="str">
        <f ca="true">+IF(OFFSET('Sanitation Data'!$I$31,0,10*ROW('Sanitation Data'!I198))="","",OFFSET('Sanitation Data'!$I$31,0,10*ROW('Sanitation Data'!I198)))</f>
        <v/>
      </c>
      <c r="DN204" s="290" t="str">
        <f ca="true">+IF(OFFSET('Sanitation Data'!$I$32,0,10*ROW('Sanitation Data'!I198))="","",OFFSET('Sanitation Data'!$I$32,0,10*ROW('Sanitation Data'!I198)))</f>
        <v/>
      </c>
      <c r="DO204" s="290" t="str">
        <f ca="true">+IF(OFFSET('Hygiene Data'!$D$11,0,10*ROW('Hygiene Data'!D198))="","",OFFSET('Hygiene Data'!$D$11,0,10*ROW('Hygiene Data'!D198)))</f>
        <v/>
      </c>
      <c r="DP204" s="290" t="str">
        <f ca="true">+IF(OFFSET('Hygiene Data'!$D$12,0,10*ROW('Hygiene Data'!D198))="","",OFFSET('Hygiene Data'!$D$12,0,10*ROW('Hygiene Data'!D198)))</f>
        <v/>
      </c>
      <c r="DQ204" s="290" t="str">
        <f ca="true">+IF(OFFSET('Hygiene Data'!$D$13,0,10*ROW('Hygiene Data'!D198))="","",OFFSET('Hygiene Data'!$D$13,0,10*ROW('Hygiene Data'!D198)))</f>
        <v/>
      </c>
      <c r="DR204" s="290" t="str">
        <f ca="true">+IF(OFFSET('Hygiene Data'!$E$11,0,10*ROW('Hygiene Data'!E198))="","",OFFSET('Hygiene Data'!$E$11,0,10*ROW('Hygiene Data'!E198)))</f>
        <v/>
      </c>
      <c r="DS204" s="290" t="str">
        <f ca="true">+IF(OFFSET('Hygiene Data'!$E$12,0,10*ROW('Hygiene Data'!E198))="","",OFFSET('Hygiene Data'!$E$12,0,10*ROW('Hygiene Data'!E198)))</f>
        <v/>
      </c>
      <c r="DT204" s="290" t="str">
        <f ca="true">+IF(OFFSET('Hygiene Data'!$E$13,0,10*ROW('Hygiene Data'!E198))="","",OFFSET('Hygiene Data'!$E$13,0,10*ROW('Hygiene Data'!E198)))</f>
        <v/>
      </c>
      <c r="DU204" s="290" t="str">
        <f ca="true">+IF(OFFSET('Hygiene Data'!$F$11,0,10*ROW('Hygiene Data'!F198))="","",OFFSET('Hygiene Data'!$F$11,0,10*ROW('Hygiene Data'!F198)))</f>
        <v/>
      </c>
      <c r="DV204" s="290" t="str">
        <f ca="true">+IF(OFFSET('Hygiene Data'!$F$12,0,10*ROW('Hygiene Data'!F198))="","",OFFSET('Hygiene Data'!$F$12,0,10*ROW('Hygiene Data'!F198)))</f>
        <v/>
      </c>
      <c r="DW204" s="290" t="str">
        <f ca="true">+IF(OFFSET('Hygiene Data'!$F$13,0,10*ROW('Hygiene Data'!F198))="","",OFFSET('Hygiene Data'!$F$13,0,10*ROW('Hygiene Data'!F198)))</f>
        <v/>
      </c>
      <c r="DX204" s="290" t="str">
        <f ca="true">+IF(OFFSET('Hygiene Data'!$G$11,0,10*ROW('Hygiene Data'!G198))="","",OFFSET('Hygiene Data'!$G$11,0,10*ROW('Hygiene Data'!G198)))</f>
        <v/>
      </c>
      <c r="DY204" s="290" t="str">
        <f ca="true">+IF(OFFSET('Hygiene Data'!$G$12,0,10*ROW('Hygiene Data'!G198))="","",OFFSET('Hygiene Data'!$G$12,0,10*ROW('Hygiene Data'!G198)))</f>
        <v/>
      </c>
      <c r="DZ204" s="290" t="str">
        <f ca="true">+IF(OFFSET('Hygiene Data'!$G$13,0,10*ROW('Hygiene Data'!G198))="","",OFFSET('Hygiene Data'!$G$13,0,10*ROW('Hygiene Data'!G198)))</f>
        <v/>
      </c>
      <c r="EA204" s="290" t="str">
        <f ca="true">+IF(OFFSET('Hygiene Data'!$H$11,0,10*ROW('Hygiene Data'!H198))="","",OFFSET('Hygiene Data'!$H$11,0,10*ROW('Hygiene Data'!H198)))</f>
        <v/>
      </c>
      <c r="EB204" s="290" t="str">
        <f ca="true">+IF(OFFSET('Hygiene Data'!$H$12,0,10*ROW('Hygiene Data'!H198))="","",OFFSET('Hygiene Data'!$H$12,0,10*ROW('Hygiene Data'!H198)))</f>
        <v/>
      </c>
      <c r="EC204" s="290" t="str">
        <f ca="true">+IF(OFFSET('Hygiene Data'!$H$13,0,10*ROW('Hygiene Data'!H198))="","",OFFSET('Hygiene Data'!$H$13,0,10*ROW('Hygiene Data'!H198)))</f>
        <v/>
      </c>
      <c r="ED204" s="290" t="str">
        <f ca="true">+IF(OFFSET('Hygiene Data'!$I$11,0,10*ROW('Hygiene Data'!I198))="","",OFFSET('Hygiene Data'!$I$11,0,10*ROW('Hygiene Data'!I198)))</f>
        <v/>
      </c>
      <c r="EE204" s="290" t="str">
        <f ca="true">+IF(OFFSET('Hygiene Data'!$I$12,0,10*ROW('Hygiene Data'!I198))="","",OFFSET('Hygiene Data'!$I$12,0,10*ROW('Hygiene Data'!I198)))</f>
        <v/>
      </c>
      <c r="EF204" s="290"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6"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0"/>
      <c r="BS205" s="290" t="str">
        <f ca="true">+IF(OFFSET('Water Data'!$D$27,0,10*ROW('Water Data'!D199))="","",OFFSET('Water Data'!$D$27,0,10*ROW('Water Data'!D199)))</f>
        <v/>
      </c>
      <c r="BT205" s="290" t="str">
        <f ca="true">+IF(OFFSET('Water Data'!$D$28,0,10*ROW('Water Data'!D199))="","",OFFSET('Water Data'!$D$28,0,10*ROW('Water Data'!D199)))</f>
        <v/>
      </c>
      <c r="BU205" s="290" t="str">
        <f ca="true">+IF(OFFSET('Water Data'!$D$29,0,10*ROW('Water Data'!D199))="","",OFFSET('Water Data'!$D$29,0,10*ROW('Water Data'!D199)))</f>
        <v/>
      </c>
      <c r="BV205" s="290" t="str">
        <f ca="true">+IF(OFFSET('Water Data'!$E$27,0,10*ROW('Water Data'!E199))="","",OFFSET('Water Data'!$E$27,0,10*ROW('Water Data'!E199)))</f>
        <v/>
      </c>
      <c r="BW205" s="290" t="str">
        <f ca="true">+IF(OFFSET('Water Data'!$E$28,0,10*ROW('Water Data'!E199))="","",OFFSET('Water Data'!$E$28,0,10*ROW('Water Data'!E199)))</f>
        <v/>
      </c>
      <c r="BX205" s="290" t="str">
        <f ca="true">+IF(OFFSET('Water Data'!$E$29,0,10*ROW('Water Data'!E199))="","",OFFSET('Water Data'!$E$29,0,10*ROW('Water Data'!E199)))</f>
        <v/>
      </c>
      <c r="BY205" s="290" t="str">
        <f ca="true">+IF(OFFSET('Water Data'!$F$27,0,10*ROW('Water Data'!F199))="","",OFFSET('Water Data'!$F$27,0,10*ROW('Water Data'!F199)))</f>
        <v/>
      </c>
      <c r="BZ205" s="290" t="str">
        <f ca="true">+IF(OFFSET('Water Data'!$F$28,0,10*ROW('Water Data'!F199))="","",OFFSET('Water Data'!$F$28,0,10*ROW('Water Data'!F199)))</f>
        <v/>
      </c>
      <c r="CA205" s="290" t="str">
        <f ca="true">+IF(OFFSET('Water Data'!$F$29,0,10*ROW('Water Data'!F199))="","",OFFSET('Water Data'!$F$29,0,10*ROW('Water Data'!F199)))</f>
        <v/>
      </c>
      <c r="CB205" s="290" t="str">
        <f ca="true">+IF(OFFSET('Water Data'!$G$27,0,10*ROW('Water Data'!G199))="","",OFFSET('Water Data'!$G$27,0,10*ROW('Water Data'!G199)))</f>
        <v/>
      </c>
      <c r="CC205" s="290" t="str">
        <f ca="true">+IF(OFFSET('Water Data'!$G$28,0,10*ROW('Water Data'!G199))="","",OFFSET('Water Data'!$G$28,0,10*ROW('Water Data'!G199)))</f>
        <v/>
      </c>
      <c r="CD205" s="290" t="str">
        <f ca="true">+IF(OFFSET('Water Data'!$G$29,0,10*ROW('Water Data'!G199))="","",OFFSET('Water Data'!$G$29,0,10*ROW('Water Data'!G199)))</f>
        <v/>
      </c>
      <c r="CE205" s="290" t="str">
        <f ca="true">+IF(OFFSET('Water Data'!$H$27,0,10*ROW('Water Data'!H199))="","",OFFSET('Water Data'!$H$27,0,10*ROW('Water Data'!H199)))</f>
        <v/>
      </c>
      <c r="CF205" s="290" t="str">
        <f ca="true">+IF(OFFSET('Water Data'!$H$28,0,10*ROW('Water Data'!H199))="","",OFFSET('Water Data'!$H$28,0,10*ROW('Water Data'!H199)))</f>
        <v/>
      </c>
      <c r="CG205" s="290" t="str">
        <f ca="true">+IF(OFFSET('Water Data'!$H$29,0,10*ROW('Water Data'!H199))="","",OFFSET('Water Data'!$H$29,0,10*ROW('Water Data'!H199)))</f>
        <v/>
      </c>
      <c r="CH205" s="290" t="str">
        <f ca="true">+IF(OFFSET('Water Data'!$I$27,0,10*ROW('Water Data'!I199))="","",OFFSET('Water Data'!$I$27,0,10*ROW('Water Data'!I199)))</f>
        <v/>
      </c>
      <c r="CI205" s="290" t="str">
        <f ca="true">+IF(OFFSET('Water Data'!$I$28,0,10*ROW('Water Data'!I199))="","",OFFSET('Water Data'!$I$28,0,10*ROW('Water Data'!I199)))</f>
        <v/>
      </c>
      <c r="CJ205" s="290" t="str">
        <f ca="true">+IF(OFFSET('Water Data'!$I$29,0,10*ROW('Water Data'!I199))="","",OFFSET('Water Data'!$I$29,0,10*ROW('Water Data'!I199)))</f>
        <v/>
      </c>
      <c r="CK205" s="290" t="str">
        <f ca="true">+IF(OFFSET('Sanitation Data'!$D$28,0,10*ROW('Sanitation Data'!D199))="","",OFFSET('Sanitation Data'!$D$28,0,10*ROW('Sanitation Data'!D199)))</f>
        <v/>
      </c>
      <c r="CL205" s="290" t="str">
        <f ca="true">+IF(OFFSET('Sanitation Data'!$D$29,0,10*ROW('Sanitation Data'!D199))="","",OFFSET('Sanitation Data'!$D$29,0,10*ROW('Sanitation Data'!D199)))</f>
        <v/>
      </c>
      <c r="CM205" s="290" t="str">
        <f ca="true">+IF(OFFSET('Sanitation Data'!$D$30,0,10*ROW('Sanitation Data'!D199))="","",OFFSET('Sanitation Data'!$D$30,0,10*ROW('Sanitation Data'!D199)))</f>
        <v/>
      </c>
      <c r="CN205" s="290" t="str">
        <f ca="true">+IF(OFFSET('Sanitation Data'!$D$31,0,10*ROW('Sanitation Data'!D199))="","",OFFSET('Sanitation Data'!$D$31,0,10*ROW('Sanitation Data'!D199)))</f>
        <v/>
      </c>
      <c r="CO205" s="290" t="str">
        <f ca="true">+IF(OFFSET('Sanitation Data'!$D$32,0,10*ROW('Sanitation Data'!D199))="","",OFFSET('Sanitation Data'!$D$32,0,10*ROW('Sanitation Data'!D199)))</f>
        <v/>
      </c>
      <c r="CP205" s="290" t="str">
        <f ca="true">+IF(OFFSET('Sanitation Data'!$E$28,0,10*ROW('Sanitation Data'!E199))="","",OFFSET('Sanitation Data'!$E$28,0,10*ROW('Sanitation Data'!E199)))</f>
        <v/>
      </c>
      <c r="CQ205" s="290" t="str">
        <f ca="true">+IF(OFFSET('Sanitation Data'!$E$29,0,10*ROW('Sanitation Data'!E199))="","",OFFSET('Sanitation Data'!$E$29,0,10*ROW('Sanitation Data'!E199)))</f>
        <v/>
      </c>
      <c r="CR205" s="290" t="str">
        <f ca="true">+IF(OFFSET('Sanitation Data'!$E$30,0,10*ROW('Sanitation Data'!E199))="","",OFFSET('Sanitation Data'!$E$30,0,10*ROW('Sanitation Data'!E199)))</f>
        <v/>
      </c>
      <c r="CS205" s="290" t="str">
        <f ca="true">+IF(OFFSET('Sanitation Data'!$E$31,0,10*ROW('Sanitation Data'!E199))="","",OFFSET('Sanitation Data'!$E$31,0,10*ROW('Sanitation Data'!E199)))</f>
        <v/>
      </c>
      <c r="CT205" s="290" t="str">
        <f ca="true">+IF(OFFSET('Sanitation Data'!$E$32,0,10*ROW('Sanitation Data'!E199))="","",OFFSET('Sanitation Data'!$E$32,0,10*ROW('Sanitation Data'!E199)))</f>
        <v/>
      </c>
      <c r="CU205" s="290" t="str">
        <f ca="true">+IF(OFFSET('Sanitation Data'!$F$28,0,10*ROW('Sanitation Data'!F199))="","",OFFSET('Sanitation Data'!$F$28,0,10*ROW('Sanitation Data'!F199)))</f>
        <v/>
      </c>
      <c r="CV205" s="290" t="str">
        <f ca="true">+IF(OFFSET('Sanitation Data'!$F$29,0,10*ROW('Sanitation Data'!F199))="","",OFFSET('Sanitation Data'!$F$29,0,10*ROW('Sanitation Data'!F199)))</f>
        <v/>
      </c>
      <c r="CW205" s="290" t="str">
        <f ca="true">+IF(OFFSET('Sanitation Data'!$F$30,0,10*ROW('Sanitation Data'!F199))="","",OFFSET('Sanitation Data'!$F$30,0,10*ROW('Sanitation Data'!F199)))</f>
        <v/>
      </c>
      <c r="CX205" s="290" t="str">
        <f ca="true">+IF(OFFSET('Sanitation Data'!$F$31,0,10*ROW('Sanitation Data'!F199))="","",OFFSET('Sanitation Data'!$F$31,0,10*ROW('Sanitation Data'!F199)))</f>
        <v/>
      </c>
      <c r="CY205" s="290" t="str">
        <f ca="true">+IF(OFFSET('Sanitation Data'!$F$32,0,10*ROW('Sanitation Data'!F199))="","",OFFSET('Sanitation Data'!$F$32,0,10*ROW('Sanitation Data'!F199)))</f>
        <v/>
      </c>
      <c r="CZ205" s="290" t="str">
        <f ca="true">+IF(OFFSET('Sanitation Data'!$G$28,0,10*ROW('Sanitation Data'!G199))="","",OFFSET('Sanitation Data'!$G$28,0,10*ROW('Sanitation Data'!G199)))</f>
        <v/>
      </c>
      <c r="DA205" s="290" t="str">
        <f ca="true">+IF(OFFSET('Sanitation Data'!$G$29,0,10*ROW('Sanitation Data'!G199))="","",OFFSET('Sanitation Data'!$G$29,0,10*ROW('Sanitation Data'!G199)))</f>
        <v/>
      </c>
      <c r="DB205" s="290" t="str">
        <f ca="true">+IF(OFFSET('Sanitation Data'!$G$30,0,10*ROW('Sanitation Data'!G199))="","",OFFSET('Sanitation Data'!$G$30,0,10*ROW('Sanitation Data'!G199)))</f>
        <v/>
      </c>
      <c r="DC205" s="290" t="str">
        <f ca="true">+IF(OFFSET('Sanitation Data'!$G$31,0,10*ROW('Sanitation Data'!G199))="","",OFFSET('Sanitation Data'!$G$31,0,10*ROW('Sanitation Data'!G199)))</f>
        <v/>
      </c>
      <c r="DD205" s="290" t="str">
        <f ca="true">+IF(OFFSET('Sanitation Data'!$G$32,0,10*ROW('Sanitation Data'!G199))="","",OFFSET('Sanitation Data'!$G$32,0,10*ROW('Sanitation Data'!G199)))</f>
        <v/>
      </c>
      <c r="DE205" s="290" t="str">
        <f ca="true">+IF(OFFSET('Sanitation Data'!$H$28,0,10*ROW('Sanitation Data'!H199))="","",OFFSET('Sanitation Data'!$H$28,0,10*ROW('Sanitation Data'!H199)))</f>
        <v/>
      </c>
      <c r="DF205" s="290" t="str">
        <f ca="true">+IF(OFFSET('Sanitation Data'!$H$29,0,10*ROW('Sanitation Data'!H199))="","",OFFSET('Sanitation Data'!$H$29,0,10*ROW('Sanitation Data'!H199)))</f>
        <v/>
      </c>
      <c r="DG205" s="290" t="str">
        <f ca="true">+IF(OFFSET('Sanitation Data'!$H$30,0,10*ROW('Sanitation Data'!H199))="","",OFFSET('Sanitation Data'!$H$30,0,10*ROW('Sanitation Data'!H199)))</f>
        <v/>
      </c>
      <c r="DH205" s="290" t="str">
        <f ca="true">+IF(OFFSET('Sanitation Data'!$H$31,0,10*ROW('Sanitation Data'!H199))="","",OFFSET('Sanitation Data'!$H$31,0,10*ROW('Sanitation Data'!H199)))</f>
        <v/>
      </c>
      <c r="DI205" s="290" t="str">
        <f ca="true">+IF(OFFSET('Sanitation Data'!$H$32,0,10*ROW('Sanitation Data'!H199))="","",OFFSET('Sanitation Data'!$H$32,0,10*ROW('Sanitation Data'!H199)))</f>
        <v/>
      </c>
      <c r="DJ205" s="290" t="str">
        <f ca="true">+IF(OFFSET('Sanitation Data'!$I$28,0,10*ROW('Sanitation Data'!I199))="","",OFFSET('Sanitation Data'!$I$28,0,10*ROW('Sanitation Data'!I199)))</f>
        <v/>
      </c>
      <c r="DK205" s="290" t="str">
        <f ca="true">+IF(OFFSET('Sanitation Data'!$I$29,0,10*ROW('Sanitation Data'!I199))="","",OFFSET('Sanitation Data'!$I$29,0,10*ROW('Sanitation Data'!I199)))</f>
        <v/>
      </c>
      <c r="DL205" s="290" t="str">
        <f ca="true">+IF(OFFSET('Sanitation Data'!$I$30,0,10*ROW('Sanitation Data'!I199))="","",OFFSET('Sanitation Data'!$I$30,0,10*ROW('Sanitation Data'!I199)))</f>
        <v/>
      </c>
      <c r="DM205" s="290" t="str">
        <f ca="true">+IF(OFFSET('Sanitation Data'!$I$31,0,10*ROW('Sanitation Data'!I199))="","",OFFSET('Sanitation Data'!$I$31,0,10*ROW('Sanitation Data'!I199)))</f>
        <v/>
      </c>
      <c r="DN205" s="290" t="str">
        <f ca="true">+IF(OFFSET('Sanitation Data'!$I$32,0,10*ROW('Sanitation Data'!I199))="","",OFFSET('Sanitation Data'!$I$32,0,10*ROW('Sanitation Data'!I199)))</f>
        <v/>
      </c>
      <c r="DO205" s="290" t="str">
        <f ca="true">+IF(OFFSET('Hygiene Data'!$D$11,0,10*ROW('Hygiene Data'!D199))="","",OFFSET('Hygiene Data'!$D$11,0,10*ROW('Hygiene Data'!D199)))</f>
        <v/>
      </c>
      <c r="DP205" s="290" t="str">
        <f ca="true">+IF(OFFSET('Hygiene Data'!$D$12,0,10*ROW('Hygiene Data'!D199))="","",OFFSET('Hygiene Data'!$D$12,0,10*ROW('Hygiene Data'!D199)))</f>
        <v/>
      </c>
      <c r="DQ205" s="290" t="str">
        <f ca="true">+IF(OFFSET('Hygiene Data'!$D$13,0,10*ROW('Hygiene Data'!D199))="","",OFFSET('Hygiene Data'!$D$13,0,10*ROW('Hygiene Data'!D199)))</f>
        <v/>
      </c>
      <c r="DR205" s="290" t="str">
        <f ca="true">+IF(OFFSET('Hygiene Data'!$E$11,0,10*ROW('Hygiene Data'!E199))="","",OFFSET('Hygiene Data'!$E$11,0,10*ROW('Hygiene Data'!E199)))</f>
        <v/>
      </c>
      <c r="DS205" s="290" t="str">
        <f ca="true">+IF(OFFSET('Hygiene Data'!$E$12,0,10*ROW('Hygiene Data'!E199))="","",OFFSET('Hygiene Data'!$E$12,0,10*ROW('Hygiene Data'!E199)))</f>
        <v/>
      </c>
      <c r="DT205" s="290" t="str">
        <f ca="true">+IF(OFFSET('Hygiene Data'!$E$13,0,10*ROW('Hygiene Data'!E199))="","",OFFSET('Hygiene Data'!$E$13,0,10*ROW('Hygiene Data'!E199)))</f>
        <v/>
      </c>
      <c r="DU205" s="290" t="str">
        <f ca="true">+IF(OFFSET('Hygiene Data'!$F$11,0,10*ROW('Hygiene Data'!F199))="","",OFFSET('Hygiene Data'!$F$11,0,10*ROW('Hygiene Data'!F199)))</f>
        <v/>
      </c>
      <c r="DV205" s="290" t="str">
        <f ca="true">+IF(OFFSET('Hygiene Data'!$F$12,0,10*ROW('Hygiene Data'!F199))="","",OFFSET('Hygiene Data'!$F$12,0,10*ROW('Hygiene Data'!F199)))</f>
        <v/>
      </c>
      <c r="DW205" s="290" t="str">
        <f ca="true">+IF(OFFSET('Hygiene Data'!$F$13,0,10*ROW('Hygiene Data'!F199))="","",OFFSET('Hygiene Data'!$F$13,0,10*ROW('Hygiene Data'!F199)))</f>
        <v/>
      </c>
      <c r="DX205" s="290" t="str">
        <f ca="true">+IF(OFFSET('Hygiene Data'!$G$11,0,10*ROW('Hygiene Data'!G199))="","",OFFSET('Hygiene Data'!$G$11,0,10*ROW('Hygiene Data'!G199)))</f>
        <v/>
      </c>
      <c r="DY205" s="290" t="str">
        <f ca="true">+IF(OFFSET('Hygiene Data'!$G$12,0,10*ROW('Hygiene Data'!G199))="","",OFFSET('Hygiene Data'!$G$12,0,10*ROW('Hygiene Data'!G199)))</f>
        <v/>
      </c>
      <c r="DZ205" s="290" t="str">
        <f ca="true">+IF(OFFSET('Hygiene Data'!$G$13,0,10*ROW('Hygiene Data'!G199))="","",OFFSET('Hygiene Data'!$G$13,0,10*ROW('Hygiene Data'!G199)))</f>
        <v/>
      </c>
      <c r="EA205" s="290" t="str">
        <f ca="true">+IF(OFFSET('Hygiene Data'!$H$11,0,10*ROW('Hygiene Data'!H199))="","",OFFSET('Hygiene Data'!$H$11,0,10*ROW('Hygiene Data'!H199)))</f>
        <v/>
      </c>
      <c r="EB205" s="290" t="str">
        <f ca="true">+IF(OFFSET('Hygiene Data'!$H$12,0,10*ROW('Hygiene Data'!H199))="","",OFFSET('Hygiene Data'!$H$12,0,10*ROW('Hygiene Data'!H199)))</f>
        <v/>
      </c>
      <c r="EC205" s="290" t="str">
        <f ca="true">+IF(OFFSET('Hygiene Data'!$H$13,0,10*ROW('Hygiene Data'!H199))="","",OFFSET('Hygiene Data'!$H$13,0,10*ROW('Hygiene Data'!H199)))</f>
        <v/>
      </c>
      <c r="ED205" s="290" t="str">
        <f ca="true">+IF(OFFSET('Hygiene Data'!$I$11,0,10*ROW('Hygiene Data'!I199))="","",OFFSET('Hygiene Data'!$I$11,0,10*ROW('Hygiene Data'!I199)))</f>
        <v/>
      </c>
      <c r="EE205" s="290" t="str">
        <f ca="true">+IF(OFFSET('Hygiene Data'!$I$12,0,10*ROW('Hygiene Data'!I199))="","",OFFSET('Hygiene Data'!$I$12,0,10*ROW('Hygiene Data'!I199)))</f>
        <v/>
      </c>
      <c r="EF205" s="290"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6"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0"/>
      <c r="BS206" s="290" t="str">
        <f ca="true">+IF(OFFSET('Water Data'!$D$27,0,10*ROW('Water Data'!D200))="","",OFFSET('Water Data'!$D$27,0,10*ROW('Water Data'!D200)))</f>
        <v/>
      </c>
      <c r="BT206" s="290" t="str">
        <f ca="true">+IF(OFFSET('Water Data'!$D$28,0,10*ROW('Water Data'!D200))="","",OFFSET('Water Data'!$D$28,0,10*ROW('Water Data'!D200)))</f>
        <v/>
      </c>
      <c r="BU206" s="290" t="str">
        <f ca="true">+IF(OFFSET('Water Data'!$D$29,0,10*ROW('Water Data'!D200))="","",OFFSET('Water Data'!$D$29,0,10*ROW('Water Data'!D200)))</f>
        <v/>
      </c>
      <c r="BV206" s="290" t="str">
        <f ca="true">+IF(OFFSET('Water Data'!$E$27,0,10*ROW('Water Data'!E200))="","",OFFSET('Water Data'!$E$27,0,10*ROW('Water Data'!E200)))</f>
        <v/>
      </c>
      <c r="BW206" s="290" t="str">
        <f ca="true">+IF(OFFSET('Water Data'!$E$28,0,10*ROW('Water Data'!E200))="","",OFFSET('Water Data'!$E$28,0,10*ROW('Water Data'!E200)))</f>
        <v/>
      </c>
      <c r="BX206" s="290" t="str">
        <f ca="true">+IF(OFFSET('Water Data'!$E$29,0,10*ROW('Water Data'!E200))="","",OFFSET('Water Data'!$E$29,0,10*ROW('Water Data'!E200)))</f>
        <v/>
      </c>
      <c r="BY206" s="290" t="str">
        <f ca="true">+IF(OFFSET('Water Data'!$F$27,0,10*ROW('Water Data'!F200))="","",OFFSET('Water Data'!$F$27,0,10*ROW('Water Data'!F200)))</f>
        <v/>
      </c>
      <c r="BZ206" s="290" t="str">
        <f ca="true">+IF(OFFSET('Water Data'!$F$28,0,10*ROW('Water Data'!F200))="","",OFFSET('Water Data'!$F$28,0,10*ROW('Water Data'!F200)))</f>
        <v/>
      </c>
      <c r="CA206" s="290" t="str">
        <f ca="true">+IF(OFFSET('Water Data'!$F$29,0,10*ROW('Water Data'!F200))="","",OFFSET('Water Data'!$F$29,0,10*ROW('Water Data'!F200)))</f>
        <v/>
      </c>
      <c r="CB206" s="290" t="str">
        <f ca="true">+IF(OFFSET('Water Data'!$G$27,0,10*ROW('Water Data'!G200))="","",OFFSET('Water Data'!$G$27,0,10*ROW('Water Data'!G200)))</f>
        <v/>
      </c>
      <c r="CC206" s="290" t="str">
        <f ca="true">+IF(OFFSET('Water Data'!$G$28,0,10*ROW('Water Data'!G200))="","",OFFSET('Water Data'!$G$28,0,10*ROW('Water Data'!G200)))</f>
        <v/>
      </c>
      <c r="CD206" s="290" t="str">
        <f ca="true">+IF(OFFSET('Water Data'!$G$29,0,10*ROW('Water Data'!G200))="","",OFFSET('Water Data'!$G$29,0,10*ROW('Water Data'!G200)))</f>
        <v/>
      </c>
      <c r="CE206" s="290" t="str">
        <f ca="true">+IF(OFFSET('Water Data'!$H$27,0,10*ROW('Water Data'!H200))="","",OFFSET('Water Data'!$H$27,0,10*ROW('Water Data'!H200)))</f>
        <v/>
      </c>
      <c r="CF206" s="290" t="str">
        <f ca="true">+IF(OFFSET('Water Data'!$H$28,0,10*ROW('Water Data'!H200))="","",OFFSET('Water Data'!$H$28,0,10*ROW('Water Data'!H200)))</f>
        <v/>
      </c>
      <c r="CG206" s="290" t="str">
        <f ca="true">+IF(OFFSET('Water Data'!$H$29,0,10*ROW('Water Data'!H200))="","",OFFSET('Water Data'!$H$29,0,10*ROW('Water Data'!H200)))</f>
        <v/>
      </c>
      <c r="CH206" s="290" t="str">
        <f ca="true">+IF(OFFSET('Water Data'!$I$27,0,10*ROW('Water Data'!I200))="","",OFFSET('Water Data'!$I$27,0,10*ROW('Water Data'!I200)))</f>
        <v/>
      </c>
      <c r="CI206" s="290" t="str">
        <f ca="true">+IF(OFFSET('Water Data'!$I$28,0,10*ROW('Water Data'!I200))="","",OFFSET('Water Data'!$I$28,0,10*ROW('Water Data'!I200)))</f>
        <v/>
      </c>
      <c r="CJ206" s="290" t="str">
        <f ca="true">+IF(OFFSET('Water Data'!$I$29,0,10*ROW('Water Data'!I200))="","",OFFSET('Water Data'!$I$29,0,10*ROW('Water Data'!I200)))</f>
        <v/>
      </c>
      <c r="CK206" s="290" t="str">
        <f ca="true">+IF(OFFSET('Sanitation Data'!$D$28,0,10*ROW('Sanitation Data'!D200))="","",OFFSET('Sanitation Data'!$D$28,0,10*ROW('Sanitation Data'!D200)))</f>
        <v/>
      </c>
      <c r="CL206" s="290" t="str">
        <f ca="true">+IF(OFFSET('Sanitation Data'!$D$29,0,10*ROW('Sanitation Data'!D200))="","",OFFSET('Sanitation Data'!$D$29,0,10*ROW('Sanitation Data'!D200)))</f>
        <v/>
      </c>
      <c r="CM206" s="290" t="str">
        <f ca="true">+IF(OFFSET('Sanitation Data'!$D$30,0,10*ROW('Sanitation Data'!D200))="","",OFFSET('Sanitation Data'!$D$30,0,10*ROW('Sanitation Data'!D200)))</f>
        <v/>
      </c>
      <c r="CN206" s="290" t="str">
        <f ca="true">+IF(OFFSET('Sanitation Data'!$D$31,0,10*ROW('Sanitation Data'!D200))="","",OFFSET('Sanitation Data'!$D$31,0,10*ROW('Sanitation Data'!D200)))</f>
        <v/>
      </c>
      <c r="CO206" s="290" t="str">
        <f ca="true">+IF(OFFSET('Sanitation Data'!$D$32,0,10*ROW('Sanitation Data'!D200))="","",OFFSET('Sanitation Data'!$D$32,0,10*ROW('Sanitation Data'!D200)))</f>
        <v/>
      </c>
      <c r="CP206" s="290" t="str">
        <f ca="true">+IF(OFFSET('Sanitation Data'!$E$28,0,10*ROW('Sanitation Data'!E200))="","",OFFSET('Sanitation Data'!$E$28,0,10*ROW('Sanitation Data'!E200)))</f>
        <v/>
      </c>
      <c r="CQ206" s="290" t="str">
        <f ca="true">+IF(OFFSET('Sanitation Data'!$E$29,0,10*ROW('Sanitation Data'!E200))="","",OFFSET('Sanitation Data'!$E$29,0,10*ROW('Sanitation Data'!E200)))</f>
        <v/>
      </c>
      <c r="CR206" s="290" t="str">
        <f ca="true">+IF(OFFSET('Sanitation Data'!$E$30,0,10*ROW('Sanitation Data'!E200))="","",OFFSET('Sanitation Data'!$E$30,0,10*ROW('Sanitation Data'!E200)))</f>
        <v/>
      </c>
      <c r="CS206" s="290" t="str">
        <f ca="true">+IF(OFFSET('Sanitation Data'!$E$31,0,10*ROW('Sanitation Data'!E200))="","",OFFSET('Sanitation Data'!$E$31,0,10*ROW('Sanitation Data'!E200)))</f>
        <v/>
      </c>
      <c r="CT206" s="290" t="str">
        <f ca="true">+IF(OFFSET('Sanitation Data'!$E$32,0,10*ROW('Sanitation Data'!E200))="","",OFFSET('Sanitation Data'!$E$32,0,10*ROW('Sanitation Data'!E200)))</f>
        <v/>
      </c>
      <c r="CU206" s="290" t="str">
        <f ca="true">+IF(OFFSET('Sanitation Data'!$F$28,0,10*ROW('Sanitation Data'!F200))="","",OFFSET('Sanitation Data'!$F$28,0,10*ROW('Sanitation Data'!F200)))</f>
        <v/>
      </c>
      <c r="CV206" s="290" t="str">
        <f ca="true">+IF(OFFSET('Sanitation Data'!$F$29,0,10*ROW('Sanitation Data'!F200))="","",OFFSET('Sanitation Data'!$F$29,0,10*ROW('Sanitation Data'!F200)))</f>
        <v/>
      </c>
      <c r="CW206" s="290" t="str">
        <f ca="true">+IF(OFFSET('Sanitation Data'!$F$30,0,10*ROW('Sanitation Data'!F200))="","",OFFSET('Sanitation Data'!$F$30,0,10*ROW('Sanitation Data'!F200)))</f>
        <v/>
      </c>
      <c r="CX206" s="290" t="str">
        <f ca="true">+IF(OFFSET('Sanitation Data'!$F$31,0,10*ROW('Sanitation Data'!F200))="","",OFFSET('Sanitation Data'!$F$31,0,10*ROW('Sanitation Data'!F200)))</f>
        <v/>
      </c>
      <c r="CY206" s="290" t="str">
        <f ca="true">+IF(OFFSET('Sanitation Data'!$F$32,0,10*ROW('Sanitation Data'!F200))="","",OFFSET('Sanitation Data'!$F$32,0,10*ROW('Sanitation Data'!F200)))</f>
        <v/>
      </c>
      <c r="CZ206" s="290" t="str">
        <f ca="true">+IF(OFFSET('Sanitation Data'!$G$28,0,10*ROW('Sanitation Data'!G200))="","",OFFSET('Sanitation Data'!$G$28,0,10*ROW('Sanitation Data'!G200)))</f>
        <v/>
      </c>
      <c r="DA206" s="290" t="str">
        <f ca="true">+IF(OFFSET('Sanitation Data'!$G$29,0,10*ROW('Sanitation Data'!G200))="","",OFFSET('Sanitation Data'!$G$29,0,10*ROW('Sanitation Data'!G200)))</f>
        <v/>
      </c>
      <c r="DB206" s="290" t="str">
        <f ca="true">+IF(OFFSET('Sanitation Data'!$G$30,0,10*ROW('Sanitation Data'!G200))="","",OFFSET('Sanitation Data'!$G$30,0,10*ROW('Sanitation Data'!G200)))</f>
        <v/>
      </c>
      <c r="DC206" s="290" t="str">
        <f ca="true">+IF(OFFSET('Sanitation Data'!$G$31,0,10*ROW('Sanitation Data'!G200))="","",OFFSET('Sanitation Data'!$G$31,0,10*ROW('Sanitation Data'!G200)))</f>
        <v/>
      </c>
      <c r="DD206" s="290" t="str">
        <f ca="true">+IF(OFFSET('Sanitation Data'!$G$32,0,10*ROW('Sanitation Data'!G200))="","",OFFSET('Sanitation Data'!$G$32,0,10*ROW('Sanitation Data'!G200)))</f>
        <v/>
      </c>
      <c r="DE206" s="290" t="str">
        <f ca="true">+IF(OFFSET('Sanitation Data'!$H$28,0,10*ROW('Sanitation Data'!H200))="","",OFFSET('Sanitation Data'!$H$28,0,10*ROW('Sanitation Data'!H200)))</f>
        <v/>
      </c>
      <c r="DF206" s="290" t="str">
        <f ca="true">+IF(OFFSET('Sanitation Data'!$H$29,0,10*ROW('Sanitation Data'!H200))="","",OFFSET('Sanitation Data'!$H$29,0,10*ROW('Sanitation Data'!H200)))</f>
        <v/>
      </c>
      <c r="DG206" s="290" t="str">
        <f ca="true">+IF(OFFSET('Sanitation Data'!$H$30,0,10*ROW('Sanitation Data'!H200))="","",OFFSET('Sanitation Data'!$H$30,0,10*ROW('Sanitation Data'!H200)))</f>
        <v/>
      </c>
      <c r="DH206" s="290" t="str">
        <f ca="true">+IF(OFFSET('Sanitation Data'!$H$31,0,10*ROW('Sanitation Data'!H200))="","",OFFSET('Sanitation Data'!$H$31,0,10*ROW('Sanitation Data'!H200)))</f>
        <v/>
      </c>
      <c r="DI206" s="290" t="str">
        <f ca="true">+IF(OFFSET('Sanitation Data'!$H$32,0,10*ROW('Sanitation Data'!H200))="","",OFFSET('Sanitation Data'!$H$32,0,10*ROW('Sanitation Data'!H200)))</f>
        <v/>
      </c>
      <c r="DJ206" s="290" t="str">
        <f ca="true">+IF(OFFSET('Sanitation Data'!$I$28,0,10*ROW('Sanitation Data'!I200))="","",OFFSET('Sanitation Data'!$I$28,0,10*ROW('Sanitation Data'!I200)))</f>
        <v/>
      </c>
      <c r="DK206" s="290" t="str">
        <f ca="true">+IF(OFFSET('Sanitation Data'!$I$29,0,10*ROW('Sanitation Data'!I200))="","",OFFSET('Sanitation Data'!$I$29,0,10*ROW('Sanitation Data'!I200)))</f>
        <v/>
      </c>
      <c r="DL206" s="290" t="str">
        <f ca="true">+IF(OFFSET('Sanitation Data'!$I$30,0,10*ROW('Sanitation Data'!I200))="","",OFFSET('Sanitation Data'!$I$30,0,10*ROW('Sanitation Data'!I200)))</f>
        <v/>
      </c>
      <c r="DM206" s="290" t="str">
        <f ca="true">+IF(OFFSET('Sanitation Data'!$I$31,0,10*ROW('Sanitation Data'!I200))="","",OFFSET('Sanitation Data'!$I$31,0,10*ROW('Sanitation Data'!I200)))</f>
        <v/>
      </c>
      <c r="DN206" s="290" t="str">
        <f ca="true">+IF(OFFSET('Sanitation Data'!$I$32,0,10*ROW('Sanitation Data'!I200))="","",OFFSET('Sanitation Data'!$I$32,0,10*ROW('Sanitation Data'!I200)))</f>
        <v/>
      </c>
      <c r="DO206" s="290" t="str">
        <f ca="true">+IF(OFFSET('Hygiene Data'!$D$11,0,10*ROW('Hygiene Data'!D200))="","",OFFSET('Hygiene Data'!$D$11,0,10*ROW('Hygiene Data'!D200)))</f>
        <v/>
      </c>
      <c r="DP206" s="290" t="str">
        <f ca="true">+IF(OFFSET('Hygiene Data'!$D$12,0,10*ROW('Hygiene Data'!D200))="","",OFFSET('Hygiene Data'!$D$12,0,10*ROW('Hygiene Data'!D200)))</f>
        <v/>
      </c>
      <c r="DQ206" s="290" t="str">
        <f ca="true">+IF(OFFSET('Hygiene Data'!$D$13,0,10*ROW('Hygiene Data'!D200))="","",OFFSET('Hygiene Data'!$D$13,0,10*ROW('Hygiene Data'!D200)))</f>
        <v/>
      </c>
      <c r="DR206" s="290" t="str">
        <f ca="true">+IF(OFFSET('Hygiene Data'!$E$11,0,10*ROW('Hygiene Data'!E200))="","",OFFSET('Hygiene Data'!$E$11,0,10*ROW('Hygiene Data'!E200)))</f>
        <v/>
      </c>
      <c r="DS206" s="290" t="str">
        <f ca="true">+IF(OFFSET('Hygiene Data'!$E$12,0,10*ROW('Hygiene Data'!E200))="","",OFFSET('Hygiene Data'!$E$12,0,10*ROW('Hygiene Data'!E200)))</f>
        <v/>
      </c>
      <c r="DT206" s="290" t="str">
        <f ca="true">+IF(OFFSET('Hygiene Data'!$E$13,0,10*ROW('Hygiene Data'!E200))="","",OFFSET('Hygiene Data'!$E$13,0,10*ROW('Hygiene Data'!E200)))</f>
        <v/>
      </c>
      <c r="DU206" s="290" t="str">
        <f ca="true">+IF(OFFSET('Hygiene Data'!$F$11,0,10*ROW('Hygiene Data'!F200))="","",OFFSET('Hygiene Data'!$F$11,0,10*ROW('Hygiene Data'!F200)))</f>
        <v/>
      </c>
      <c r="DV206" s="290" t="str">
        <f ca="true">+IF(OFFSET('Hygiene Data'!$F$12,0,10*ROW('Hygiene Data'!F200))="","",OFFSET('Hygiene Data'!$F$12,0,10*ROW('Hygiene Data'!F200)))</f>
        <v/>
      </c>
      <c r="DW206" s="290" t="str">
        <f ca="true">+IF(OFFSET('Hygiene Data'!$F$13,0,10*ROW('Hygiene Data'!F200))="","",OFFSET('Hygiene Data'!$F$13,0,10*ROW('Hygiene Data'!F200)))</f>
        <v/>
      </c>
      <c r="DX206" s="290" t="str">
        <f ca="true">+IF(OFFSET('Hygiene Data'!$G$11,0,10*ROW('Hygiene Data'!G200))="","",OFFSET('Hygiene Data'!$G$11,0,10*ROW('Hygiene Data'!G200)))</f>
        <v/>
      </c>
      <c r="DY206" s="290" t="str">
        <f ca="true">+IF(OFFSET('Hygiene Data'!$G$12,0,10*ROW('Hygiene Data'!G200))="","",OFFSET('Hygiene Data'!$G$12,0,10*ROW('Hygiene Data'!G200)))</f>
        <v/>
      </c>
      <c r="DZ206" s="290" t="str">
        <f ca="true">+IF(OFFSET('Hygiene Data'!$G$13,0,10*ROW('Hygiene Data'!G200))="","",OFFSET('Hygiene Data'!$G$13,0,10*ROW('Hygiene Data'!G200)))</f>
        <v/>
      </c>
      <c r="EA206" s="290" t="str">
        <f ca="true">+IF(OFFSET('Hygiene Data'!$H$11,0,10*ROW('Hygiene Data'!H200))="","",OFFSET('Hygiene Data'!$H$11,0,10*ROW('Hygiene Data'!H200)))</f>
        <v/>
      </c>
      <c r="EB206" s="290" t="str">
        <f ca="true">+IF(OFFSET('Hygiene Data'!$H$12,0,10*ROW('Hygiene Data'!H200))="","",OFFSET('Hygiene Data'!$H$12,0,10*ROW('Hygiene Data'!H200)))</f>
        <v/>
      </c>
      <c r="EC206" s="290" t="str">
        <f ca="true">+IF(OFFSET('Hygiene Data'!$H$13,0,10*ROW('Hygiene Data'!H200))="","",OFFSET('Hygiene Data'!$H$13,0,10*ROW('Hygiene Data'!H200)))</f>
        <v/>
      </c>
      <c r="ED206" s="290" t="str">
        <f ca="true">+IF(OFFSET('Hygiene Data'!$I$11,0,10*ROW('Hygiene Data'!I200))="","",OFFSET('Hygiene Data'!$I$11,0,10*ROW('Hygiene Data'!I200)))</f>
        <v/>
      </c>
      <c r="EE206" s="290" t="str">
        <f ca="true">+IF(OFFSET('Hygiene Data'!$I$12,0,10*ROW('Hygiene Data'!I200))="","",OFFSET('Hygiene Data'!$I$12,0,10*ROW('Hygiene Data'!I200)))</f>
        <v/>
      </c>
      <c r="EF206" s="290"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6"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0"/>
      <c r="BS207" s="290" t="str">
        <f ca="true">+IF(OFFSET('Water Data'!$D$27,0,10*ROW('Water Data'!D201))="","",OFFSET('Water Data'!$D$27,0,10*ROW('Water Data'!D201)))</f>
        <v/>
      </c>
      <c r="BT207" s="290" t="str">
        <f ca="true">+IF(OFFSET('Water Data'!$D$28,0,10*ROW('Water Data'!D201))="","",OFFSET('Water Data'!$D$28,0,10*ROW('Water Data'!D201)))</f>
        <v/>
      </c>
      <c r="BU207" s="290" t="str">
        <f ca="true">+IF(OFFSET('Water Data'!$D$29,0,10*ROW('Water Data'!D201))="","",OFFSET('Water Data'!$D$29,0,10*ROW('Water Data'!D201)))</f>
        <v/>
      </c>
      <c r="BV207" s="290" t="str">
        <f ca="true">+IF(OFFSET('Water Data'!$E$27,0,10*ROW('Water Data'!E201))="","",OFFSET('Water Data'!$E$27,0,10*ROW('Water Data'!E201)))</f>
        <v/>
      </c>
      <c r="BW207" s="290" t="str">
        <f ca="true">+IF(OFFSET('Water Data'!$E$28,0,10*ROW('Water Data'!E201))="","",OFFSET('Water Data'!$E$28,0,10*ROW('Water Data'!E201)))</f>
        <v/>
      </c>
      <c r="BX207" s="290" t="str">
        <f ca="true">+IF(OFFSET('Water Data'!$E$29,0,10*ROW('Water Data'!E201))="","",OFFSET('Water Data'!$E$29,0,10*ROW('Water Data'!E201)))</f>
        <v/>
      </c>
      <c r="BY207" s="290" t="str">
        <f ca="true">+IF(OFFSET('Water Data'!$F$27,0,10*ROW('Water Data'!F201))="","",OFFSET('Water Data'!$F$27,0,10*ROW('Water Data'!F201)))</f>
        <v/>
      </c>
      <c r="BZ207" s="290" t="str">
        <f ca="true">+IF(OFFSET('Water Data'!$F$28,0,10*ROW('Water Data'!F201))="","",OFFSET('Water Data'!$F$28,0,10*ROW('Water Data'!F201)))</f>
        <v/>
      </c>
      <c r="CA207" s="290" t="str">
        <f ca="true">+IF(OFFSET('Water Data'!$F$29,0,10*ROW('Water Data'!F201))="","",OFFSET('Water Data'!$F$29,0,10*ROW('Water Data'!F201)))</f>
        <v/>
      </c>
      <c r="CB207" s="290" t="str">
        <f ca="true">+IF(OFFSET('Water Data'!$G$27,0,10*ROW('Water Data'!G201))="","",OFFSET('Water Data'!$G$27,0,10*ROW('Water Data'!G201)))</f>
        <v/>
      </c>
      <c r="CC207" s="290" t="str">
        <f ca="true">+IF(OFFSET('Water Data'!$G$28,0,10*ROW('Water Data'!G201))="","",OFFSET('Water Data'!$G$28,0,10*ROW('Water Data'!G201)))</f>
        <v/>
      </c>
      <c r="CD207" s="290" t="str">
        <f ca="true">+IF(OFFSET('Water Data'!$G$29,0,10*ROW('Water Data'!G201))="","",OFFSET('Water Data'!$G$29,0,10*ROW('Water Data'!G201)))</f>
        <v/>
      </c>
      <c r="CE207" s="290" t="str">
        <f ca="true">+IF(OFFSET('Water Data'!$H$27,0,10*ROW('Water Data'!H201))="","",OFFSET('Water Data'!$H$27,0,10*ROW('Water Data'!H201)))</f>
        <v/>
      </c>
      <c r="CF207" s="290" t="str">
        <f ca="true">+IF(OFFSET('Water Data'!$H$28,0,10*ROW('Water Data'!H201))="","",OFFSET('Water Data'!$H$28,0,10*ROW('Water Data'!H201)))</f>
        <v/>
      </c>
      <c r="CG207" s="290" t="str">
        <f ca="true">+IF(OFFSET('Water Data'!$H$29,0,10*ROW('Water Data'!H201))="","",OFFSET('Water Data'!$H$29,0,10*ROW('Water Data'!H201)))</f>
        <v/>
      </c>
      <c r="CH207" s="290" t="str">
        <f ca="true">+IF(OFFSET('Water Data'!$I$27,0,10*ROW('Water Data'!I201))="","",OFFSET('Water Data'!$I$27,0,10*ROW('Water Data'!I201)))</f>
        <v/>
      </c>
      <c r="CI207" s="290" t="str">
        <f ca="true">+IF(OFFSET('Water Data'!$I$28,0,10*ROW('Water Data'!I201))="","",OFFSET('Water Data'!$I$28,0,10*ROW('Water Data'!I201)))</f>
        <v/>
      </c>
      <c r="CJ207" s="290" t="str">
        <f ca="true">+IF(OFFSET('Water Data'!$I$29,0,10*ROW('Water Data'!I201))="","",OFFSET('Water Data'!$I$29,0,10*ROW('Water Data'!I201)))</f>
        <v/>
      </c>
      <c r="CK207" s="290" t="str">
        <f ca="true">+IF(OFFSET('Sanitation Data'!$D$28,0,10*ROW('Sanitation Data'!D201))="","",OFFSET('Sanitation Data'!$D$28,0,10*ROW('Sanitation Data'!D201)))</f>
        <v/>
      </c>
      <c r="CL207" s="290" t="str">
        <f ca="true">+IF(OFFSET('Sanitation Data'!$D$29,0,10*ROW('Sanitation Data'!D201))="","",OFFSET('Sanitation Data'!$D$29,0,10*ROW('Sanitation Data'!D201)))</f>
        <v/>
      </c>
      <c r="CM207" s="290" t="str">
        <f ca="true">+IF(OFFSET('Sanitation Data'!$D$30,0,10*ROW('Sanitation Data'!D201))="","",OFFSET('Sanitation Data'!$D$30,0,10*ROW('Sanitation Data'!D201)))</f>
        <v/>
      </c>
      <c r="CN207" s="290" t="str">
        <f ca="true">+IF(OFFSET('Sanitation Data'!$D$31,0,10*ROW('Sanitation Data'!D201))="","",OFFSET('Sanitation Data'!$D$31,0,10*ROW('Sanitation Data'!D201)))</f>
        <v/>
      </c>
      <c r="CO207" s="290" t="str">
        <f ca="true">+IF(OFFSET('Sanitation Data'!$D$32,0,10*ROW('Sanitation Data'!D201))="","",OFFSET('Sanitation Data'!$D$32,0,10*ROW('Sanitation Data'!D201)))</f>
        <v/>
      </c>
      <c r="CP207" s="290" t="str">
        <f ca="true">+IF(OFFSET('Sanitation Data'!$E$28,0,10*ROW('Sanitation Data'!E201))="","",OFFSET('Sanitation Data'!$E$28,0,10*ROW('Sanitation Data'!E201)))</f>
        <v/>
      </c>
      <c r="CQ207" s="290" t="str">
        <f ca="true">+IF(OFFSET('Sanitation Data'!$E$29,0,10*ROW('Sanitation Data'!E201))="","",OFFSET('Sanitation Data'!$E$29,0,10*ROW('Sanitation Data'!E201)))</f>
        <v/>
      </c>
      <c r="CR207" s="290" t="str">
        <f ca="true">+IF(OFFSET('Sanitation Data'!$E$30,0,10*ROW('Sanitation Data'!E201))="","",OFFSET('Sanitation Data'!$E$30,0,10*ROW('Sanitation Data'!E201)))</f>
        <v/>
      </c>
      <c r="CS207" s="290" t="str">
        <f ca="true">+IF(OFFSET('Sanitation Data'!$E$31,0,10*ROW('Sanitation Data'!E201))="","",OFFSET('Sanitation Data'!$E$31,0,10*ROW('Sanitation Data'!E201)))</f>
        <v/>
      </c>
      <c r="CT207" s="290" t="str">
        <f ca="true">+IF(OFFSET('Sanitation Data'!$E$32,0,10*ROW('Sanitation Data'!E201))="","",OFFSET('Sanitation Data'!$E$32,0,10*ROW('Sanitation Data'!E201)))</f>
        <v/>
      </c>
      <c r="CU207" s="290" t="str">
        <f ca="true">+IF(OFFSET('Sanitation Data'!$F$28,0,10*ROW('Sanitation Data'!F201))="","",OFFSET('Sanitation Data'!$F$28,0,10*ROW('Sanitation Data'!F201)))</f>
        <v/>
      </c>
      <c r="CV207" s="290" t="str">
        <f ca="true">+IF(OFFSET('Sanitation Data'!$F$29,0,10*ROW('Sanitation Data'!F201))="","",OFFSET('Sanitation Data'!$F$29,0,10*ROW('Sanitation Data'!F201)))</f>
        <v/>
      </c>
      <c r="CW207" s="290" t="str">
        <f ca="true">+IF(OFFSET('Sanitation Data'!$F$30,0,10*ROW('Sanitation Data'!F201))="","",OFFSET('Sanitation Data'!$F$30,0,10*ROW('Sanitation Data'!F201)))</f>
        <v/>
      </c>
      <c r="CX207" s="290" t="str">
        <f ca="true">+IF(OFFSET('Sanitation Data'!$F$31,0,10*ROW('Sanitation Data'!F201))="","",OFFSET('Sanitation Data'!$F$31,0,10*ROW('Sanitation Data'!F201)))</f>
        <v/>
      </c>
      <c r="CY207" s="290" t="str">
        <f ca="true">+IF(OFFSET('Sanitation Data'!$F$32,0,10*ROW('Sanitation Data'!F201))="","",OFFSET('Sanitation Data'!$F$32,0,10*ROW('Sanitation Data'!F201)))</f>
        <v/>
      </c>
      <c r="CZ207" s="290" t="str">
        <f ca="true">+IF(OFFSET('Sanitation Data'!$G$28,0,10*ROW('Sanitation Data'!G201))="","",OFFSET('Sanitation Data'!$G$28,0,10*ROW('Sanitation Data'!G201)))</f>
        <v/>
      </c>
      <c r="DA207" s="290" t="str">
        <f ca="true">+IF(OFFSET('Sanitation Data'!$G$29,0,10*ROW('Sanitation Data'!G201))="","",OFFSET('Sanitation Data'!$G$29,0,10*ROW('Sanitation Data'!G201)))</f>
        <v/>
      </c>
      <c r="DB207" s="290" t="str">
        <f ca="true">+IF(OFFSET('Sanitation Data'!$G$30,0,10*ROW('Sanitation Data'!G201))="","",OFFSET('Sanitation Data'!$G$30,0,10*ROW('Sanitation Data'!G201)))</f>
        <v/>
      </c>
      <c r="DC207" s="290" t="str">
        <f ca="true">+IF(OFFSET('Sanitation Data'!$G$31,0,10*ROW('Sanitation Data'!G201))="","",OFFSET('Sanitation Data'!$G$31,0,10*ROW('Sanitation Data'!G201)))</f>
        <v/>
      </c>
      <c r="DD207" s="290" t="str">
        <f ca="true">+IF(OFFSET('Sanitation Data'!$G$32,0,10*ROW('Sanitation Data'!G201))="","",OFFSET('Sanitation Data'!$G$32,0,10*ROW('Sanitation Data'!G201)))</f>
        <v/>
      </c>
      <c r="DE207" s="290" t="str">
        <f ca="true">+IF(OFFSET('Sanitation Data'!$H$28,0,10*ROW('Sanitation Data'!H201))="","",OFFSET('Sanitation Data'!$H$28,0,10*ROW('Sanitation Data'!H201)))</f>
        <v/>
      </c>
      <c r="DF207" s="290" t="str">
        <f ca="true">+IF(OFFSET('Sanitation Data'!$H$29,0,10*ROW('Sanitation Data'!H201))="","",OFFSET('Sanitation Data'!$H$29,0,10*ROW('Sanitation Data'!H201)))</f>
        <v/>
      </c>
      <c r="DG207" s="290" t="str">
        <f ca="true">+IF(OFFSET('Sanitation Data'!$H$30,0,10*ROW('Sanitation Data'!H201))="","",OFFSET('Sanitation Data'!$H$30,0,10*ROW('Sanitation Data'!H201)))</f>
        <v/>
      </c>
      <c r="DH207" s="290" t="str">
        <f ca="true">+IF(OFFSET('Sanitation Data'!$H$31,0,10*ROW('Sanitation Data'!H201))="","",OFFSET('Sanitation Data'!$H$31,0,10*ROW('Sanitation Data'!H201)))</f>
        <v/>
      </c>
      <c r="DI207" s="290" t="str">
        <f ca="true">+IF(OFFSET('Sanitation Data'!$H$32,0,10*ROW('Sanitation Data'!H201))="","",OFFSET('Sanitation Data'!$H$32,0,10*ROW('Sanitation Data'!H201)))</f>
        <v/>
      </c>
      <c r="DJ207" s="290" t="str">
        <f ca="true">+IF(OFFSET('Sanitation Data'!$I$28,0,10*ROW('Sanitation Data'!I201))="","",OFFSET('Sanitation Data'!$I$28,0,10*ROW('Sanitation Data'!I201)))</f>
        <v/>
      </c>
      <c r="DK207" s="290" t="str">
        <f ca="true">+IF(OFFSET('Sanitation Data'!$I$29,0,10*ROW('Sanitation Data'!I201))="","",OFFSET('Sanitation Data'!$I$29,0,10*ROW('Sanitation Data'!I201)))</f>
        <v/>
      </c>
      <c r="DL207" s="290" t="str">
        <f ca="true">+IF(OFFSET('Sanitation Data'!$I$30,0,10*ROW('Sanitation Data'!I201))="","",OFFSET('Sanitation Data'!$I$30,0,10*ROW('Sanitation Data'!I201)))</f>
        <v/>
      </c>
      <c r="DM207" s="290" t="str">
        <f ca="true">+IF(OFFSET('Sanitation Data'!$I$31,0,10*ROW('Sanitation Data'!I201))="","",OFFSET('Sanitation Data'!$I$31,0,10*ROW('Sanitation Data'!I201)))</f>
        <v/>
      </c>
      <c r="DN207" s="290" t="str">
        <f ca="true">+IF(OFFSET('Sanitation Data'!$I$32,0,10*ROW('Sanitation Data'!I201))="","",OFFSET('Sanitation Data'!$I$32,0,10*ROW('Sanitation Data'!I201)))</f>
        <v/>
      </c>
      <c r="DO207" s="290" t="str">
        <f ca="true">+IF(OFFSET('Hygiene Data'!$D$11,0,10*ROW('Hygiene Data'!D201))="","",OFFSET('Hygiene Data'!$D$11,0,10*ROW('Hygiene Data'!D201)))</f>
        <v/>
      </c>
      <c r="DP207" s="290" t="str">
        <f ca="true">+IF(OFFSET('Hygiene Data'!$D$12,0,10*ROW('Hygiene Data'!D201))="","",OFFSET('Hygiene Data'!$D$12,0,10*ROW('Hygiene Data'!D201)))</f>
        <v/>
      </c>
      <c r="DQ207" s="290" t="str">
        <f ca="true">+IF(OFFSET('Hygiene Data'!$D$13,0,10*ROW('Hygiene Data'!D201))="","",OFFSET('Hygiene Data'!$D$13,0,10*ROW('Hygiene Data'!D201)))</f>
        <v/>
      </c>
      <c r="DR207" s="290" t="str">
        <f ca="true">+IF(OFFSET('Hygiene Data'!$E$11,0,10*ROW('Hygiene Data'!E201))="","",OFFSET('Hygiene Data'!$E$11,0,10*ROW('Hygiene Data'!E201)))</f>
        <v/>
      </c>
      <c r="DS207" s="290" t="str">
        <f ca="true">+IF(OFFSET('Hygiene Data'!$E$12,0,10*ROW('Hygiene Data'!E201))="","",OFFSET('Hygiene Data'!$E$12,0,10*ROW('Hygiene Data'!E201)))</f>
        <v/>
      </c>
      <c r="DT207" s="290" t="str">
        <f ca="true">+IF(OFFSET('Hygiene Data'!$E$13,0,10*ROW('Hygiene Data'!E201))="","",OFFSET('Hygiene Data'!$E$13,0,10*ROW('Hygiene Data'!E201)))</f>
        <v/>
      </c>
      <c r="DU207" s="290" t="str">
        <f ca="true">+IF(OFFSET('Hygiene Data'!$F$11,0,10*ROW('Hygiene Data'!F201))="","",OFFSET('Hygiene Data'!$F$11,0,10*ROW('Hygiene Data'!F201)))</f>
        <v/>
      </c>
      <c r="DV207" s="290" t="str">
        <f ca="true">+IF(OFFSET('Hygiene Data'!$F$12,0,10*ROW('Hygiene Data'!F201))="","",OFFSET('Hygiene Data'!$F$12,0,10*ROW('Hygiene Data'!F201)))</f>
        <v/>
      </c>
      <c r="DW207" s="290" t="str">
        <f ca="true">+IF(OFFSET('Hygiene Data'!$F$13,0,10*ROW('Hygiene Data'!F201))="","",OFFSET('Hygiene Data'!$F$13,0,10*ROW('Hygiene Data'!F201)))</f>
        <v/>
      </c>
      <c r="DX207" s="290" t="str">
        <f ca="true">+IF(OFFSET('Hygiene Data'!$G$11,0,10*ROW('Hygiene Data'!G201))="","",OFFSET('Hygiene Data'!$G$11,0,10*ROW('Hygiene Data'!G201)))</f>
        <v/>
      </c>
      <c r="DY207" s="290" t="str">
        <f ca="true">+IF(OFFSET('Hygiene Data'!$G$12,0,10*ROW('Hygiene Data'!G201))="","",OFFSET('Hygiene Data'!$G$12,0,10*ROW('Hygiene Data'!G201)))</f>
        <v/>
      </c>
      <c r="DZ207" s="290" t="str">
        <f ca="true">+IF(OFFSET('Hygiene Data'!$G$13,0,10*ROW('Hygiene Data'!G201))="","",OFFSET('Hygiene Data'!$G$13,0,10*ROW('Hygiene Data'!G201)))</f>
        <v/>
      </c>
      <c r="EA207" s="290" t="str">
        <f ca="true">+IF(OFFSET('Hygiene Data'!$H$11,0,10*ROW('Hygiene Data'!H201))="","",OFFSET('Hygiene Data'!$H$11,0,10*ROW('Hygiene Data'!H201)))</f>
        <v/>
      </c>
      <c r="EB207" s="290" t="str">
        <f ca="true">+IF(OFFSET('Hygiene Data'!$H$12,0,10*ROW('Hygiene Data'!H201))="","",OFFSET('Hygiene Data'!$H$12,0,10*ROW('Hygiene Data'!H201)))</f>
        <v/>
      </c>
      <c r="EC207" s="290" t="str">
        <f ca="true">+IF(OFFSET('Hygiene Data'!$H$13,0,10*ROW('Hygiene Data'!H201))="","",OFFSET('Hygiene Data'!$H$13,0,10*ROW('Hygiene Data'!H201)))</f>
        <v/>
      </c>
      <c r="ED207" s="290" t="str">
        <f ca="true">+IF(OFFSET('Hygiene Data'!$I$11,0,10*ROW('Hygiene Data'!I201))="","",OFFSET('Hygiene Data'!$I$11,0,10*ROW('Hygiene Data'!I201)))</f>
        <v/>
      </c>
      <c r="EE207" s="290" t="str">
        <f ca="true">+IF(OFFSET('Hygiene Data'!$I$12,0,10*ROW('Hygiene Data'!I201))="","",OFFSET('Hygiene Data'!$I$12,0,10*ROW('Hygiene Data'!I201)))</f>
        <v/>
      </c>
      <c r="EF207" s="290"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style="131" customWidth="true"/>
    <col min="60" max="61" width="1.125" customWidth="true"/>
    <col min="62" max="62" width="24.625" style="131" customWidth="true"/>
    <col min="63" max="63" width="29.75" style="131" customWidth="true"/>
    <col min="64" max="69" width="7.875" style="131"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s>
  <sheetData>
    <row xmlns:x14ac="http://schemas.microsoft.com/office/spreadsheetml/2009/9/ac" r="1" s="327" customFormat="true" ht="30" customHeight="true" x14ac:dyDescent="0.25">
      <c r="B1" s="343" t="s">
        <v>28</v>
      </c>
      <c r="C1" s="596" t="s">
        <v>252</v>
      </c>
      <c r="D1" s="338" t="s">
        <v>159</v>
      </c>
      <c r="E1" s="338"/>
      <c r="F1" s="338"/>
      <c r="G1" s="338"/>
      <c r="H1" s="338"/>
      <c r="I1" s="339"/>
      <c r="J1" s="328"/>
      <c r="K1" s="328"/>
      <c r="L1" s="343" t="s">
        <v>28</v>
      </c>
      <c r="M1" s="596" t="s">
        <v>253</v>
      </c>
      <c r="N1" s="338" t="str">
        <f>D1</f>
        <v>Namibia</v>
      </c>
      <c r="O1" s="338"/>
      <c r="P1" s="338"/>
      <c r="Q1" s="338"/>
      <c r="R1" s="338"/>
      <c r="S1" s="339"/>
      <c r="T1" s="328"/>
      <c r="U1" s="328"/>
      <c r="V1" s="343" t="s">
        <v>28</v>
      </c>
      <c r="W1" s="596" t="s">
        <v>253</v>
      </c>
      <c r="X1" s="338" t="s">
        <v>159</v>
      </c>
      <c r="Y1" s="338"/>
      <c r="Z1" s="338"/>
      <c r="AA1" s="338"/>
      <c r="AB1" s="338"/>
      <c r="AC1" s="339"/>
      <c r="AD1" s="328"/>
      <c r="AE1" s="328"/>
      <c r="AF1" s="343" t="s">
        <v>28</v>
      </c>
      <c r="AG1" s="596" t="s">
        <v>254</v>
      </c>
      <c r="AH1" s="338" t="str">
        <f>X1</f>
        <v>Namibia</v>
      </c>
      <c r="AI1" s="338"/>
      <c r="AJ1" s="338"/>
      <c r="AK1" s="338"/>
      <c r="AL1" s="338"/>
      <c r="AM1" s="339"/>
      <c r="AN1" s="328"/>
      <c r="AO1" s="328"/>
      <c r="AP1" s="343" t="s">
        <v>28</v>
      </c>
      <c r="AQ1" s="596" t="s">
        <v>255</v>
      </c>
      <c r="AR1" s="338" t="str">
        <f>AH1</f>
        <v>Namibia</v>
      </c>
      <c r="AS1" s="338"/>
      <c r="AT1" s="338"/>
      <c r="AU1" s="338"/>
      <c r="AV1" s="338"/>
      <c r="AW1" s="339"/>
      <c r="AX1" s="328"/>
      <c r="AY1" s="328"/>
      <c r="AZ1" s="343" t="s">
        <v>28</v>
      </c>
      <c r="BA1" s="596" t="s">
        <v>255</v>
      </c>
      <c r="BB1" s="338" t="str">
        <f>AR1</f>
        <v>Namibia</v>
      </c>
      <c r="BC1" s="338"/>
      <c r="BD1" s="338"/>
      <c r="BE1" s="338"/>
      <c r="BF1" s="338"/>
      <c r="BG1" s="339"/>
      <c r="BH1" s="328"/>
      <c r="BI1" s="328"/>
      <c r="BJ1" s="343" t="s">
        <v>28</v>
      </c>
      <c r="BK1" s="596">
        <v>2013</v>
      </c>
      <c r="BL1" s="338" t="s">
        <v>159</v>
      </c>
      <c r="BM1" s="338"/>
      <c r="BN1" s="338"/>
      <c r="BO1" s="338"/>
      <c r="BP1" s="338"/>
      <c r="BQ1" s="339"/>
      <c r="BR1" s="328"/>
      <c r="BS1" s="328"/>
      <c r="BT1" s="343" t="s">
        <v>28</v>
      </c>
      <c r="BU1" s="596" t="s">
        <v>256</v>
      </c>
      <c r="BV1" s="338" t="str">
        <f>BL1</f>
        <v>Namibia</v>
      </c>
      <c r="BW1" s="338"/>
      <c r="BX1" s="338"/>
      <c r="BY1" s="338"/>
      <c r="BZ1" s="338"/>
      <c r="CA1" s="339"/>
      <c r="CB1" s="425"/>
      <c r="CC1" s="425"/>
      <c r="CD1" s="343" t="s">
        <v>28</v>
      </c>
      <c r="CE1" s="596" t="s">
        <v>256</v>
      </c>
      <c r="CF1" s="338" t="str">
        <f>BL1</f>
        <v>Namibia</v>
      </c>
      <c r="CG1" s="338"/>
      <c r="CH1" s="338"/>
      <c r="CI1" s="338"/>
      <c r="CJ1" s="338"/>
      <c r="CK1" s="339"/>
      <c r="CL1" s="328"/>
      <c r="CM1" s="328"/>
      <c r="CN1" s="343" t="s">
        <v>28</v>
      </c>
      <c r="CO1" s="596" t="s">
        <v>257</v>
      </c>
      <c r="CP1" s="338" t="str">
        <f>CF1</f>
        <v>Namibia</v>
      </c>
      <c r="CQ1" s="338"/>
      <c r="CR1" s="338"/>
      <c r="CS1" s="338"/>
      <c r="CT1" s="338"/>
      <c r="CU1" s="339"/>
      <c r="CV1" s="328"/>
      <c r="CW1" s="328"/>
      <c r="CX1" s="343" t="s">
        <v>28</v>
      </c>
      <c r="CY1" s="596" t="s">
        <v>258</v>
      </c>
      <c r="CZ1" s="338" t="str">
        <f>CP1</f>
        <v>Namibia</v>
      </c>
      <c r="DA1" s="338"/>
      <c r="DB1" s="338"/>
      <c r="DC1" s="338"/>
      <c r="DD1" s="338"/>
      <c r="DE1" s="339"/>
      <c r="DF1" s="328"/>
      <c r="DG1" s="328"/>
      <c r="DH1" s="343" t="s">
        <v>28</v>
      </c>
      <c r="DI1" s="596" t="s">
        <v>259</v>
      </c>
      <c r="DJ1" s="338" t="str">
        <f>CZ1</f>
        <v>Namibia</v>
      </c>
      <c r="DK1" s="338"/>
      <c r="DL1" s="338"/>
      <c r="DM1" s="338"/>
      <c r="DN1" s="338"/>
      <c r="DO1" s="339"/>
      <c r="DP1" s="328"/>
      <c r="DQ1" s="328"/>
      <c r="DR1" s="343" t="s">
        <v>28</v>
      </c>
      <c r="DS1" s="596" t="s">
        <v>260</v>
      </c>
      <c r="DT1" s="338" t="str">
        <f>DJ1</f>
        <v>Namibia</v>
      </c>
      <c r="DU1" s="338"/>
      <c r="DV1" s="338"/>
      <c r="DW1" s="338"/>
      <c r="DX1" s="338"/>
      <c r="DY1" s="339"/>
      <c r="DZ1" s="328"/>
      <c r="EA1" s="328"/>
      <c r="EB1" s="343" t="s">
        <v>28</v>
      </c>
      <c r="EC1" s="596">
        <v>2018</v>
      </c>
      <c r="ED1" s="338" t="s">
        <v>159</v>
      </c>
      <c r="EE1" s="338"/>
      <c r="EF1" s="338"/>
      <c r="EG1" s="338"/>
      <c r="EH1" s="338"/>
      <c r="EI1" s="339"/>
      <c r="EJ1" s="328"/>
      <c r="EK1" s="328"/>
      <c r="EL1" s="343" t="s">
        <v>28</v>
      </c>
      <c r="EM1" s="596">
        <v>2019</v>
      </c>
      <c r="EN1" s="338" t="s">
        <v>159</v>
      </c>
      <c r="EO1" s="338"/>
      <c r="EP1" s="338"/>
      <c r="EQ1" s="338"/>
      <c r="ER1" s="338"/>
      <c r="ES1" s="339"/>
      <c r="ET1" s="328"/>
      <c r="EU1" s="328"/>
      <c r="EV1" s="343" t="s">
        <v>28</v>
      </c>
      <c r="EW1" s="596">
        <v>2022</v>
      </c>
      <c r="EX1" s="338" t="str">
        <f>EN1</f>
        <v>Namibia</v>
      </c>
      <c r="EY1" s="338"/>
      <c r="EZ1" s="338"/>
      <c r="FA1" s="338"/>
      <c r="FB1" s="338"/>
      <c r="FC1" s="339"/>
      <c r="FD1" s="328"/>
      <c r="FE1" s="328"/>
    </row>
    <row xmlns:x14ac="http://schemas.microsoft.com/office/spreadsheetml/2009/9/ac" r="2" s="327" customFormat="true" ht="30" customHeight="true" x14ac:dyDescent="0.25">
      <c r="A2" s="614" t="s">
        <v>285</v>
      </c>
      <c r="B2" s="340" t="s">
        <v>240</v>
      </c>
      <c r="C2" s="249" t="s">
        <v>194</v>
      </c>
      <c r="D2" s="249" t="s">
        <v>160</v>
      </c>
      <c r="E2" s="341"/>
      <c r="F2" s="341"/>
      <c r="G2" s="341"/>
      <c r="H2" s="341"/>
      <c r="I2" s="342"/>
      <c r="J2" s="328" t="s">
        <v>261</v>
      </c>
      <c r="K2" s="328"/>
      <c r="L2" s="340" t="s">
        <v>241</v>
      </c>
      <c r="M2" s="249" t="s">
        <v>194</v>
      </c>
      <c r="N2" s="249" t="s">
        <v>161</v>
      </c>
      <c r="O2" s="341"/>
      <c r="P2" s="341"/>
      <c r="Q2" s="341"/>
      <c r="R2" s="341"/>
      <c r="S2" s="342"/>
      <c r="T2" s="328" t="s">
        <v>261</v>
      </c>
      <c r="U2" s="328"/>
      <c r="V2" s="340" t="s">
        <v>242</v>
      </c>
      <c r="W2" s="249" t="s">
        <v>173</v>
      </c>
      <c r="X2" s="249" t="s">
        <v>162</v>
      </c>
      <c r="Y2" s="341"/>
      <c r="Z2" s="341"/>
      <c r="AA2" s="341"/>
      <c r="AB2" s="341"/>
      <c r="AC2" s="342"/>
      <c r="AD2" s="328" t="s">
        <v>261</v>
      </c>
      <c r="AE2" s="328"/>
      <c r="AF2" s="340" t="s">
        <v>243</v>
      </c>
      <c r="AG2" s="249" t="s">
        <v>194</v>
      </c>
      <c r="AH2" s="249" t="s">
        <v>227</v>
      </c>
      <c r="AI2" s="341"/>
      <c r="AJ2" s="341"/>
      <c r="AK2" s="341"/>
      <c r="AL2" s="341"/>
      <c r="AM2" s="342"/>
      <c r="AN2" s="328" t="s">
        <v>261</v>
      </c>
      <c r="AO2" s="328"/>
      <c r="AP2" s="340" t="s">
        <v>244</v>
      </c>
      <c r="AQ2" s="249" t="s">
        <v>173</v>
      </c>
      <c r="AR2" s="249" t="s">
        <v>162</v>
      </c>
      <c r="AS2" s="341"/>
      <c r="AT2" s="341"/>
      <c r="AU2" s="341"/>
      <c r="AV2" s="341"/>
      <c r="AW2" s="342"/>
      <c r="AX2" s="328" t="s">
        <v>261</v>
      </c>
      <c r="AY2" s="328"/>
      <c r="AZ2" s="340" t="s">
        <v>245</v>
      </c>
      <c r="BA2" s="249" t="s">
        <v>194</v>
      </c>
      <c r="BB2" s="249" t="s">
        <v>226</v>
      </c>
      <c r="BC2" s="341"/>
      <c r="BD2" s="341"/>
      <c r="BE2" s="341"/>
      <c r="BF2" s="341"/>
      <c r="BG2" s="342"/>
      <c r="BH2" s="328" t="s">
        <v>261</v>
      </c>
      <c r="BI2" s="328"/>
      <c r="BJ2" s="340" t="s">
        <v>290</v>
      </c>
      <c r="BK2" s="249" t="s">
        <v>291</v>
      </c>
      <c r="BL2" s="249" t="s">
        <v>292</v>
      </c>
      <c r="BM2" s="341"/>
      <c r="BN2" s="341"/>
      <c r="BO2" s="341"/>
      <c r="BP2" s="341"/>
      <c r="BQ2" s="342"/>
      <c r="BR2" s="328" t="s">
        <v>261</v>
      </c>
      <c r="BS2" s="328"/>
      <c r="BT2" s="340" t="s">
        <v>246</v>
      </c>
      <c r="BU2" s="249" t="s">
        <v>199</v>
      </c>
      <c r="BV2" s="249" t="s">
        <v>172</v>
      </c>
      <c r="BW2" s="341"/>
      <c r="BX2" s="341"/>
      <c r="BY2" s="341"/>
      <c r="BZ2" s="341"/>
      <c r="CA2" s="342"/>
      <c r="CB2" s="425" t="s">
        <v>299</v>
      </c>
      <c r="CC2" s="425"/>
      <c r="CD2" s="340" t="s">
        <v>247</v>
      </c>
      <c r="CE2" s="249" t="s">
        <v>194</v>
      </c>
      <c r="CF2" s="249" t="s">
        <v>226</v>
      </c>
      <c r="CG2" s="341"/>
      <c r="CH2" s="341"/>
      <c r="CI2" s="341"/>
      <c r="CJ2" s="341"/>
      <c r="CK2" s="342"/>
      <c r="CL2" s="328" t="s">
        <v>261</v>
      </c>
      <c r="CM2" s="328"/>
      <c r="CN2" s="340" t="s">
        <v>248</v>
      </c>
      <c r="CO2" s="249" t="s">
        <v>194</v>
      </c>
      <c r="CP2" s="249" t="s">
        <v>226</v>
      </c>
      <c r="CQ2" s="341"/>
      <c r="CR2" s="341"/>
      <c r="CS2" s="341"/>
      <c r="CT2" s="341"/>
      <c r="CU2" s="342"/>
      <c r="CV2" s="328" t="s">
        <v>261</v>
      </c>
      <c r="CW2" s="328"/>
      <c r="CX2" s="340" t="s">
        <v>249</v>
      </c>
      <c r="CY2" s="249" t="s">
        <v>194</v>
      </c>
      <c r="CZ2" s="249" t="s">
        <v>179</v>
      </c>
      <c r="DA2" s="341"/>
      <c r="DB2" s="341"/>
      <c r="DC2" s="341"/>
      <c r="DD2" s="341"/>
      <c r="DE2" s="342"/>
      <c r="DF2" s="328" t="s">
        <v>261</v>
      </c>
      <c r="DG2" s="328"/>
      <c r="DH2" s="340" t="s">
        <v>250</v>
      </c>
      <c r="DI2" s="249" t="s">
        <v>194</v>
      </c>
      <c r="DJ2" s="249" t="s">
        <v>226</v>
      </c>
      <c r="DK2" s="341"/>
      <c r="DL2" s="341"/>
      <c r="DM2" s="341"/>
      <c r="DN2" s="341"/>
      <c r="DO2" s="342"/>
      <c r="DP2" s="328" t="s">
        <v>261</v>
      </c>
      <c r="DQ2" s="328"/>
      <c r="DR2" s="340" t="s">
        <v>251</v>
      </c>
      <c r="DS2" s="249" t="s">
        <v>194</v>
      </c>
      <c r="DT2" s="249" t="s">
        <v>226</v>
      </c>
      <c r="DU2" s="341"/>
      <c r="DV2" s="341"/>
      <c r="DW2" s="341"/>
      <c r="DX2" s="341"/>
      <c r="DY2" s="342"/>
      <c r="DZ2" s="328" t="s">
        <v>261</v>
      </c>
      <c r="EA2" s="328"/>
      <c r="EB2" s="340" t="s">
        <v>277</v>
      </c>
      <c r="EC2" s="249" t="s">
        <v>194</v>
      </c>
      <c r="ED2" s="249" t="s">
        <v>278</v>
      </c>
      <c r="EE2" s="341"/>
      <c r="EF2" s="341"/>
      <c r="EG2" s="341"/>
      <c r="EH2" s="341"/>
      <c r="EI2" s="342"/>
      <c r="EJ2" s="328" t="s">
        <v>261</v>
      </c>
      <c r="EK2" s="328"/>
      <c r="EL2" s="340" t="s">
        <v>280</v>
      </c>
      <c r="EM2" s="249" t="s">
        <v>194</v>
      </c>
      <c r="EN2" s="249" t="s">
        <v>278</v>
      </c>
      <c r="EO2" s="341"/>
      <c r="EP2" s="341"/>
      <c r="EQ2" s="341"/>
      <c r="ER2" s="341"/>
      <c r="ES2" s="342"/>
      <c r="ET2" s="328" t="s">
        <v>261</v>
      </c>
      <c r="EU2" s="328"/>
      <c r="EV2" s="340" t="s">
        <v>295</v>
      </c>
      <c r="EW2" s="249" t="s">
        <v>173</v>
      </c>
      <c r="EX2" s="249" t="s">
        <v>162</v>
      </c>
      <c r="EY2" s="341"/>
      <c r="EZ2" s="341"/>
      <c r="FA2" s="341"/>
      <c r="FB2" s="341"/>
      <c r="FC2" s="342"/>
      <c r="FD2" s="328" t="s">
        <v>261</v>
      </c>
      <c r="FE2" s="328"/>
    </row>
    <row xmlns:x14ac="http://schemas.microsoft.com/office/spreadsheetml/2009/9/ac" r="3" s="258" customFormat="true" ht="18" customHeight="true" x14ac:dyDescent="0.25">
      <c r="A3" s="614"/>
      <c r="B3" s="250" t="s">
        <v>186</v>
      </c>
      <c r="C3" s="251" t="s">
        <v>56</v>
      </c>
      <c r="D3" s="252" t="s">
        <v>7</v>
      </c>
      <c r="E3" s="253" t="s">
        <v>1</v>
      </c>
      <c r="F3" s="253" t="s">
        <v>2</v>
      </c>
      <c r="G3" s="253" t="s">
        <v>16</v>
      </c>
      <c r="H3" s="253" t="s">
        <v>17</v>
      </c>
      <c r="I3" s="254" t="s">
        <v>18</v>
      </c>
      <c r="J3" s="255"/>
      <c r="K3" s="255"/>
      <c r="L3" s="250" t="s">
        <v>186</v>
      </c>
      <c r="M3" s="251" t="s">
        <v>56</v>
      </c>
      <c r="N3" s="252" t="s">
        <v>7</v>
      </c>
      <c r="O3" s="253" t="s">
        <v>1</v>
      </c>
      <c r="P3" s="253" t="s">
        <v>2</v>
      </c>
      <c r="Q3" s="253" t="s">
        <v>16</v>
      </c>
      <c r="R3" s="253" t="s">
        <v>17</v>
      </c>
      <c r="S3" s="254" t="s">
        <v>18</v>
      </c>
      <c r="T3" s="255"/>
      <c r="U3" s="255"/>
      <c r="V3" s="250" t="s">
        <v>186</v>
      </c>
      <c r="W3" s="251" t="s">
        <v>56</v>
      </c>
      <c r="X3" s="252" t="s">
        <v>7</v>
      </c>
      <c r="Y3" s="253" t="s">
        <v>1</v>
      </c>
      <c r="Z3" s="253" t="s">
        <v>2</v>
      </c>
      <c r="AA3" s="253" t="s">
        <v>16</v>
      </c>
      <c r="AB3" s="253" t="s">
        <v>17</v>
      </c>
      <c r="AC3" s="254" t="s">
        <v>18</v>
      </c>
      <c r="AD3" s="255"/>
      <c r="AE3" s="255"/>
      <c r="AF3" s="250" t="s">
        <v>186</v>
      </c>
      <c r="AG3" s="251" t="s">
        <v>56</v>
      </c>
      <c r="AH3" s="252" t="s">
        <v>7</v>
      </c>
      <c r="AI3" s="253" t="s">
        <v>1</v>
      </c>
      <c r="AJ3" s="253" t="s">
        <v>2</v>
      </c>
      <c r="AK3" s="253" t="s">
        <v>16</v>
      </c>
      <c r="AL3" s="253" t="s">
        <v>17</v>
      </c>
      <c r="AM3" s="254" t="s">
        <v>18</v>
      </c>
      <c r="AN3" s="255"/>
      <c r="AO3" s="255"/>
      <c r="AP3" s="250" t="s">
        <v>186</v>
      </c>
      <c r="AQ3" s="251" t="s">
        <v>56</v>
      </c>
      <c r="AR3" s="252" t="s">
        <v>7</v>
      </c>
      <c r="AS3" s="253" t="s">
        <v>1</v>
      </c>
      <c r="AT3" s="253" t="s">
        <v>2</v>
      </c>
      <c r="AU3" s="253" t="s">
        <v>16</v>
      </c>
      <c r="AV3" s="253" t="s">
        <v>17</v>
      </c>
      <c r="AW3" s="254" t="s">
        <v>18</v>
      </c>
      <c r="AX3" s="255"/>
      <c r="AY3" s="255"/>
      <c r="AZ3" s="250" t="s">
        <v>186</v>
      </c>
      <c r="BA3" s="251" t="s">
        <v>56</v>
      </c>
      <c r="BB3" s="252" t="s">
        <v>7</v>
      </c>
      <c r="BC3" s="253" t="s">
        <v>1</v>
      </c>
      <c r="BD3" s="253" t="s">
        <v>2</v>
      </c>
      <c r="BE3" s="253" t="s">
        <v>16</v>
      </c>
      <c r="BF3" s="253" t="s">
        <v>17</v>
      </c>
      <c r="BG3" s="254" t="s">
        <v>18</v>
      </c>
      <c r="BH3" s="255"/>
      <c r="BI3" s="255"/>
      <c r="BJ3" s="250" t="s">
        <v>186</v>
      </c>
      <c r="BK3" s="251" t="s">
        <v>56</v>
      </c>
      <c r="BL3" s="252" t="s">
        <v>7</v>
      </c>
      <c r="BM3" s="253" t="s">
        <v>1</v>
      </c>
      <c r="BN3" s="253" t="s">
        <v>2</v>
      </c>
      <c r="BO3" s="253" t="s">
        <v>16</v>
      </c>
      <c r="BP3" s="253" t="s">
        <v>17</v>
      </c>
      <c r="BQ3" s="254" t="s">
        <v>18</v>
      </c>
      <c r="BR3" s="255"/>
      <c r="BS3" s="255"/>
      <c r="BT3" s="250" t="s">
        <v>186</v>
      </c>
      <c r="BU3" s="251" t="s">
        <v>56</v>
      </c>
      <c r="BV3" s="252" t="s">
        <v>7</v>
      </c>
      <c r="BW3" s="253" t="s">
        <v>1</v>
      </c>
      <c r="BX3" s="253" t="s">
        <v>2</v>
      </c>
      <c r="BY3" s="253" t="s">
        <v>16</v>
      </c>
      <c r="BZ3" s="253" t="s">
        <v>17</v>
      </c>
      <c r="CA3" s="254" t="s">
        <v>18</v>
      </c>
      <c r="CB3" s="422"/>
      <c r="CC3" s="422"/>
      <c r="CD3" s="250" t="s">
        <v>186</v>
      </c>
      <c r="CE3" s="256" t="s">
        <v>56</v>
      </c>
      <c r="CF3" s="252" t="s">
        <v>7</v>
      </c>
      <c r="CG3" s="253" t="s">
        <v>1</v>
      </c>
      <c r="CH3" s="253" t="s">
        <v>2</v>
      </c>
      <c r="CI3" s="253" t="s">
        <v>16</v>
      </c>
      <c r="CJ3" s="253" t="s">
        <v>17</v>
      </c>
      <c r="CK3" s="254" t="s">
        <v>18</v>
      </c>
      <c r="CL3" s="255"/>
      <c r="CM3" s="255"/>
      <c r="CN3" s="250" t="s">
        <v>186</v>
      </c>
      <c r="CO3" s="256" t="s">
        <v>56</v>
      </c>
      <c r="CP3" s="252" t="s">
        <v>7</v>
      </c>
      <c r="CQ3" s="253" t="s">
        <v>1</v>
      </c>
      <c r="CR3" s="253" t="s">
        <v>2</v>
      </c>
      <c r="CS3" s="253" t="s">
        <v>16</v>
      </c>
      <c r="CT3" s="253" t="s">
        <v>17</v>
      </c>
      <c r="CU3" s="254" t="s">
        <v>18</v>
      </c>
      <c r="CV3" s="255"/>
      <c r="CW3" s="255"/>
      <c r="CX3" s="250" t="s">
        <v>186</v>
      </c>
      <c r="CY3" s="256" t="s">
        <v>56</v>
      </c>
      <c r="CZ3" s="252" t="s">
        <v>7</v>
      </c>
      <c r="DA3" s="253" t="s">
        <v>1</v>
      </c>
      <c r="DB3" s="253" t="s">
        <v>2</v>
      </c>
      <c r="DC3" s="253" t="s">
        <v>16</v>
      </c>
      <c r="DD3" s="253" t="s">
        <v>17</v>
      </c>
      <c r="DE3" s="254" t="s">
        <v>18</v>
      </c>
      <c r="DF3" s="255"/>
      <c r="DG3" s="255"/>
      <c r="DH3" s="250" t="s">
        <v>186</v>
      </c>
      <c r="DI3" s="256" t="s">
        <v>56</v>
      </c>
      <c r="DJ3" s="252" t="s">
        <v>7</v>
      </c>
      <c r="DK3" s="253" t="s">
        <v>1</v>
      </c>
      <c r="DL3" s="253" t="s">
        <v>2</v>
      </c>
      <c r="DM3" s="253" t="s">
        <v>16</v>
      </c>
      <c r="DN3" s="253" t="s">
        <v>17</v>
      </c>
      <c r="DO3" s="254" t="s">
        <v>18</v>
      </c>
      <c r="DP3" s="255"/>
      <c r="DQ3" s="255"/>
      <c r="DR3" s="250" t="s">
        <v>186</v>
      </c>
      <c r="DS3" s="256" t="s">
        <v>56</v>
      </c>
      <c r="DT3" s="252" t="s">
        <v>7</v>
      </c>
      <c r="DU3" s="253" t="s">
        <v>1</v>
      </c>
      <c r="DV3" s="253" t="s">
        <v>2</v>
      </c>
      <c r="DW3" s="253" t="s">
        <v>16</v>
      </c>
      <c r="DX3" s="253" t="s">
        <v>17</v>
      </c>
      <c r="DY3" s="254" t="s">
        <v>18</v>
      </c>
      <c r="DZ3" s="255"/>
      <c r="EA3" s="255"/>
      <c r="EB3" s="250" t="s">
        <v>186</v>
      </c>
      <c r="EC3" s="256" t="s">
        <v>56</v>
      </c>
      <c r="ED3" s="252" t="s">
        <v>7</v>
      </c>
      <c r="EE3" s="253" t="s">
        <v>1</v>
      </c>
      <c r="EF3" s="253" t="s">
        <v>2</v>
      </c>
      <c r="EG3" s="253" t="s">
        <v>16</v>
      </c>
      <c r="EH3" s="253" t="s">
        <v>17</v>
      </c>
      <c r="EI3" s="254" t="s">
        <v>18</v>
      </c>
      <c r="EJ3" s="255"/>
      <c r="EK3" s="255"/>
      <c r="EL3" s="250" t="s">
        <v>186</v>
      </c>
      <c r="EM3" s="256" t="s">
        <v>56</v>
      </c>
      <c r="EN3" s="252" t="s">
        <v>7</v>
      </c>
      <c r="EO3" s="253" t="s">
        <v>1</v>
      </c>
      <c r="EP3" s="253" t="s">
        <v>2</v>
      </c>
      <c r="EQ3" s="253" t="s">
        <v>16</v>
      </c>
      <c r="ER3" s="253" t="s">
        <v>17</v>
      </c>
      <c r="ES3" s="254" t="s">
        <v>18</v>
      </c>
      <c r="ET3" s="255"/>
      <c r="EU3" s="255"/>
      <c r="EV3" s="250" t="s">
        <v>186</v>
      </c>
      <c r="EW3" s="251" t="s">
        <v>56</v>
      </c>
      <c r="EX3" s="252" t="s">
        <v>7</v>
      </c>
      <c r="EY3" s="253" t="s">
        <v>1</v>
      </c>
      <c r="EZ3" s="253" t="s">
        <v>2</v>
      </c>
      <c r="FA3" s="253" t="s">
        <v>16</v>
      </c>
      <c r="FB3" s="253" t="s">
        <v>17</v>
      </c>
      <c r="FC3" s="254" t="s">
        <v>18</v>
      </c>
      <c r="FD3" s="255"/>
      <c r="FE3" s="255"/>
      <c r="FF3" s="257"/>
      <c r="FP3" s="257"/>
      <c r="FZ3" s="257"/>
      <c r="GJ3" s="257"/>
      <c r="GT3" s="257"/>
      <c r="HD3" s="257"/>
      <c r="HN3" s="257"/>
      <c r="HX3" s="257"/>
      <c r="IH3" s="257"/>
    </row>
    <row xmlns:x14ac="http://schemas.microsoft.com/office/spreadsheetml/2009/9/ac" r="4" s="4" customFormat="true" x14ac:dyDescent="0.25">
      <c r="A4" s="395" t="str">
        <f>IF(ISBLANK('Data Summary'!A6),"",'Data Summary'!A6)</f>
        <v>NAM_2007_EMIS</v>
      </c>
      <c r="B4" s="123"/>
      <c r="C4" s="65" t="s">
        <v>24</v>
      </c>
      <c r="D4" s="9">
        <f t="shared" ref="D4:I4" si="0">IF(COUNTA(D13)=0,"",D13)</f>
        <v>19</v>
      </c>
      <c r="E4" s="9" t="str">
        <f t="shared" si="0"/>
        <v/>
      </c>
      <c r="F4" s="9" t="str">
        <f t="shared" si="0"/>
        <v/>
      </c>
      <c r="G4" s="9" t="str">
        <f t="shared" si="0"/>
        <v/>
      </c>
      <c r="H4" s="9" t="str">
        <f t="shared" si="0"/>
        <v/>
      </c>
      <c r="I4" s="29" t="str">
        <f t="shared" si="0"/>
        <v/>
      </c>
      <c r="J4" s="24"/>
      <c r="K4" s="24"/>
      <c r="L4" s="123"/>
      <c r="M4" s="15" t="s">
        <v>24</v>
      </c>
      <c r="N4" s="9">
        <f t="shared" ref="N4:S4" si="1">IF(COUNTA(N13)=0,"",N13)</f>
        <v>23</v>
      </c>
      <c r="O4" s="9" t="str">
        <f t="shared" si="1"/>
        <v/>
      </c>
      <c r="P4" s="9" t="str">
        <f t="shared" si="1"/>
        <v/>
      </c>
      <c r="Q4" s="9" t="str">
        <f t="shared" si="1"/>
        <v/>
      </c>
      <c r="R4" s="9" t="str">
        <f t="shared" si="1"/>
        <v/>
      </c>
      <c r="S4" s="29" t="str">
        <f t="shared" si="1"/>
        <v/>
      </c>
      <c r="T4" s="24"/>
      <c r="U4" s="24"/>
      <c r="V4" s="123"/>
      <c r="W4" s="65" t="s">
        <v>24</v>
      </c>
      <c r="X4" s="9" t="str">
        <f t="shared" ref="X4:AC4" si="2">IF(COUNTA(X13)=0,"",X13)</f>
        <v/>
      </c>
      <c r="Y4" s="9" t="str">
        <f t="shared" si="2"/>
        <v/>
      </c>
      <c r="Z4" s="9" t="str">
        <f t="shared" si="2"/>
        <v/>
      </c>
      <c r="AA4" s="9" t="str">
        <f t="shared" si="2"/>
        <v/>
      </c>
      <c r="AB4" s="9" t="str">
        <f t="shared" si="2"/>
        <v/>
      </c>
      <c r="AC4" s="29" t="str">
        <f t="shared" si="2"/>
        <v/>
      </c>
      <c r="AD4" s="24"/>
      <c r="AE4" s="24"/>
      <c r="AF4" s="123"/>
      <c r="AG4" s="15" t="s">
        <v>24</v>
      </c>
      <c r="AH4" s="9">
        <f t="shared" ref="AH4:AM4" si="3">IF(COUNTA(AH13)=0,"",AH13)</f>
        <v>7</v>
      </c>
      <c r="AI4" s="9" t="str">
        <f t="shared" si="3"/>
        <v/>
      </c>
      <c r="AJ4" s="9" t="str">
        <f t="shared" si="3"/>
        <v/>
      </c>
      <c r="AK4" s="9" t="str">
        <f t="shared" si="3"/>
        <v/>
      </c>
      <c r="AL4" s="9" t="str">
        <f t="shared" si="3"/>
        <v/>
      </c>
      <c r="AM4" s="29" t="str">
        <f t="shared" si="3"/>
        <v/>
      </c>
      <c r="AN4" s="24"/>
      <c r="AO4" s="24"/>
      <c r="AP4" s="123"/>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3"/>
      <c r="BA4" s="15" t="s">
        <v>24</v>
      </c>
      <c r="BB4" s="9">
        <f t="shared" ref="BB4:BG4" si="5">IF(COUNTA(BB13)=0,"",BB13)</f>
        <v>2.5999999999999943</v>
      </c>
      <c r="BC4" s="9" t="str">
        <f t="shared" si="5"/>
        <v/>
      </c>
      <c r="BD4" s="9" t="str">
        <f t="shared" si="5"/>
        <v/>
      </c>
      <c r="BE4" s="9" t="str">
        <f t="shared" si="5"/>
        <v/>
      </c>
      <c r="BF4" s="9" t="str">
        <f t="shared" si="5"/>
        <v/>
      </c>
      <c r="BG4" s="29" t="str">
        <f t="shared" si="5"/>
        <v/>
      </c>
      <c r="BH4" s="24"/>
      <c r="BI4" s="24"/>
      <c r="BJ4" s="123"/>
      <c r="BK4" s="15" t="s">
        <v>24</v>
      </c>
      <c r="BL4" s="9" t="str">
        <f t="shared" ref="BL4:BQ4" si="6">IF(COUNTA(BL13)=0,"",BL13)</f>
        <v/>
      </c>
      <c r="BM4" s="9" t="str">
        <f t="shared" si="6"/>
        <v/>
      </c>
      <c r="BN4" s="9" t="str">
        <f t="shared" si="6"/>
        <v/>
      </c>
      <c r="BO4" s="9" t="str">
        <f t="shared" si="6"/>
        <v/>
      </c>
      <c r="BP4" s="9">
        <f t="shared" si="6"/>
        <v>7.2999999999999972</v>
      </c>
      <c r="BQ4" s="29" t="str">
        <f t="shared" si="6"/>
        <v/>
      </c>
      <c r="BR4" s="24"/>
      <c r="BS4" s="24"/>
      <c r="BT4" s="123"/>
      <c r="BU4" s="426" t="s">
        <v>24</v>
      </c>
      <c r="BV4" s="9">
        <f t="shared" ref="BV4:CA4" si="7">IF(COUNTA(BV13)=0,"",BV13)</f>
        <v>2.8614457831325302</v>
      </c>
      <c r="BW4" s="9" t="str">
        <f t="shared" si="7"/>
        <v/>
      </c>
      <c r="BX4" s="9" t="str">
        <f t="shared" si="7"/>
        <v/>
      </c>
      <c r="BY4" s="9" t="str">
        <f t="shared" si="7"/>
        <v/>
      </c>
      <c r="BZ4" s="9" t="str">
        <f t="shared" si="7"/>
        <v/>
      </c>
      <c r="CA4" s="29" t="str">
        <f t="shared" si="7"/>
        <v/>
      </c>
      <c r="CB4" s="423"/>
      <c r="CC4" s="423"/>
      <c r="CD4" s="123"/>
      <c r="CE4" s="65" t="s">
        <v>24</v>
      </c>
      <c r="CF4" s="9">
        <f t="shared" ref="CF4:CK4" si="8">IF(COUNTA(CF13)=0,"",CF13)</f>
        <v>3.2000000000000028</v>
      </c>
      <c r="CG4" s="9" t="str">
        <f t="shared" si="8"/>
        <v/>
      </c>
      <c r="CH4" s="9" t="str">
        <f t="shared" si="8"/>
        <v/>
      </c>
      <c r="CI4" s="9" t="str">
        <f t="shared" si="8"/>
        <v/>
      </c>
      <c r="CJ4" s="9" t="str">
        <f t="shared" si="8"/>
        <v/>
      </c>
      <c r="CK4" s="29" t="str">
        <f t="shared" si="8"/>
        <v/>
      </c>
      <c r="CL4" s="24"/>
      <c r="CM4" s="24"/>
      <c r="CN4" s="123"/>
      <c r="CO4" s="65" t="s">
        <v>24</v>
      </c>
      <c r="CP4" s="9">
        <f t="shared" ref="CP4:CU4" si="9">IF(COUNTA(CP13)=0,"",CP13)</f>
        <v>18.700000000000003</v>
      </c>
      <c r="CQ4" s="9" t="str">
        <f t="shared" si="9"/>
        <v/>
      </c>
      <c r="CR4" s="9" t="str">
        <f t="shared" si="9"/>
        <v/>
      </c>
      <c r="CS4" s="9" t="str">
        <f t="shared" si="9"/>
        <v/>
      </c>
      <c r="CT4" s="9" t="str">
        <f t="shared" si="9"/>
        <v/>
      </c>
      <c r="CU4" s="29" t="str">
        <f t="shared" si="9"/>
        <v/>
      </c>
      <c r="CV4" s="24"/>
      <c r="CW4" s="24"/>
      <c r="CX4" s="123"/>
      <c r="CY4" s="65" t="s">
        <v>24</v>
      </c>
      <c r="CZ4" s="9">
        <f t="shared" ref="CZ4:DE4" si="10">IF(COUNTA(CZ13)=0,"",CZ13)</f>
        <v>13.400000000000006</v>
      </c>
      <c r="DA4" s="9" t="str">
        <f t="shared" si="10"/>
        <v/>
      </c>
      <c r="DB4" s="9" t="str">
        <f t="shared" si="10"/>
        <v/>
      </c>
      <c r="DC4" s="9" t="str">
        <f t="shared" si="10"/>
        <v/>
      </c>
      <c r="DD4" s="9" t="str">
        <f t="shared" si="10"/>
        <v/>
      </c>
      <c r="DE4" s="29" t="str">
        <f t="shared" si="10"/>
        <v/>
      </c>
      <c r="DF4" s="24"/>
      <c r="DG4" s="24"/>
      <c r="DH4" s="123"/>
      <c r="DI4" s="65" t="s">
        <v>24</v>
      </c>
      <c r="DJ4" s="9">
        <f t="shared" ref="DJ4:DO4" si="11">IF(COUNTA(DJ13)=0,"",DJ13)</f>
        <v>13.200000000000003</v>
      </c>
      <c r="DK4" s="9" t="str">
        <f t="shared" si="11"/>
        <v/>
      </c>
      <c r="DL4" s="9" t="str">
        <f t="shared" si="11"/>
        <v/>
      </c>
      <c r="DM4" s="9" t="str">
        <f t="shared" si="11"/>
        <v/>
      </c>
      <c r="DN4" s="9" t="str">
        <f t="shared" si="11"/>
        <v/>
      </c>
      <c r="DO4" s="29" t="str">
        <f t="shared" si="11"/>
        <v/>
      </c>
      <c r="DP4" s="24"/>
      <c r="DQ4" s="24"/>
      <c r="DR4" s="123"/>
      <c r="DS4" s="65" t="s">
        <v>24</v>
      </c>
      <c r="DT4" s="9">
        <f t="shared" ref="DT4:DY4" si="12">IF(COUNTA(DT13)=0,"",DT13)</f>
        <v>11.400000000000006</v>
      </c>
      <c r="DU4" s="9" t="str">
        <f t="shared" si="12"/>
        <v/>
      </c>
      <c r="DV4" s="9" t="str">
        <f t="shared" si="12"/>
        <v/>
      </c>
      <c r="DW4" s="9" t="str">
        <f t="shared" si="12"/>
        <v/>
      </c>
      <c r="DX4" s="9" t="str">
        <f t="shared" si="12"/>
        <v/>
      </c>
      <c r="DY4" s="29" t="str">
        <f t="shared" si="12"/>
        <v/>
      </c>
      <c r="DZ4" s="24"/>
      <c r="EA4" s="24"/>
      <c r="EB4" s="123"/>
      <c r="EC4" s="65" t="s">
        <v>24</v>
      </c>
      <c r="ED4" s="9">
        <f t="shared" ref="ED4:EI4" si="13">IF(COUNTA(ED13)=0,"",ED13)</f>
        <v>10.610079575596817</v>
      </c>
      <c r="EE4" s="9" t="str">
        <f t="shared" si="13"/>
        <v/>
      </c>
      <c r="EF4" s="9" t="str">
        <f t="shared" si="13"/>
        <v/>
      </c>
      <c r="EG4" s="9" t="str">
        <f t="shared" si="13"/>
        <v/>
      </c>
      <c r="EH4" s="9" t="str">
        <f t="shared" si="13"/>
        <v/>
      </c>
      <c r="EI4" s="29" t="str">
        <f t="shared" si="13"/>
        <v/>
      </c>
      <c r="EJ4" s="24"/>
      <c r="EK4" s="24"/>
      <c r="EL4" s="123"/>
      <c r="EM4" s="65" t="s">
        <v>24</v>
      </c>
      <c r="EN4" s="9">
        <f t="shared" ref="EN4:ES4" si="14">IF(COUNTA(EN13)=0,"",EN13)</f>
        <v>10.200000000000003</v>
      </c>
      <c r="EO4" s="9" t="str">
        <f t="shared" si="14"/>
        <v/>
      </c>
      <c r="EP4" s="9" t="str">
        <f t="shared" si="14"/>
        <v/>
      </c>
      <c r="EQ4" s="9" t="str">
        <f t="shared" si="14"/>
        <v/>
      </c>
      <c r="ER4" s="9" t="str">
        <f t="shared" si="14"/>
        <v/>
      </c>
      <c r="ES4" s="29" t="str">
        <f t="shared" si="14"/>
        <v/>
      </c>
      <c r="ET4" s="24"/>
      <c r="EU4" s="24"/>
      <c r="EV4" s="123"/>
      <c r="EW4" s="15" t="s">
        <v>24</v>
      </c>
      <c r="EX4" s="9" t="str">
        <f t="shared" ref="EX4:FC4" si="15">IF(COUNTA(EX13)=0,"",EX13)</f>
        <v/>
      </c>
      <c r="EY4" s="9" t="str">
        <f t="shared" si="15"/>
        <v/>
      </c>
      <c r="EZ4" s="9" t="str">
        <f t="shared" si="15"/>
        <v/>
      </c>
      <c r="FA4" s="9" t="str">
        <f t="shared" si="15"/>
        <v/>
      </c>
      <c r="FB4" s="9" t="str">
        <f t="shared" si="15"/>
        <v/>
      </c>
      <c r="FC4" s="29" t="str">
        <f t="shared" si="15"/>
        <v/>
      </c>
      <c r="FD4" s="24"/>
      <c r="FE4" s="24"/>
      <c r="FF4" s="135"/>
      <c r="FP4" s="135"/>
      <c r="FZ4" s="135"/>
      <c r="GJ4" s="135"/>
      <c r="GT4" s="135"/>
      <c r="HD4" s="135"/>
      <c r="HN4" s="135"/>
      <c r="HX4" s="135"/>
      <c r="IH4" s="135"/>
    </row>
    <row xmlns:x14ac="http://schemas.microsoft.com/office/spreadsheetml/2009/9/ac" r="5" s="4" customFormat="true" x14ac:dyDescent="0.25">
      <c r="A5" s="395" t="str">
        <f ca="true">IF(ISBLANK('Data Summary'!A7),"",'Data Summary'!A7)</f>
        <v>NAM_2010_EMIS</v>
      </c>
      <c r="B5" s="123"/>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3"/>
      <c r="M5" s="15" t="s">
        <v>0</v>
      </c>
      <c r="N5" s="9"/>
      <c r="O5" s="9" t="str">
        <f>IF((COUNTA(O14:O25)=0)+(COUNTA(O13)=0),"",100-O13-SUMPRODUCT(M14:M25,O14:O25))</f>
        <v/>
      </c>
      <c r="P5" s="9" t="str">
        <f>IF((COUNTA(P14:P25)=0)+(COUNTA(P13)=0),"",100-P13-SUMPRODUCT(M14:M25,P14:P25))</f>
        <v/>
      </c>
      <c r="Q5" s="9" t="str">
        <f>IF((COUNTA(Q14:Q25)=0)+(COUNTA(Q13)=0),"",100-Q13-SUMPRODUCT(M14:M25,Q14:Q25))</f>
        <v/>
      </c>
      <c r="R5" s="9"/>
      <c r="S5" s="29"/>
      <c r="T5" s="24"/>
      <c r="U5" s="24"/>
      <c r="V5" s="123"/>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3"/>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3"/>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23"/>
      <c r="BA5" s="15" t="s">
        <v>0</v>
      </c>
      <c r="BB5" s="9" t="str">
        <f>IF((COUNTA(BB14:BB25)=0)+(COUNTA(BB13)=0),"",100-BB13-SUMPRODUCT(BA14:BA25,BB14:BB25))</f>
        <v/>
      </c>
      <c r="BC5" s="9"/>
      <c r="BD5" s="9"/>
      <c r="BE5" s="9" t="str">
        <f>IF((COUNTA(BE14:BE25)=0)+(COUNTA(BE13)=0),"",100-BE13-SUMPRODUCT(BA14:BA25,BE14:BE25))</f>
        <v/>
      </c>
      <c r="BF5" s="9"/>
      <c r="BG5" s="29"/>
      <c r="BH5" s="24"/>
      <c r="BI5" s="24"/>
      <c r="BJ5" s="123"/>
      <c r="BK5" s="15" t="s">
        <v>0</v>
      </c>
      <c r="BL5" s="9" t="str">
        <f>IF((COUNTA(BL14:BL25)=0)+(COUNTA(BL13)=0),"",100-BL13-SUMPRODUCT(BK14:BK25,BL14:BL25))</f>
        <v/>
      </c>
      <c r="BM5" s="9"/>
      <c r="BN5" s="9"/>
      <c r="BO5" s="9" t="str">
        <f>IF((COUNTA(BO14:BO25)=0)+(COUNTA(BO13)=0),"",100-BO13-SUMPRODUCT(BK14:BK25,BO14:BO25))</f>
        <v/>
      </c>
      <c r="BP5" s="9"/>
      <c r="BQ5" s="29"/>
      <c r="BR5" s="24"/>
      <c r="BS5" s="24"/>
      <c r="BT5" s="123"/>
      <c r="BU5" s="426" t="s">
        <v>0</v>
      </c>
      <c r="BV5" s="9">
        <f>IF((COUNTA(BV14:BV25)=0)+(COUNTA(BV13)=0),"",100-BV13-SUMPRODUCT(BU14:BU25,BV14:BV25))</f>
        <v>4.4427710843373518</v>
      </c>
      <c r="BW5" s="9"/>
      <c r="BX5" s="9"/>
      <c r="BY5" s="9" t="str">
        <f>IF((COUNTA(BY14:BY25)=0)+(COUNTA(BY13)=0),"",100-BY13-SUMPRODUCT(BU14:BU25,BY14:BY25))</f>
        <v/>
      </c>
      <c r="BZ5" s="9"/>
      <c r="CA5" s="29"/>
      <c r="CB5" s="423"/>
      <c r="CC5" s="423"/>
      <c r="CD5" s="123"/>
      <c r="CE5" s="65" t="s">
        <v>0</v>
      </c>
      <c r="CF5" s="9" t="str">
        <f>IF((COUNTA(CF14:CF25)=0)+(COUNTA(CF13)=0),"",100-CF13-SUMPRODUCT(CE14:CE25,CF14:CF25))</f>
        <v/>
      </c>
      <c r="CG5" s="9"/>
      <c r="CH5" s="9"/>
      <c r="CI5" s="9" t="str">
        <f>IF((COUNTA(CI14:CI25)=0)+(COUNTA(CI13)=0),"",100-CI13-SUMPRODUCT(CE14:CE25,CI14:CI25))</f>
        <v/>
      </c>
      <c r="CJ5" s="9"/>
      <c r="CK5" s="29"/>
      <c r="CL5" s="24"/>
      <c r="CM5" s="24"/>
      <c r="CN5" s="123"/>
      <c r="CO5" s="65" t="s">
        <v>0</v>
      </c>
      <c r="CP5" s="9" t="str">
        <f>IF((COUNTA(CP14:CP25)=0)+(COUNTA(CP13)=0),"",100-CP13-SUMPRODUCT(CO14:CO25,CP14:CP25))</f>
        <v/>
      </c>
      <c r="CQ5" s="9"/>
      <c r="CR5" s="9"/>
      <c r="CS5" s="9" t="str">
        <f>IF((COUNTA(CS14:CS25)=0)+(COUNTA(CS13)=0),"",100-CS13-SUMPRODUCT(CO14:CO25,CS14:CS25))</f>
        <v/>
      </c>
      <c r="CT5" s="9"/>
      <c r="CU5" s="29"/>
      <c r="CV5" s="24"/>
      <c r="CW5" s="24"/>
      <c r="CX5" s="123"/>
      <c r="CY5" s="65" t="s">
        <v>0</v>
      </c>
      <c r="CZ5" s="9" t="str">
        <f>IF((COUNTA(CZ14:CZ25)=0)+(COUNTA(CZ13)=0),"",100-CZ13-SUMPRODUCT(CY14:CY25,CZ14:CZ25))</f>
        <v/>
      </c>
      <c r="DA5" s="9"/>
      <c r="DB5" s="9"/>
      <c r="DC5" s="9" t="str">
        <f>IF((COUNTA(DC14:DC25)=0)+(COUNTA(DC13)=0),"",100-DC13-SUMPRODUCT(CY14:CY25,DC14:DC25))</f>
        <v/>
      </c>
      <c r="DD5" s="9"/>
      <c r="DE5" s="29"/>
      <c r="DF5" s="24"/>
      <c r="DG5" s="24"/>
      <c r="DH5" s="123"/>
      <c r="DI5" s="65" t="s">
        <v>0</v>
      </c>
      <c r="DJ5" s="9" t="str">
        <f>IF((COUNTA(DJ14:DJ25)=0)+(COUNTA(DJ13)=0),"",100-DJ13-SUMPRODUCT(DI14:DI25,DJ14:DJ25))</f>
        <v/>
      </c>
      <c r="DK5" s="9"/>
      <c r="DL5" s="9"/>
      <c r="DM5" s="9" t="str">
        <f>IF((COUNTA(DM14:DM25)=0)+(COUNTA(DM13)=0),"",100-DM13-SUMPRODUCT(DI14:DI25,DM14:DM25))</f>
        <v/>
      </c>
      <c r="DN5" s="9"/>
      <c r="DO5" s="29"/>
      <c r="DP5" s="24"/>
      <c r="DQ5" s="24"/>
      <c r="DR5" s="123"/>
      <c r="DS5" s="65" t="s">
        <v>0</v>
      </c>
      <c r="DT5" s="9" t="str">
        <f>IF((COUNTA(DT14:DT25)=0)+(COUNTA(DT13)=0),"",100-DT13-SUMPRODUCT(DS14:DS25,DT14:DT25))</f>
        <v/>
      </c>
      <c r="DU5" s="9"/>
      <c r="DV5" s="9"/>
      <c r="DW5" s="9" t="str">
        <f>IF((COUNTA(DW14:DW25)=0)+(COUNTA(DW13)=0),"",100-DW13-SUMPRODUCT(DS14:DS25,DW14:DW25))</f>
        <v/>
      </c>
      <c r="DX5" s="9"/>
      <c r="DY5" s="29"/>
      <c r="DZ5" s="24"/>
      <c r="EA5" s="24"/>
      <c r="EB5" s="123"/>
      <c r="EC5" s="65" t="s">
        <v>0</v>
      </c>
      <c r="ED5" s="9" t="str">
        <f>IF((COUNTA(ED14:ED25)=0)+(COUNTA(ED13)=0),"",100-ED13-SUMPRODUCT(EC14:EC25,ED14:ED25))</f>
        <v/>
      </c>
      <c r="EE5" s="9"/>
      <c r="EF5" s="9"/>
      <c r="EG5" s="9" t="str">
        <f>IF((COUNTA(EG14:EG25)=0)+(COUNTA(EG13)=0),"",100-EG13-SUMPRODUCT(EC14:EC25,EG14:EG25))</f>
        <v/>
      </c>
      <c r="EH5" s="9"/>
      <c r="EI5" s="29"/>
      <c r="EJ5" s="24"/>
      <c r="EK5" s="24"/>
      <c r="EL5" s="123"/>
      <c r="EM5" s="65" t="s">
        <v>0</v>
      </c>
      <c r="EN5" s="9" t="str">
        <f>IF((COUNTA(EN14:EN25)=0)+(COUNTA(EN13)=0),"",100-EN13-SUMPRODUCT(EM14:EM25,EN14:EN25))</f>
        <v/>
      </c>
      <c r="EO5" s="9"/>
      <c r="EP5" s="9"/>
      <c r="EQ5" s="9" t="str">
        <f>IF((COUNTA(EQ14:EQ25)=0)+(COUNTA(EQ13)=0),"",100-EQ13-SUMPRODUCT(EM14:EM25,EQ14:EQ25))</f>
        <v/>
      </c>
      <c r="ER5" s="9"/>
      <c r="ES5" s="29"/>
      <c r="ET5" s="24"/>
      <c r="EU5" s="24"/>
      <c r="EV5" s="123"/>
      <c r="EW5" s="15" t="s">
        <v>0</v>
      </c>
      <c r="EX5" s="9"/>
      <c r="EY5" s="9" t="str">
        <f>IF((COUNTA(EY14:EY25)=0)+(COUNTA(EY13)=0),"",100-EY13-SUMPRODUCT(EW14:EW25,EY14:EY25))</f>
        <v/>
      </c>
      <c r="EZ5" s="9" t="str">
        <f>IF((COUNTA(EZ14:EZ25)=0)+(COUNTA(EZ13)=0),"",100-EZ13-SUMPRODUCT(EW14:EW25,EZ14:EZ25))</f>
        <v/>
      </c>
      <c r="FA5" s="9" t="str">
        <f>IF((COUNTA(FA14:FA25)=0)+(COUNTA(FA13)=0),"",100-FA13-SUMPRODUCT(EW14:EW25,FA14:FA25))</f>
        <v/>
      </c>
      <c r="FB5" s="9"/>
      <c r="FC5" s="29"/>
      <c r="FD5" s="24"/>
      <c r="FE5" s="24"/>
      <c r="FF5" s="135"/>
      <c r="FP5" s="135"/>
      <c r="FZ5" s="135"/>
      <c r="GJ5" s="135"/>
      <c r="GT5" s="135"/>
      <c r="HD5" s="135"/>
      <c r="HN5" s="135"/>
      <c r="HX5" s="135"/>
      <c r="IH5" s="135"/>
    </row>
    <row xmlns:x14ac="http://schemas.microsoft.com/office/spreadsheetml/2009/9/ac" r="6" s="4" customFormat="true" x14ac:dyDescent="0.25">
      <c r="A6" s="395" t="str">
        <f ca="true">IF(ISBLANK('Data Summary'!A8),"",'Data Summary'!A8)</f>
        <v>NAM_2010_UIS</v>
      </c>
      <c r="B6" s="123"/>
      <c r="C6" s="6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3"/>
      <c r="M6" s="15" t="s">
        <v>19</v>
      </c>
      <c r="N6" s="9"/>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3"/>
      <c r="W6" s="65" t="s">
        <v>19</v>
      </c>
      <c r="X6" s="9">
        <f>IF(COUNTA(X14:X25)=0,"",SUMPRODUCT(X14:X25,W14:W25))</f>
        <v>76.697918552036199</v>
      </c>
      <c r="Y6" s="9" t="str">
        <f>IF(COUNTA(Y14:Y25)=0,"",SUMPRODUCT(Y14:Y25,W14:W25))</f>
        <v/>
      </c>
      <c r="Z6" s="9" t="str">
        <f>IF(COUNTA(Z14:Z25)=0,"",SUMPRODUCT(Z14:Z25,W14:W25))</f>
        <v/>
      </c>
      <c r="AA6" s="9" t="str">
        <f>IF(COUNTA(AA14:AA25)=0,"",SUMPRODUCT(AA14:AA25,W14:W25))</f>
        <v/>
      </c>
      <c r="AB6" s="9">
        <f>IF(COUNTA(AB14:AB25)=0,"",SUMPRODUCT(AB14:AB25,W14:W25))</f>
        <v>70.7</v>
      </c>
      <c r="AC6" s="29">
        <f>IF(COUNTA(AC14:AC25)=0,"",SUMPRODUCT(AC14:AC25,W14:W25))</f>
        <v>89.8</v>
      </c>
      <c r="AD6" s="24"/>
      <c r="AE6" s="24"/>
      <c r="AF6" s="123"/>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3"/>
      <c r="AQ6" s="15" t="s">
        <v>19</v>
      </c>
      <c r="AR6" s="9">
        <f>IF(COUNTA(AR14:AR25)=0,"",SUMPRODUCT(AR14:AR25,AQ14:AQ25))</f>
        <v>80.603076923076912</v>
      </c>
      <c r="AS6" s="9" t="str">
        <f>IF(COUNTA(AS14:AS25)=0,"",SUMPRODUCT(AS14:AS25,AQ14:AQ25))</f>
        <v/>
      </c>
      <c r="AT6" s="9" t="str">
        <f>IF(COUNTA(AT14:AT25)=0,"",SUMPRODUCT(AT14:AT25,AQ14:AQ25))</f>
        <v/>
      </c>
      <c r="AU6" s="9" t="str">
        <f>IF(COUNTA(AU14:AU25)=0,"",SUMPRODUCT(AU14:AU25,AQ14:AQ25))</f>
        <v/>
      </c>
      <c r="AV6" s="9">
        <f>IF(COUNTA(AV14:AV25)=0,"",SUMPRODUCT(AV14:AV25,AQ14:AQ25))</f>
        <v>77.400000000000006</v>
      </c>
      <c r="AW6" s="29">
        <f>IF(COUNTA(AW14:AW25)=0,"",SUMPRODUCT(AW14:AW25,AQ14:AQ25))</f>
        <v>87.6</v>
      </c>
      <c r="AX6" s="24"/>
      <c r="AY6" s="24"/>
      <c r="AZ6" s="123"/>
      <c r="BA6" s="15" t="s">
        <v>19</v>
      </c>
      <c r="BB6" s="9"/>
      <c r="BC6" s="9"/>
      <c r="BD6" s="9"/>
      <c r="BE6" s="9" t="str">
        <f>IF(COUNTA(BE14:BE25)=0,"",SUMPRODUCT(BE14:BE25,BA14:BA25))</f>
        <v/>
      </c>
      <c r="BF6" s="9" t="str">
        <f>IF(COUNTA(BF14:BF25)=0,"",SUMPRODUCT(BF14:BF25,BA14:BA25))</f>
        <v/>
      </c>
      <c r="BG6" s="29" t="str">
        <f>IF(COUNTA(BG14:BG25)=0,"",SUMPRODUCT(BG14:BG25,BA14:BA25))</f>
        <v/>
      </c>
      <c r="BH6" s="24"/>
      <c r="BI6" s="24"/>
      <c r="BJ6" s="123"/>
      <c r="BK6" s="15" t="s">
        <v>19</v>
      </c>
      <c r="BL6" s="9"/>
      <c r="BM6" s="9"/>
      <c r="BN6" s="9"/>
      <c r="BO6" s="9" t="str">
        <f>IF(COUNTA(BO14:BO25)=0,"",SUMPRODUCT(BO14:BO25,BK14:BK25))</f>
        <v/>
      </c>
      <c r="BP6" s="9" t="str">
        <f>IF(COUNTA(BP14:BP25)=0,"",SUMPRODUCT(BP14:BP25,BK14:BK25))</f>
        <v/>
      </c>
      <c r="BQ6" s="29" t="str">
        <f>IF(COUNTA(BQ14:BQ25)=0,"",SUMPRODUCT(BQ14:BQ25,BK14:BK25))</f>
        <v/>
      </c>
      <c r="BR6" s="24"/>
      <c r="BS6" s="24"/>
      <c r="BT6" s="123"/>
      <c r="BU6" s="426" t="s">
        <v>19</v>
      </c>
      <c r="BV6" s="9">
        <f>IF(COUNTA(BV14:BV25)=0,"",SUMPRODUCT(BV14:BV25,BU14:BU25))</f>
        <v>92.695783132530124</v>
      </c>
      <c r="BW6" s="9"/>
      <c r="BX6" s="9"/>
      <c r="BY6" s="9" t="str">
        <f>IF(COUNTA(BY14:BY25)=0,"",SUMPRODUCT(BY14:BY25,BU14:BU25))</f>
        <v/>
      </c>
      <c r="BZ6" s="9" t="str">
        <f>IF(COUNTA(BZ14:BZ25)=0,"",SUMPRODUCT(BZ14:BZ25,BU14:BU25))</f>
        <v/>
      </c>
      <c r="CA6" s="29" t="str">
        <f>IF(COUNTA(CA14:CA25)=0,"",SUMPRODUCT(CA14:CA25,BU14:BU25))</f>
        <v/>
      </c>
      <c r="CB6" s="423"/>
      <c r="CC6" s="423"/>
      <c r="CD6" s="123"/>
      <c r="CE6" s="65" t="s">
        <v>19</v>
      </c>
      <c r="CF6" s="9"/>
      <c r="CG6" s="9"/>
      <c r="CH6" s="9"/>
      <c r="CI6" s="9" t="str">
        <f>IF(COUNTA(CI14:CI25)=0,"",SUMPRODUCT(CI14:CI25,CE14:CE25))</f>
        <v/>
      </c>
      <c r="CJ6" s="9" t="str">
        <f>IF(COUNTA(CJ14:CJ25)=0,"",SUMPRODUCT(CJ14:CJ25,CE14:CE25))</f>
        <v/>
      </c>
      <c r="CK6" s="29" t="str">
        <f>IF(COUNTA(CK14:CK25)=0,"",SUMPRODUCT(CK14:CK25,CE14:CE25))</f>
        <v/>
      </c>
      <c r="CL6" s="24"/>
      <c r="CM6" s="24"/>
      <c r="CN6" s="123"/>
      <c r="CO6" s="65" t="s">
        <v>19</v>
      </c>
      <c r="CP6" s="9"/>
      <c r="CQ6" s="9"/>
      <c r="CR6" s="9"/>
      <c r="CS6" s="9" t="str">
        <f>IF(COUNTA(CS14:CS25)=0,"",SUMPRODUCT(CS14:CS25,CO14:CO25))</f>
        <v/>
      </c>
      <c r="CT6" s="9" t="str">
        <f>IF(COUNTA(CT14:CT25)=0,"",SUMPRODUCT(CT14:CT25,CO14:CO25))</f>
        <v/>
      </c>
      <c r="CU6" s="29" t="str">
        <f>IF(COUNTA(CU14:CU25)=0,"",SUMPRODUCT(CU14:CU25,CO14:CO25))</f>
        <v/>
      </c>
      <c r="CV6" s="24"/>
      <c r="CW6" s="24"/>
      <c r="CX6" s="123"/>
      <c r="CY6" s="65" t="s">
        <v>19</v>
      </c>
      <c r="CZ6" s="9"/>
      <c r="DA6" s="9"/>
      <c r="DB6" s="9"/>
      <c r="DC6" s="9" t="str">
        <f>IF(COUNTA(DC14:DC25)=0,"",SUMPRODUCT(DC14:DC25,CY14:CY25))</f>
        <v/>
      </c>
      <c r="DD6" s="9" t="str">
        <f>IF(COUNTA(DD14:DD25)=0,"",SUMPRODUCT(DD14:DD25,CY14:CY25))</f>
        <v/>
      </c>
      <c r="DE6" s="29" t="str">
        <f>IF(COUNTA(DE14:DE25)=0,"",SUMPRODUCT(DE14:DE25,CY14:CY25))</f>
        <v/>
      </c>
      <c r="DF6" s="24"/>
      <c r="DG6" s="24"/>
      <c r="DH6" s="123"/>
      <c r="DI6" s="65" t="s">
        <v>19</v>
      </c>
      <c r="DJ6" s="9"/>
      <c r="DK6" s="9"/>
      <c r="DL6" s="9"/>
      <c r="DM6" s="9" t="str">
        <f>IF(COUNTA(DM14:DM25)=0,"",SUMPRODUCT(DM14:DM25,DI14:DI25))</f>
        <v/>
      </c>
      <c r="DN6" s="9" t="str">
        <f>IF(COUNTA(DN14:DN25)=0,"",SUMPRODUCT(DN14:DN25,DI14:DI25))</f>
        <v/>
      </c>
      <c r="DO6" s="29" t="str">
        <f>IF(COUNTA(DO14:DO25)=0,"",SUMPRODUCT(DO14:DO25,DI14:DI25))</f>
        <v/>
      </c>
      <c r="DP6" s="24"/>
      <c r="DQ6" s="24"/>
      <c r="DR6" s="123"/>
      <c r="DS6" s="65" t="s">
        <v>19</v>
      </c>
      <c r="DT6" s="9"/>
      <c r="DU6" s="9"/>
      <c r="DV6" s="9"/>
      <c r="DW6" s="9" t="str">
        <f>IF(COUNTA(DW14:DW25)=0,"",SUMPRODUCT(DW14:DW25,DS14:DS25))</f>
        <v/>
      </c>
      <c r="DX6" s="9" t="str">
        <f>IF(COUNTA(DX14:DX25)=0,"",SUMPRODUCT(DX14:DX25,DS14:DS25))</f>
        <v/>
      </c>
      <c r="DY6" s="29" t="str">
        <f>IF(COUNTA(DY14:DY25)=0,"",SUMPRODUCT(DY14:DY25,DS14:DS25))</f>
        <v/>
      </c>
      <c r="DZ6" s="24"/>
      <c r="EA6" s="24"/>
      <c r="EB6" s="123"/>
      <c r="EC6" s="65" t="s">
        <v>19</v>
      </c>
      <c r="ED6" s="9"/>
      <c r="EE6" s="9"/>
      <c r="EF6" s="9"/>
      <c r="EG6" s="9" t="str">
        <f>IF(COUNTA(EG14:EG25)=0,"",SUMPRODUCT(EG14:EG25,EC14:EC25))</f>
        <v/>
      </c>
      <c r="EH6" s="9" t="str">
        <f>IF(COUNTA(EH14:EH25)=0,"",SUMPRODUCT(EH14:EH25,EC14:EC25))</f>
        <v/>
      </c>
      <c r="EI6" s="29" t="str">
        <f>IF(COUNTA(EI14:EI25)=0,"",SUMPRODUCT(EI14:EI25,EC14:EC25))</f>
        <v/>
      </c>
      <c r="EJ6" s="24"/>
      <c r="EK6" s="24"/>
      <c r="EL6" s="123"/>
      <c r="EM6" s="65" t="s">
        <v>19</v>
      </c>
      <c r="EN6" s="9"/>
      <c r="EO6" s="9"/>
      <c r="EP6" s="9"/>
      <c r="EQ6" s="9" t="str">
        <f>IF(COUNTA(EQ14:EQ25)=0,"",SUMPRODUCT(EQ14:EQ25,EM14:EM25))</f>
        <v/>
      </c>
      <c r="ER6" s="9" t="str">
        <f>IF(COUNTA(ER14:ER25)=0,"",SUMPRODUCT(ER14:ER25,EM14:EM25))</f>
        <v/>
      </c>
      <c r="ES6" s="29" t="str">
        <f>IF(COUNTA(ES14:ES25)=0,"",SUMPRODUCT(ES14:ES25,EM14:EM25))</f>
        <v/>
      </c>
      <c r="ET6" s="24"/>
      <c r="EU6" s="24"/>
      <c r="EV6" s="123"/>
      <c r="EW6" s="15" t="s">
        <v>19</v>
      </c>
      <c r="EX6" s="9">
        <f>IF(COUNTA(EX14:EX25)=0,"",SUMPRODUCT(EX14:EX25,EW14:EW25))</f>
        <v>94.391723124095535</v>
      </c>
      <c r="EY6" s="9" t="str">
        <f>IF(COUNTA(EY14:EY25)=0,"",SUMPRODUCT(EY14:EY25,EW14:EW25))</f>
        <v/>
      </c>
      <c r="EZ6" s="9" t="str">
        <f>IF(COUNTA(EZ14:EZ25)=0,"",SUMPRODUCT(EZ14:EZ25,EW14:EW25))</f>
        <v/>
      </c>
      <c r="FA6" s="9" t="str">
        <f>IF(COUNTA(FA14:FA25)=0,"",SUMPRODUCT(FA14:FA25,EW14:EW25))</f>
        <v/>
      </c>
      <c r="FB6" s="9">
        <f>IF(COUNTA(FB14:FB25)=0,"",SUMPRODUCT(FB14:FB25,EW14:EW25))</f>
        <v>93.22</v>
      </c>
      <c r="FC6" s="29">
        <f>IF(COUNTA(FC14:FC25)=0,"",SUMPRODUCT(FC14:FC25,EW14:EW25))</f>
        <v>96.33</v>
      </c>
      <c r="FD6" s="24"/>
      <c r="FE6" s="24"/>
      <c r="FF6" s="135"/>
      <c r="FP6" s="135"/>
      <c r="FZ6" s="135"/>
      <c r="GJ6" s="135"/>
      <c r="GT6" s="135"/>
      <c r="HD6" s="135"/>
      <c r="HN6" s="135"/>
      <c r="HX6" s="135"/>
      <c r="IH6" s="135"/>
    </row>
    <row xmlns:x14ac="http://schemas.microsoft.com/office/spreadsheetml/2009/9/ac" r="7" s="4" customFormat="true" x14ac:dyDescent="0.25">
      <c r="A7" s="395" t="str">
        <f ca="true">IF(ISBLANK('Data Summary'!A9),"",'Data Summary'!A9)</f>
        <v>NAM_2011_EMIS</v>
      </c>
      <c r="B7" s="123"/>
      <c r="C7" s="104" t="s">
        <v>38</v>
      </c>
      <c r="D7" s="8"/>
      <c r="E7" s="8"/>
      <c r="F7" s="8"/>
      <c r="G7" s="8"/>
      <c r="H7" s="8"/>
      <c r="I7" s="29"/>
      <c r="J7" s="24"/>
      <c r="K7" s="24"/>
      <c r="L7" s="123"/>
      <c r="M7" s="46" t="s">
        <v>38</v>
      </c>
      <c r="N7" s="8"/>
      <c r="O7" s="8"/>
      <c r="P7" s="8"/>
      <c r="Q7" s="8"/>
      <c r="R7" s="8"/>
      <c r="S7" s="29"/>
      <c r="T7" s="24"/>
      <c r="U7" s="24"/>
      <c r="V7" s="123"/>
      <c r="W7" s="104" t="s">
        <v>38</v>
      </c>
      <c r="X7" s="8"/>
      <c r="Y7" s="8"/>
      <c r="Z7" s="8"/>
      <c r="AA7" s="8"/>
      <c r="AB7" s="8"/>
      <c r="AC7" s="29"/>
      <c r="AD7" s="24"/>
      <c r="AE7" s="24"/>
      <c r="AF7" s="123"/>
      <c r="AG7" s="46" t="s">
        <v>38</v>
      </c>
      <c r="AH7" s="8"/>
      <c r="AI7" s="8"/>
      <c r="AJ7" s="8"/>
      <c r="AK7" s="8"/>
      <c r="AL7" s="8"/>
      <c r="AM7" s="29"/>
      <c r="AN7" s="24"/>
      <c r="AO7" s="24"/>
      <c r="AP7" s="123"/>
      <c r="AQ7" s="46" t="s">
        <v>38</v>
      </c>
      <c r="AR7" s="8"/>
      <c r="AS7" s="8"/>
      <c r="AT7" s="8"/>
      <c r="AU7" s="8"/>
      <c r="AV7" s="8"/>
      <c r="AW7" s="29"/>
      <c r="AX7" s="24"/>
      <c r="AY7" s="24"/>
      <c r="AZ7" s="123"/>
      <c r="BA7" s="46" t="s">
        <v>38</v>
      </c>
      <c r="BB7" s="8"/>
      <c r="BC7" s="8"/>
      <c r="BD7" s="8"/>
      <c r="BE7" s="8"/>
      <c r="BF7" s="8"/>
      <c r="BG7" s="29"/>
      <c r="BH7" s="24"/>
      <c r="BI7" s="24"/>
      <c r="BJ7" s="123"/>
      <c r="BK7" s="46" t="s">
        <v>38</v>
      </c>
      <c r="BL7" s="8"/>
      <c r="BM7" s="8"/>
      <c r="BN7" s="8"/>
      <c r="BO7" s="8"/>
      <c r="BP7" s="8"/>
      <c r="BQ7" s="29"/>
      <c r="BR7" s="24"/>
      <c r="BS7" s="24"/>
      <c r="BT7" s="123" t="s">
        <v>300</v>
      </c>
      <c r="BU7" s="427" t="s">
        <v>38</v>
      </c>
      <c r="BV7" s="428">
        <f>557/674*100</f>
        <v>82.640949554896139</v>
      </c>
      <c r="BW7" s="428"/>
      <c r="BX7" s="428"/>
      <c r="BY7" s="428"/>
      <c r="BZ7" s="428"/>
      <c r="CA7" s="29"/>
      <c r="CB7" s="423"/>
      <c r="CC7" s="423"/>
      <c r="CD7" s="123"/>
      <c r="CE7" s="104" t="s">
        <v>38</v>
      </c>
      <c r="CF7" s="8"/>
      <c r="CG7" s="8"/>
      <c r="CH7" s="8"/>
      <c r="CI7" s="8"/>
      <c r="CJ7" s="8"/>
      <c r="CK7" s="29"/>
      <c r="CL7" s="24"/>
      <c r="CM7" s="24"/>
      <c r="CN7" s="123"/>
      <c r="CO7" s="104" t="s">
        <v>38</v>
      </c>
      <c r="CP7" s="8"/>
      <c r="CQ7" s="8"/>
      <c r="CR7" s="8"/>
      <c r="CS7" s="8"/>
      <c r="CT7" s="8"/>
      <c r="CU7" s="29"/>
      <c r="CV7" s="24"/>
      <c r="CW7" s="24"/>
      <c r="CX7" s="123"/>
      <c r="CY7" s="104" t="s">
        <v>38</v>
      </c>
      <c r="CZ7" s="8"/>
      <c r="DA7" s="8"/>
      <c r="DB7" s="8"/>
      <c r="DC7" s="8"/>
      <c r="DD7" s="8"/>
      <c r="DE7" s="29"/>
      <c r="DF7" s="24"/>
      <c r="DG7" s="24"/>
      <c r="DH7" s="123"/>
      <c r="DI7" s="104" t="s">
        <v>38</v>
      </c>
      <c r="DJ7" s="8"/>
      <c r="DK7" s="8"/>
      <c r="DL7" s="8"/>
      <c r="DM7" s="8"/>
      <c r="DN7" s="8"/>
      <c r="DO7" s="29"/>
      <c r="DP7" s="24"/>
      <c r="DQ7" s="24"/>
      <c r="DR7" s="123"/>
      <c r="DS7" s="104" t="s">
        <v>38</v>
      </c>
      <c r="DT7" s="8"/>
      <c r="DU7" s="8"/>
      <c r="DV7" s="8"/>
      <c r="DW7" s="8"/>
      <c r="DX7" s="8"/>
      <c r="DY7" s="29"/>
      <c r="DZ7" s="24"/>
      <c r="EA7" s="24"/>
      <c r="EB7" s="123"/>
      <c r="EC7" s="104" t="s">
        <v>38</v>
      </c>
      <c r="ED7" s="8"/>
      <c r="EE7" s="8"/>
      <c r="EF7" s="8"/>
      <c r="EG7" s="8"/>
      <c r="EH7" s="8"/>
      <c r="EI7" s="29"/>
      <c r="EJ7" s="24"/>
      <c r="EK7" s="24"/>
      <c r="EL7" s="123"/>
      <c r="EM7" s="104" t="s">
        <v>38</v>
      </c>
      <c r="EN7" s="8"/>
      <c r="EO7" s="8"/>
      <c r="EP7" s="8"/>
      <c r="EQ7" s="8"/>
      <c r="ER7" s="8"/>
      <c r="ES7" s="29"/>
      <c r="ET7" s="24"/>
      <c r="EU7" s="24"/>
      <c r="EV7" s="123"/>
      <c r="EW7" s="46" t="s">
        <v>38</v>
      </c>
      <c r="EX7" s="8"/>
      <c r="EY7" s="8"/>
      <c r="EZ7" s="8"/>
      <c r="FA7" s="8"/>
      <c r="FB7" s="8"/>
      <c r="FC7" s="29"/>
      <c r="FD7" s="24"/>
      <c r="FE7" s="24"/>
      <c r="FF7" s="135"/>
      <c r="FP7" s="135"/>
      <c r="FZ7" s="135"/>
      <c r="GJ7" s="135"/>
      <c r="GT7" s="135"/>
      <c r="HD7" s="135"/>
      <c r="HN7" s="135"/>
      <c r="HX7" s="135"/>
      <c r="IH7" s="135"/>
    </row>
    <row xmlns:x14ac="http://schemas.microsoft.com/office/spreadsheetml/2009/9/ac" r="8" s="4" customFormat="true" ht="15.6" customHeight="true" x14ac:dyDescent="0.25">
      <c r="A8" s="395" t="str">
        <f ca="true">IF(ISBLANK('Data Summary'!A10),"",'Data Summary'!A10)</f>
        <v>NAM_2012_UIS</v>
      </c>
      <c r="B8" s="123"/>
      <c r="C8" s="104" t="s">
        <v>106</v>
      </c>
      <c r="D8" s="105"/>
      <c r="E8" s="9"/>
      <c r="F8" s="9"/>
      <c r="G8" s="9"/>
      <c r="H8" s="9"/>
      <c r="I8" s="29"/>
      <c r="J8" s="24"/>
      <c r="K8" s="24"/>
      <c r="L8" s="123"/>
      <c r="M8" s="46" t="s">
        <v>106</v>
      </c>
      <c r="N8" s="9"/>
      <c r="O8" s="9"/>
      <c r="P8" s="9"/>
      <c r="Q8" s="9"/>
      <c r="R8" s="9"/>
      <c r="S8" s="29"/>
      <c r="T8" s="24"/>
      <c r="U8" s="24"/>
      <c r="V8" s="123"/>
      <c r="W8" s="104" t="s">
        <v>106</v>
      </c>
      <c r="X8" s="105"/>
      <c r="Y8" s="9"/>
      <c r="Z8" s="9"/>
      <c r="AA8" s="9"/>
      <c r="AB8" s="9"/>
      <c r="AC8" s="29"/>
      <c r="AD8" s="24"/>
      <c r="AE8" s="24"/>
      <c r="AF8" s="123"/>
      <c r="AG8" s="46" t="s">
        <v>106</v>
      </c>
      <c r="AH8" s="9"/>
      <c r="AI8" s="9"/>
      <c r="AJ8" s="9"/>
      <c r="AK8" s="9"/>
      <c r="AL8" s="9"/>
      <c r="AM8" s="29"/>
      <c r="AN8" s="24"/>
      <c r="AO8" s="24"/>
      <c r="AP8" s="123"/>
      <c r="AQ8" s="46" t="s">
        <v>106</v>
      </c>
      <c r="AR8" s="9"/>
      <c r="AS8" s="9"/>
      <c r="AT8" s="9"/>
      <c r="AU8" s="9"/>
      <c r="AV8" s="9"/>
      <c r="AW8" s="29"/>
      <c r="AX8" s="24"/>
      <c r="AY8" s="24"/>
      <c r="AZ8" s="123"/>
      <c r="BA8" s="46" t="s">
        <v>106</v>
      </c>
      <c r="BB8" s="9"/>
      <c r="BC8" s="9"/>
      <c r="BD8" s="9"/>
      <c r="BE8" s="9"/>
      <c r="BF8" s="9"/>
      <c r="BG8" s="29"/>
      <c r="BH8" s="24"/>
      <c r="BI8" s="24"/>
      <c r="BJ8" s="123"/>
      <c r="BK8" s="46" t="s">
        <v>106</v>
      </c>
      <c r="BL8" s="9"/>
      <c r="BM8" s="9"/>
      <c r="BN8" s="9"/>
      <c r="BO8" s="9"/>
      <c r="BP8" s="9"/>
      <c r="BQ8" s="29"/>
      <c r="BR8" s="24"/>
      <c r="BS8" s="24"/>
      <c r="BT8" s="123"/>
      <c r="BU8" s="427" t="s">
        <v>106</v>
      </c>
      <c r="BV8" s="9"/>
      <c r="BW8" s="9"/>
      <c r="BX8" s="9"/>
      <c r="BY8" s="9"/>
      <c r="BZ8" s="9"/>
      <c r="CA8" s="29"/>
      <c r="CB8" s="423"/>
      <c r="CC8" s="423"/>
      <c r="CD8" s="123"/>
      <c r="CE8" s="104" t="s">
        <v>106</v>
      </c>
      <c r="CF8" s="9"/>
      <c r="CG8" s="9"/>
      <c r="CH8" s="9"/>
      <c r="CI8" s="9"/>
      <c r="CJ8" s="9"/>
      <c r="CK8" s="29"/>
      <c r="CL8" s="24"/>
      <c r="CM8" s="24"/>
      <c r="CN8" s="123"/>
      <c r="CO8" s="104" t="s">
        <v>106</v>
      </c>
      <c r="CP8" s="9"/>
      <c r="CQ8" s="9"/>
      <c r="CR8" s="9"/>
      <c r="CS8" s="9"/>
      <c r="CT8" s="9"/>
      <c r="CU8" s="29"/>
      <c r="CV8" s="24"/>
      <c r="CW8" s="24"/>
      <c r="CX8" s="123"/>
      <c r="CY8" s="104" t="s">
        <v>106</v>
      </c>
      <c r="CZ8" s="9"/>
      <c r="DA8" s="9"/>
      <c r="DB8" s="9"/>
      <c r="DC8" s="9"/>
      <c r="DD8" s="9"/>
      <c r="DE8" s="29"/>
      <c r="DF8" s="24"/>
      <c r="DG8" s="24"/>
      <c r="DH8" s="123"/>
      <c r="DI8" s="104" t="s">
        <v>106</v>
      </c>
      <c r="DJ8" s="9"/>
      <c r="DK8" s="9"/>
      <c r="DL8" s="9"/>
      <c r="DM8" s="9"/>
      <c r="DN8" s="9"/>
      <c r="DO8" s="29"/>
      <c r="DP8" s="24"/>
      <c r="DQ8" s="24"/>
      <c r="DR8" s="123"/>
      <c r="DS8" s="104" t="s">
        <v>106</v>
      </c>
      <c r="DT8" s="9"/>
      <c r="DU8" s="9"/>
      <c r="DV8" s="9"/>
      <c r="DW8" s="9"/>
      <c r="DX8" s="9"/>
      <c r="DY8" s="29"/>
      <c r="DZ8" s="24"/>
      <c r="EA8" s="24"/>
      <c r="EB8" s="123"/>
      <c r="EC8" s="104" t="s">
        <v>106</v>
      </c>
      <c r="ED8" s="9"/>
      <c r="EE8" s="9"/>
      <c r="EF8" s="9"/>
      <c r="EG8" s="9"/>
      <c r="EH8" s="9"/>
      <c r="EI8" s="29"/>
      <c r="EJ8" s="24"/>
      <c r="EK8" s="24"/>
      <c r="EL8" s="123"/>
      <c r="EM8" s="104" t="s">
        <v>106</v>
      </c>
      <c r="EN8" s="9"/>
      <c r="EO8" s="9"/>
      <c r="EP8" s="9"/>
      <c r="EQ8" s="9"/>
      <c r="ER8" s="9"/>
      <c r="ES8" s="29"/>
      <c r="ET8" s="24"/>
      <c r="EU8" s="24"/>
      <c r="EV8" s="123"/>
      <c r="EW8" s="46" t="s">
        <v>106</v>
      </c>
      <c r="EX8" s="9"/>
      <c r="EY8" s="9"/>
      <c r="EZ8" s="9"/>
      <c r="FA8" s="9"/>
      <c r="FB8" s="9"/>
      <c r="FC8" s="29"/>
      <c r="FD8" s="24"/>
      <c r="FE8" s="24"/>
      <c r="FF8" s="135"/>
      <c r="FP8" s="135"/>
      <c r="FZ8" s="135"/>
      <c r="GJ8" s="135"/>
      <c r="GT8" s="135"/>
      <c r="HD8" s="135"/>
      <c r="HN8" s="135"/>
      <c r="HX8" s="135"/>
      <c r="IH8" s="135"/>
    </row>
    <row xmlns:x14ac="http://schemas.microsoft.com/office/spreadsheetml/2009/9/ac" r="9" s="4" customFormat="true" x14ac:dyDescent="0.25">
      <c r="A9" s="395" t="str">
        <f ca="true">IF(ISBLANK('Data Summary'!A11),"",'Data Summary'!A11)</f>
        <v>NAM_2012_EMIS</v>
      </c>
      <c r="B9" s="123"/>
      <c r="C9" s="65" t="s">
        <v>187</v>
      </c>
      <c r="D9" s="106"/>
      <c r="E9" s="7"/>
      <c r="F9" s="7"/>
      <c r="G9" s="7"/>
      <c r="H9" s="7"/>
      <c r="I9" s="26"/>
      <c r="J9" s="24"/>
      <c r="K9" s="24"/>
      <c r="L9" s="123"/>
      <c r="M9" s="65" t="s">
        <v>187</v>
      </c>
      <c r="N9" s="8"/>
      <c r="O9" s="8"/>
      <c r="P9" s="8"/>
      <c r="Q9" s="8"/>
      <c r="R9" s="8"/>
      <c r="S9" s="26"/>
      <c r="T9" s="24"/>
      <c r="U9" s="24"/>
      <c r="V9" s="123"/>
      <c r="W9" s="65" t="s">
        <v>187</v>
      </c>
      <c r="X9" s="106"/>
      <c r="Y9" s="7"/>
      <c r="Z9" s="7"/>
      <c r="AA9" s="7"/>
      <c r="AB9" s="7"/>
      <c r="AC9" s="26"/>
      <c r="AD9" s="24"/>
      <c r="AE9" s="24"/>
      <c r="AF9" s="123"/>
      <c r="AG9" s="65" t="s">
        <v>187</v>
      </c>
      <c r="AH9" s="8"/>
      <c r="AI9" s="8"/>
      <c r="AJ9" s="8"/>
      <c r="AK9" s="8"/>
      <c r="AL9" s="8"/>
      <c r="AM9" s="26"/>
      <c r="AN9" s="24"/>
      <c r="AO9" s="24"/>
      <c r="AP9" s="123"/>
      <c r="AQ9" s="65" t="s">
        <v>187</v>
      </c>
      <c r="AR9" s="8"/>
      <c r="AS9" s="8"/>
      <c r="AT9" s="8"/>
      <c r="AU9" s="8"/>
      <c r="AV9" s="8"/>
      <c r="AW9" s="26"/>
      <c r="AX9" s="24"/>
      <c r="AY9" s="24"/>
      <c r="AZ9" s="123"/>
      <c r="BA9" s="65" t="s">
        <v>187</v>
      </c>
      <c r="BB9" s="8"/>
      <c r="BC9" s="8"/>
      <c r="BD9" s="8"/>
      <c r="BE9" s="8"/>
      <c r="BF9" s="8"/>
      <c r="BG9" s="26"/>
      <c r="BH9" s="24"/>
      <c r="BI9" s="24"/>
      <c r="BJ9" s="123"/>
      <c r="BK9" s="65" t="s">
        <v>187</v>
      </c>
      <c r="BL9" s="8"/>
      <c r="BM9" s="8"/>
      <c r="BN9" s="8"/>
      <c r="BO9" s="8"/>
      <c r="BP9" s="8"/>
      <c r="BQ9" s="26"/>
      <c r="BR9" s="24"/>
      <c r="BS9" s="24"/>
      <c r="BT9" s="123" t="s">
        <v>301</v>
      </c>
      <c r="BU9" s="429" t="s">
        <v>187</v>
      </c>
      <c r="BV9" s="428">
        <f>0.84*BV6</f>
        <v>77.864457831325296</v>
      </c>
      <c r="BW9" s="428"/>
      <c r="BX9" s="428"/>
      <c r="BY9" s="428"/>
      <c r="BZ9" s="428"/>
      <c r="CA9" s="26"/>
      <c r="CB9" s="423"/>
      <c r="CC9" s="423"/>
      <c r="CD9" s="123"/>
      <c r="CE9" s="65" t="s">
        <v>187</v>
      </c>
      <c r="CF9" s="8"/>
      <c r="CG9" s="8"/>
      <c r="CH9" s="8"/>
      <c r="CI9" s="8"/>
      <c r="CJ9" s="8"/>
      <c r="CK9" s="26"/>
      <c r="CL9" s="24"/>
      <c r="CM9" s="24"/>
      <c r="CN9" s="123"/>
      <c r="CO9" s="65" t="s">
        <v>187</v>
      </c>
      <c r="CP9" s="8"/>
      <c r="CQ9" s="8"/>
      <c r="CR9" s="8"/>
      <c r="CS9" s="8"/>
      <c r="CT9" s="8"/>
      <c r="CU9" s="26"/>
      <c r="CV9" s="24"/>
      <c r="CW9" s="24"/>
      <c r="CX9" s="123"/>
      <c r="CY9" s="65" t="s">
        <v>187</v>
      </c>
      <c r="CZ9" s="8"/>
      <c r="DA9" s="8"/>
      <c r="DB9" s="8"/>
      <c r="DC9" s="8"/>
      <c r="DD9" s="8"/>
      <c r="DE9" s="26"/>
      <c r="DF9" s="24"/>
      <c r="DG9" s="24"/>
      <c r="DH9" s="123"/>
      <c r="DI9" s="65" t="s">
        <v>187</v>
      </c>
      <c r="DJ9" s="8"/>
      <c r="DK9" s="8"/>
      <c r="DL9" s="8"/>
      <c r="DM9" s="8"/>
      <c r="DN9" s="8"/>
      <c r="DO9" s="26"/>
      <c r="DP9" s="24"/>
      <c r="DQ9" s="24"/>
      <c r="DR9" s="123"/>
      <c r="DS9" s="65" t="s">
        <v>187</v>
      </c>
      <c r="DT9" s="8"/>
      <c r="DU9" s="8"/>
      <c r="DV9" s="8"/>
      <c r="DW9" s="8"/>
      <c r="DX9" s="8"/>
      <c r="DY9" s="26"/>
      <c r="DZ9" s="24"/>
      <c r="EA9" s="24"/>
      <c r="EB9" s="123"/>
      <c r="EC9" s="65" t="s">
        <v>187</v>
      </c>
      <c r="ED9" s="8"/>
      <c r="EE9" s="8"/>
      <c r="EF9" s="8"/>
      <c r="EG9" s="8"/>
      <c r="EH9" s="8"/>
      <c r="EI9" s="26"/>
      <c r="EJ9" s="24"/>
      <c r="EK9" s="24"/>
      <c r="EL9" s="123"/>
      <c r="EM9" s="65" t="s">
        <v>187</v>
      </c>
      <c r="EN9" s="8"/>
      <c r="EO9" s="8"/>
      <c r="EP9" s="8"/>
      <c r="EQ9" s="8"/>
      <c r="ER9" s="8"/>
      <c r="ES9" s="26"/>
      <c r="ET9" s="24"/>
      <c r="EU9" s="24"/>
      <c r="EV9" s="123"/>
      <c r="EW9" s="65" t="s">
        <v>187</v>
      </c>
      <c r="EX9" s="8"/>
      <c r="EY9" s="8"/>
      <c r="EZ9" s="8"/>
      <c r="FA9" s="8"/>
      <c r="FB9" s="8"/>
      <c r="FC9" s="26"/>
      <c r="FD9" s="24"/>
      <c r="FE9" s="24"/>
      <c r="FF9" s="135"/>
      <c r="FP9" s="135"/>
      <c r="FZ9" s="135"/>
      <c r="GJ9" s="135"/>
      <c r="GT9" s="135"/>
      <c r="HD9" s="135"/>
      <c r="HN9" s="135"/>
      <c r="HX9" s="135"/>
      <c r="IH9" s="135"/>
    </row>
    <row xmlns:x14ac="http://schemas.microsoft.com/office/spreadsheetml/2009/9/ac" r="10" s="4" customFormat="true" ht="15.6" customHeight="true" x14ac:dyDescent="0.25">
      <c r="A10" s="395" t="str">
        <f ca="true">IF(ISBLANK('Data Summary'!A12),"",'Data Summary'!A12)</f>
        <v>NAM_2013_SACMEQ</v>
      </c>
      <c r="B10" s="123"/>
      <c r="C10" s="65" t="s">
        <v>107</v>
      </c>
      <c r="D10" s="107"/>
      <c r="E10" s="7"/>
      <c r="F10" s="7"/>
      <c r="G10" s="7"/>
      <c r="H10" s="7"/>
      <c r="I10" s="26"/>
      <c r="J10" s="24"/>
      <c r="K10" s="24"/>
      <c r="L10" s="123"/>
      <c r="M10" s="65" t="s">
        <v>107</v>
      </c>
      <c r="N10" s="19"/>
      <c r="O10" s="7"/>
      <c r="P10" s="7"/>
      <c r="Q10" s="7"/>
      <c r="R10" s="7"/>
      <c r="S10" s="26"/>
      <c r="T10" s="24"/>
      <c r="U10" s="24"/>
      <c r="V10" s="123"/>
      <c r="W10" s="65" t="s">
        <v>107</v>
      </c>
      <c r="X10" s="107"/>
      <c r="Y10" s="7"/>
      <c r="Z10" s="7"/>
      <c r="AA10" s="7"/>
      <c r="AB10" s="7"/>
      <c r="AC10" s="26"/>
      <c r="AD10" s="24"/>
      <c r="AE10" s="24"/>
      <c r="AF10" s="123"/>
      <c r="AG10" s="65" t="s">
        <v>107</v>
      </c>
      <c r="AH10" s="19"/>
      <c r="AI10" s="7"/>
      <c r="AJ10" s="7"/>
      <c r="AK10" s="7"/>
      <c r="AL10" s="7"/>
      <c r="AM10" s="26"/>
      <c r="AN10" s="24"/>
      <c r="AO10" s="24"/>
      <c r="AP10" s="123"/>
      <c r="AQ10" s="65" t="s">
        <v>107</v>
      </c>
      <c r="AR10" s="19"/>
      <c r="AS10" s="7"/>
      <c r="AT10" s="7"/>
      <c r="AU10" s="7"/>
      <c r="AV10" s="7"/>
      <c r="AW10" s="26"/>
      <c r="AX10" s="24"/>
      <c r="AY10" s="24"/>
      <c r="AZ10" s="123"/>
      <c r="BA10" s="65" t="s">
        <v>107</v>
      </c>
      <c r="BB10" s="19"/>
      <c r="BC10" s="7"/>
      <c r="BD10" s="7"/>
      <c r="BE10" s="7"/>
      <c r="BF10" s="7"/>
      <c r="BG10" s="26"/>
      <c r="BH10" s="24"/>
      <c r="BI10" s="24"/>
      <c r="BJ10" s="123"/>
      <c r="BK10" s="65" t="s">
        <v>107</v>
      </c>
      <c r="BL10" s="19"/>
      <c r="BM10" s="7"/>
      <c r="BN10" s="7"/>
      <c r="BO10" s="7"/>
      <c r="BP10" s="7"/>
      <c r="BQ10" s="26"/>
      <c r="BR10" s="24"/>
      <c r="BS10" s="24"/>
      <c r="BT10" s="123" t="s">
        <v>302</v>
      </c>
      <c r="BU10" s="429" t="s">
        <v>107</v>
      </c>
      <c r="BV10" s="9">
        <v>76.7</v>
      </c>
      <c r="BW10" s="430">
        <v>97</v>
      </c>
      <c r="BX10" s="430">
        <v>74</v>
      </c>
      <c r="BY10" s="430"/>
      <c r="BZ10" s="430"/>
      <c r="CA10" s="26"/>
      <c r="CB10" s="423"/>
      <c r="CC10" s="423"/>
      <c r="CD10" s="123"/>
      <c r="CE10" s="65" t="s">
        <v>107</v>
      </c>
      <c r="CF10" s="133"/>
      <c r="CG10" s="134"/>
      <c r="CH10" s="134"/>
      <c r="CI10" s="134"/>
      <c r="CJ10" s="134"/>
      <c r="CK10" s="132"/>
      <c r="CL10" s="24"/>
      <c r="CM10" s="24"/>
      <c r="CN10" s="123"/>
      <c r="CO10" s="65" t="s">
        <v>107</v>
      </c>
      <c r="CP10" s="133"/>
      <c r="CQ10" s="134"/>
      <c r="CR10" s="134"/>
      <c r="CS10" s="134"/>
      <c r="CT10" s="134"/>
      <c r="CU10" s="132"/>
      <c r="CV10" s="24"/>
      <c r="CW10" s="24"/>
      <c r="CX10" s="123"/>
      <c r="CY10" s="65" t="s">
        <v>107</v>
      </c>
      <c r="CZ10" s="133"/>
      <c r="DA10" s="134"/>
      <c r="DB10" s="134"/>
      <c r="DC10" s="134"/>
      <c r="DD10" s="134"/>
      <c r="DE10" s="132"/>
      <c r="DF10" s="24"/>
      <c r="DG10" s="24"/>
      <c r="DH10" s="123"/>
      <c r="DI10" s="65" t="s">
        <v>107</v>
      </c>
      <c r="DJ10" s="133"/>
      <c r="DK10" s="134"/>
      <c r="DL10" s="134"/>
      <c r="DM10" s="134"/>
      <c r="DN10" s="134"/>
      <c r="DO10" s="132"/>
      <c r="DP10" s="24"/>
      <c r="DQ10" s="24"/>
      <c r="DR10" s="123"/>
      <c r="DS10" s="65" t="s">
        <v>107</v>
      </c>
      <c r="DT10" s="133"/>
      <c r="DU10" s="134"/>
      <c r="DV10" s="134"/>
      <c r="DW10" s="134"/>
      <c r="DX10" s="134"/>
      <c r="DY10" s="132"/>
      <c r="DZ10" s="24"/>
      <c r="EA10" s="24"/>
      <c r="EB10" s="123"/>
      <c r="EC10" s="65" t="s">
        <v>107</v>
      </c>
      <c r="ED10" s="133"/>
      <c r="EE10" s="134"/>
      <c r="EF10" s="134"/>
      <c r="EG10" s="134"/>
      <c r="EH10" s="134"/>
      <c r="EI10" s="132"/>
      <c r="EJ10" s="24"/>
      <c r="EK10" s="24"/>
      <c r="EL10" s="123"/>
      <c r="EM10" s="65" t="s">
        <v>107</v>
      </c>
      <c r="EN10" s="133"/>
      <c r="EO10" s="134"/>
      <c r="EP10" s="134"/>
      <c r="EQ10" s="134"/>
      <c r="ER10" s="134"/>
      <c r="ES10" s="132"/>
      <c r="ET10" s="24"/>
      <c r="EU10" s="24"/>
      <c r="EV10" s="123"/>
      <c r="EW10" s="65" t="s">
        <v>107</v>
      </c>
      <c r="EX10" s="19"/>
      <c r="EY10" s="7"/>
      <c r="EZ10" s="7"/>
      <c r="FA10" s="7"/>
      <c r="FB10" s="7"/>
      <c r="FC10" s="26"/>
      <c r="FD10" s="24"/>
      <c r="FE10" s="24"/>
      <c r="FF10" s="135"/>
      <c r="FP10" s="135"/>
      <c r="FZ10" s="135"/>
      <c r="GJ10" s="135"/>
      <c r="GT10" s="135"/>
      <c r="HD10" s="135"/>
      <c r="HN10" s="135"/>
      <c r="HX10" s="135"/>
      <c r="IH10" s="135"/>
    </row>
    <row xmlns:x14ac="http://schemas.microsoft.com/office/spreadsheetml/2009/9/ac" r="11" s="4" customFormat="true" ht="15.6" customHeight="true" x14ac:dyDescent="0.25">
      <c r="A11" s="395" t="str">
        <f ca="true">IF(ISBLANK('Data Summary'!A13),"",'Data Summary'!A13)</f>
        <v>NAM_2013_CEN</v>
      </c>
      <c r="B11" s="123"/>
      <c r="C11" s="65" t="s">
        <v>108</v>
      </c>
      <c r="D11" s="107"/>
      <c r="E11" s="7"/>
      <c r="F11" s="7"/>
      <c r="G11" s="7"/>
      <c r="H11" s="7"/>
      <c r="I11" s="26"/>
      <c r="J11" s="24"/>
      <c r="K11" s="24"/>
      <c r="L11" s="123"/>
      <c r="M11" s="65" t="s">
        <v>108</v>
      </c>
      <c r="N11" s="19"/>
      <c r="O11" s="7"/>
      <c r="P11" s="7"/>
      <c r="Q11" s="7"/>
      <c r="R11" s="7"/>
      <c r="S11" s="26"/>
      <c r="T11" s="24"/>
      <c r="U11" s="24"/>
      <c r="V11" s="123"/>
      <c r="W11" s="65" t="s">
        <v>108</v>
      </c>
      <c r="X11" s="107"/>
      <c r="Y11" s="7"/>
      <c r="Z11" s="7"/>
      <c r="AA11" s="7"/>
      <c r="AB11" s="7"/>
      <c r="AC11" s="26"/>
      <c r="AD11" s="24"/>
      <c r="AE11" s="24"/>
      <c r="AF11" s="123"/>
      <c r="AG11" s="65" t="s">
        <v>108</v>
      </c>
      <c r="AH11" s="19"/>
      <c r="AI11" s="7"/>
      <c r="AJ11" s="7"/>
      <c r="AK11" s="7"/>
      <c r="AL11" s="7"/>
      <c r="AM11" s="26"/>
      <c r="AN11" s="24"/>
      <c r="AO11" s="24"/>
      <c r="AP11" s="123"/>
      <c r="AQ11" s="65" t="s">
        <v>108</v>
      </c>
      <c r="AR11" s="19"/>
      <c r="AS11" s="7"/>
      <c r="AT11" s="7"/>
      <c r="AU11" s="7"/>
      <c r="AV11" s="7"/>
      <c r="AW11" s="26"/>
      <c r="AX11" s="24"/>
      <c r="AY11" s="24"/>
      <c r="AZ11" s="123"/>
      <c r="BA11" s="65" t="s">
        <v>108</v>
      </c>
      <c r="BB11" s="19"/>
      <c r="BC11" s="7"/>
      <c r="BD11" s="7"/>
      <c r="BE11" s="7"/>
      <c r="BF11" s="7"/>
      <c r="BG11" s="26"/>
      <c r="BH11" s="24"/>
      <c r="BI11" s="24"/>
      <c r="BJ11" s="123"/>
      <c r="BK11" s="65" t="s">
        <v>108</v>
      </c>
      <c r="BL11" s="19"/>
      <c r="BM11" s="7"/>
      <c r="BN11" s="7"/>
      <c r="BO11" s="7"/>
      <c r="BP11" s="7"/>
      <c r="BQ11" s="26"/>
      <c r="BR11" s="24"/>
      <c r="BS11" s="24"/>
      <c r="BT11" s="123"/>
      <c r="BU11" s="429" t="s">
        <v>108</v>
      </c>
      <c r="BV11" s="431"/>
      <c r="BW11" s="430"/>
      <c r="BX11" s="430"/>
      <c r="BY11" s="430"/>
      <c r="BZ11" s="430"/>
      <c r="CA11" s="26"/>
      <c r="CB11" s="423"/>
      <c r="CC11" s="423"/>
      <c r="CD11" s="123"/>
      <c r="CE11" s="65" t="s">
        <v>108</v>
      </c>
      <c r="CF11" s="133"/>
      <c r="CG11" s="134"/>
      <c r="CH11" s="134"/>
      <c r="CI11" s="134"/>
      <c r="CJ11" s="134"/>
      <c r="CK11" s="132"/>
      <c r="CL11" s="24"/>
      <c r="CM11" s="24"/>
      <c r="CN11" s="123"/>
      <c r="CO11" s="65" t="s">
        <v>108</v>
      </c>
      <c r="CP11" s="133"/>
      <c r="CQ11" s="134"/>
      <c r="CR11" s="134"/>
      <c r="CS11" s="134"/>
      <c r="CT11" s="134"/>
      <c r="CU11" s="132"/>
      <c r="CV11" s="24"/>
      <c r="CW11" s="24"/>
      <c r="CX11" s="123"/>
      <c r="CY11" s="65" t="s">
        <v>108</v>
      </c>
      <c r="CZ11" s="133"/>
      <c r="DA11" s="134"/>
      <c r="DB11" s="134"/>
      <c r="DC11" s="134"/>
      <c r="DD11" s="134"/>
      <c r="DE11" s="132"/>
      <c r="DF11" s="24"/>
      <c r="DG11" s="24"/>
      <c r="DH11" s="123"/>
      <c r="DI11" s="65" t="s">
        <v>108</v>
      </c>
      <c r="DJ11" s="133"/>
      <c r="DK11" s="134"/>
      <c r="DL11" s="134"/>
      <c r="DM11" s="134"/>
      <c r="DN11" s="134"/>
      <c r="DO11" s="132"/>
      <c r="DP11" s="24"/>
      <c r="DQ11" s="24"/>
      <c r="DR11" s="123"/>
      <c r="DS11" s="65" t="s">
        <v>108</v>
      </c>
      <c r="DT11" s="133"/>
      <c r="DU11" s="134"/>
      <c r="DV11" s="134"/>
      <c r="DW11" s="134"/>
      <c r="DX11" s="134"/>
      <c r="DY11" s="132"/>
      <c r="DZ11" s="24"/>
      <c r="EA11" s="24"/>
      <c r="EB11" s="123"/>
      <c r="EC11" s="65" t="s">
        <v>108</v>
      </c>
      <c r="ED11" s="133"/>
      <c r="EE11" s="134"/>
      <c r="EF11" s="134"/>
      <c r="EG11" s="134"/>
      <c r="EH11" s="134"/>
      <c r="EI11" s="132"/>
      <c r="EJ11" s="24"/>
      <c r="EK11" s="24"/>
      <c r="EL11" s="123"/>
      <c r="EM11" s="65" t="s">
        <v>108</v>
      </c>
      <c r="EN11" s="133"/>
      <c r="EO11" s="134"/>
      <c r="EP11" s="134"/>
      <c r="EQ11" s="134"/>
      <c r="ER11" s="134"/>
      <c r="ES11" s="132"/>
      <c r="ET11" s="24"/>
      <c r="EU11" s="24"/>
      <c r="EV11" s="123"/>
      <c r="EW11" s="65" t="s">
        <v>108</v>
      </c>
      <c r="EX11" s="19"/>
      <c r="EY11" s="7"/>
      <c r="EZ11" s="7"/>
      <c r="FA11" s="7"/>
      <c r="FB11" s="7"/>
      <c r="FC11" s="26"/>
      <c r="FD11" s="24"/>
      <c r="FE11" s="24"/>
      <c r="FF11" s="135"/>
      <c r="FP11" s="135"/>
      <c r="FZ11" s="135"/>
      <c r="GJ11" s="135"/>
      <c r="GT11" s="135"/>
      <c r="HD11" s="135"/>
      <c r="HN11" s="135"/>
      <c r="HX11" s="135"/>
      <c r="IH11" s="135"/>
    </row>
    <row xmlns:x14ac="http://schemas.microsoft.com/office/spreadsheetml/2009/9/ac" r="12" s="267" customFormat="true" ht="18" customHeight="true" x14ac:dyDescent="0.2">
      <c r="A12" s="395" t="str">
        <f ca="true">IF(ISBLANK('Data Summary'!A14),"",'Data Summary'!A14)</f>
        <v>NAM_2013_EMIS</v>
      </c>
      <c r="B12" s="259" t="s">
        <v>57</v>
      </c>
      <c r="C12" s="260" t="s">
        <v>27</v>
      </c>
      <c r="D12" s="261"/>
      <c r="E12" s="261"/>
      <c r="F12" s="261"/>
      <c r="G12" s="261"/>
      <c r="H12" s="261"/>
      <c r="I12" s="262"/>
      <c r="J12" s="255"/>
      <c r="K12" s="255"/>
      <c r="L12" s="259" t="s">
        <v>57</v>
      </c>
      <c r="M12" s="260" t="s">
        <v>27</v>
      </c>
      <c r="N12" s="261"/>
      <c r="O12" s="261"/>
      <c r="P12" s="261"/>
      <c r="Q12" s="261"/>
      <c r="R12" s="261"/>
      <c r="S12" s="262"/>
      <c r="T12" s="255"/>
      <c r="U12" s="255"/>
      <c r="V12" s="259" t="s">
        <v>57</v>
      </c>
      <c r="W12" s="260" t="s">
        <v>27</v>
      </c>
      <c r="X12" s="261"/>
      <c r="Y12" s="261"/>
      <c r="Z12" s="261"/>
      <c r="AA12" s="261"/>
      <c r="AB12" s="261"/>
      <c r="AC12" s="262"/>
      <c r="AD12" s="255"/>
      <c r="AE12" s="255"/>
      <c r="AF12" s="259" t="s">
        <v>57</v>
      </c>
      <c r="AG12" s="260" t="s">
        <v>27</v>
      </c>
      <c r="AH12" s="261"/>
      <c r="AI12" s="261"/>
      <c r="AJ12" s="261"/>
      <c r="AK12" s="261"/>
      <c r="AL12" s="261"/>
      <c r="AM12" s="262"/>
      <c r="AN12" s="255"/>
      <c r="AO12" s="255"/>
      <c r="AP12" s="259" t="s">
        <v>57</v>
      </c>
      <c r="AQ12" s="260" t="s">
        <v>27</v>
      </c>
      <c r="AR12" s="261"/>
      <c r="AS12" s="261"/>
      <c r="AT12" s="261"/>
      <c r="AU12" s="261"/>
      <c r="AV12" s="261"/>
      <c r="AW12" s="262"/>
      <c r="AX12" s="255"/>
      <c r="AY12" s="255"/>
      <c r="AZ12" s="259" t="s">
        <v>57</v>
      </c>
      <c r="BA12" s="260" t="s">
        <v>27</v>
      </c>
      <c r="BB12" s="261"/>
      <c r="BC12" s="261"/>
      <c r="BD12" s="261"/>
      <c r="BE12" s="261"/>
      <c r="BF12" s="261"/>
      <c r="BG12" s="262"/>
      <c r="BH12" s="255"/>
      <c r="BI12" s="255"/>
      <c r="BJ12" s="259" t="s">
        <v>57</v>
      </c>
      <c r="BK12" s="260" t="s">
        <v>27</v>
      </c>
      <c r="BL12" s="261"/>
      <c r="BM12" s="261"/>
      <c r="BN12" s="261"/>
      <c r="BO12" s="261"/>
      <c r="BP12" s="261"/>
      <c r="BQ12" s="262"/>
      <c r="BR12" s="255"/>
      <c r="BS12" s="255"/>
      <c r="BT12" s="259" t="s">
        <v>57</v>
      </c>
      <c r="BU12" s="260" t="s">
        <v>27</v>
      </c>
      <c r="BV12" s="432"/>
      <c r="BW12" s="432"/>
      <c r="BX12" s="432"/>
      <c r="BY12" s="432"/>
      <c r="BZ12" s="432"/>
      <c r="CA12" s="262"/>
      <c r="CB12" s="422"/>
      <c r="CC12" s="422"/>
      <c r="CD12" s="259" t="s">
        <v>57</v>
      </c>
      <c r="CE12" s="263" t="s">
        <v>27</v>
      </c>
      <c r="CF12" s="264"/>
      <c r="CG12" s="264"/>
      <c r="CH12" s="264"/>
      <c r="CI12" s="264"/>
      <c r="CJ12" s="264"/>
      <c r="CK12" s="265"/>
      <c r="CL12" s="255"/>
      <c r="CM12" s="255"/>
      <c r="CN12" s="259" t="s">
        <v>57</v>
      </c>
      <c r="CO12" s="263" t="s">
        <v>27</v>
      </c>
      <c r="CP12" s="264"/>
      <c r="CQ12" s="264"/>
      <c r="CR12" s="264"/>
      <c r="CS12" s="264"/>
      <c r="CT12" s="264"/>
      <c r="CU12" s="265"/>
      <c r="CV12" s="255"/>
      <c r="CW12" s="255"/>
      <c r="CX12" s="259" t="s">
        <v>57</v>
      </c>
      <c r="CY12" s="263" t="s">
        <v>27</v>
      </c>
      <c r="CZ12" s="264"/>
      <c r="DA12" s="264"/>
      <c r="DB12" s="264"/>
      <c r="DC12" s="264"/>
      <c r="DD12" s="264"/>
      <c r="DE12" s="265"/>
      <c r="DF12" s="255"/>
      <c r="DG12" s="255"/>
      <c r="DH12" s="259" t="s">
        <v>57</v>
      </c>
      <c r="DI12" s="263" t="s">
        <v>27</v>
      </c>
      <c r="DJ12" s="264"/>
      <c r="DK12" s="264"/>
      <c r="DL12" s="264"/>
      <c r="DM12" s="264"/>
      <c r="DN12" s="264"/>
      <c r="DO12" s="265"/>
      <c r="DP12" s="255"/>
      <c r="DQ12" s="255"/>
      <c r="DR12" s="259" t="s">
        <v>57</v>
      </c>
      <c r="DS12" s="263" t="s">
        <v>27</v>
      </c>
      <c r="DT12" s="264"/>
      <c r="DU12" s="264"/>
      <c r="DV12" s="264"/>
      <c r="DW12" s="264"/>
      <c r="DX12" s="264"/>
      <c r="DY12" s="265"/>
      <c r="DZ12" s="255"/>
      <c r="EA12" s="255"/>
      <c r="EB12" s="259" t="s">
        <v>57</v>
      </c>
      <c r="EC12" s="263" t="s">
        <v>27</v>
      </c>
      <c r="ED12" s="264"/>
      <c r="EE12" s="264"/>
      <c r="EF12" s="264"/>
      <c r="EG12" s="264"/>
      <c r="EH12" s="264"/>
      <c r="EI12" s="265"/>
      <c r="EJ12" s="255"/>
      <c r="EK12" s="255"/>
      <c r="EL12" s="259" t="s">
        <v>57</v>
      </c>
      <c r="EM12" s="263" t="s">
        <v>27</v>
      </c>
      <c r="EN12" s="264"/>
      <c r="EO12" s="264"/>
      <c r="EP12" s="264"/>
      <c r="EQ12" s="264"/>
      <c r="ER12" s="264"/>
      <c r="ES12" s="265"/>
      <c r="ET12" s="255"/>
      <c r="EU12" s="255"/>
      <c r="EV12" s="259" t="s">
        <v>57</v>
      </c>
      <c r="EW12" s="260" t="s">
        <v>27</v>
      </c>
      <c r="EX12" s="261"/>
      <c r="EY12" s="261"/>
      <c r="EZ12" s="261"/>
      <c r="FA12" s="261"/>
      <c r="FB12" s="261"/>
      <c r="FC12" s="262"/>
      <c r="FD12" s="255"/>
      <c r="FE12" s="255"/>
      <c r="FF12" s="266"/>
      <c r="FP12" s="266"/>
      <c r="FZ12" s="266"/>
      <c r="GJ12" s="266"/>
      <c r="GT12" s="266"/>
      <c r="HD12" s="266"/>
      <c r="HN12" s="266"/>
      <c r="HX12" s="266"/>
      <c r="IH12" s="266"/>
    </row>
    <row xmlns:x14ac="http://schemas.microsoft.com/office/spreadsheetml/2009/9/ac" r="13" s="14" customFormat="true" ht="14.25" customHeight="true" x14ac:dyDescent="0.2">
      <c r="A13" s="395" t="str">
        <f ca="true">IF(ISBLANK('Data Summary'!A15),"",'Data Summary'!A15)</f>
        <v>NAM_2014_EMIS</v>
      </c>
      <c r="B13" s="124" t="s">
        <v>55</v>
      </c>
      <c r="C13" s="5">
        <v>0</v>
      </c>
      <c r="D13" s="45">
        <f>100-81</f>
        <v>19</v>
      </c>
      <c r="E13" s="45"/>
      <c r="F13" s="45"/>
      <c r="G13" s="45"/>
      <c r="H13" s="45"/>
      <c r="I13" s="66"/>
      <c r="J13" s="11"/>
      <c r="K13" s="11"/>
      <c r="L13" s="124" t="s">
        <v>55</v>
      </c>
      <c r="M13" s="5">
        <v>0</v>
      </c>
      <c r="N13" s="45">
        <f>100-77</f>
        <v>23</v>
      </c>
      <c r="O13" s="45"/>
      <c r="P13" s="45"/>
      <c r="Q13" s="45"/>
      <c r="R13" s="45"/>
      <c r="S13" s="66"/>
      <c r="T13" s="11"/>
      <c r="U13" s="11"/>
      <c r="V13" s="124" t="s">
        <v>55</v>
      </c>
      <c r="W13" s="5">
        <v>0</v>
      </c>
      <c r="X13" s="45"/>
      <c r="Y13" s="45"/>
      <c r="Z13" s="45"/>
      <c r="AA13" s="45"/>
      <c r="AB13" s="45"/>
      <c r="AC13" s="66"/>
      <c r="AD13" s="11"/>
      <c r="AE13" s="11"/>
      <c r="AF13" s="124" t="s">
        <v>55</v>
      </c>
      <c r="AG13" s="5">
        <v>0</v>
      </c>
      <c r="AH13" s="45">
        <f>100-93</f>
        <v>7</v>
      </c>
      <c r="AI13" s="45"/>
      <c r="AJ13" s="45"/>
      <c r="AK13" s="45"/>
      <c r="AL13" s="45"/>
      <c r="AM13" s="66"/>
      <c r="AN13" s="11"/>
      <c r="AO13" s="11"/>
      <c r="AP13" s="124" t="s">
        <v>55</v>
      </c>
      <c r="AQ13" s="5">
        <v>0</v>
      </c>
      <c r="AR13" s="45"/>
      <c r="AS13" s="45"/>
      <c r="AT13" s="45"/>
      <c r="AU13" s="45"/>
      <c r="AV13" s="45"/>
      <c r="AW13" s="66"/>
      <c r="AX13" s="11"/>
      <c r="AY13" s="11"/>
      <c r="AZ13" s="124" t="s">
        <v>55</v>
      </c>
      <c r="BA13" s="5">
        <v>0</v>
      </c>
      <c r="BB13" s="45">
        <f>100-97.4</f>
        <v>2.5999999999999943</v>
      </c>
      <c r="BC13" s="45"/>
      <c r="BD13" s="45"/>
      <c r="BE13" s="45"/>
      <c r="BF13" s="45"/>
      <c r="BG13" s="66"/>
      <c r="BH13" s="11"/>
      <c r="BI13" s="11"/>
      <c r="BJ13" s="124" t="s">
        <v>55</v>
      </c>
      <c r="BK13" s="5">
        <v>0</v>
      </c>
      <c r="BL13" s="45"/>
      <c r="BM13" s="45"/>
      <c r="BN13" s="45"/>
      <c r="BO13" s="45"/>
      <c r="BP13" s="45">
        <v>7.2999999999999972</v>
      </c>
      <c r="BQ13" s="66"/>
      <c r="BR13" s="11"/>
      <c r="BS13" s="11"/>
      <c r="BT13" s="124" t="s">
        <v>55</v>
      </c>
      <c r="BU13" s="5">
        <v>0</v>
      </c>
      <c r="BV13" s="45">
        <f>19/664*100</f>
        <v>2.8614457831325302</v>
      </c>
      <c r="BW13" s="45"/>
      <c r="BX13" s="45"/>
      <c r="BY13" s="45"/>
      <c r="BZ13" s="45"/>
      <c r="CA13" s="66"/>
      <c r="CB13" s="424"/>
      <c r="CC13" s="424"/>
      <c r="CD13" s="124" t="s">
        <v>55</v>
      </c>
      <c r="CE13" s="5">
        <v>0</v>
      </c>
      <c r="CF13" s="45">
        <f>100-96.8</f>
        <v>3.2000000000000028</v>
      </c>
      <c r="CG13" s="45"/>
      <c r="CH13" s="45"/>
      <c r="CI13" s="45"/>
      <c r="CJ13" s="45"/>
      <c r="CK13" s="66"/>
      <c r="CL13" s="11"/>
      <c r="CM13" s="11"/>
      <c r="CN13" s="124" t="s">
        <v>55</v>
      </c>
      <c r="CO13" s="5">
        <v>0</v>
      </c>
      <c r="CP13" s="45">
        <f>100-81.3</f>
        <v>18.700000000000003</v>
      </c>
      <c r="CQ13" s="45"/>
      <c r="CR13" s="45"/>
      <c r="CS13" s="45"/>
      <c r="CT13" s="45"/>
      <c r="CU13" s="66"/>
      <c r="CV13" s="11"/>
      <c r="CW13" s="11"/>
      <c r="CX13" s="124" t="s">
        <v>55</v>
      </c>
      <c r="CY13" s="5">
        <v>0</v>
      </c>
      <c r="CZ13" s="45">
        <f>100-86.6</f>
        <v>13.400000000000006</v>
      </c>
      <c r="DA13" s="45"/>
      <c r="DB13" s="45"/>
      <c r="DC13" s="45"/>
      <c r="DD13" s="45"/>
      <c r="DE13" s="66"/>
      <c r="DF13" s="11"/>
      <c r="DG13" s="11"/>
      <c r="DH13" s="124" t="s">
        <v>55</v>
      </c>
      <c r="DI13" s="5">
        <v>0</v>
      </c>
      <c r="DJ13" s="45">
        <f>100-86.8</f>
        <v>13.200000000000003</v>
      </c>
      <c r="DK13" s="45"/>
      <c r="DL13" s="45"/>
      <c r="DM13" s="45"/>
      <c r="DN13" s="45"/>
      <c r="DO13" s="66"/>
      <c r="DP13" s="11"/>
      <c r="DQ13" s="11"/>
      <c r="DR13" s="124" t="s">
        <v>55</v>
      </c>
      <c r="DS13" s="5">
        <v>0</v>
      </c>
      <c r="DT13" s="45">
        <f>100-88.6</f>
        <v>11.400000000000006</v>
      </c>
      <c r="DU13" s="45"/>
      <c r="DV13" s="45"/>
      <c r="DW13" s="45"/>
      <c r="DX13" s="45"/>
      <c r="DY13" s="66"/>
      <c r="DZ13" s="11"/>
      <c r="EA13" s="11"/>
      <c r="EB13" s="124" t="s">
        <v>55</v>
      </c>
      <c r="EC13" s="5">
        <v>0</v>
      </c>
      <c r="ED13" s="45">
        <v>10.610079575596817</v>
      </c>
      <c r="EE13" s="45"/>
      <c r="EF13" s="45"/>
      <c r="EG13" s="45"/>
      <c r="EH13" s="45"/>
      <c r="EI13" s="66"/>
      <c r="EJ13" s="11"/>
      <c r="EK13" s="11"/>
      <c r="EL13" s="124" t="s">
        <v>55</v>
      </c>
      <c r="EM13" s="5">
        <v>0</v>
      </c>
      <c r="EN13" s="45">
        <v>10.200000000000003</v>
      </c>
      <c r="EO13" s="45"/>
      <c r="EP13" s="45"/>
      <c r="EQ13" s="45"/>
      <c r="ER13" s="45"/>
      <c r="ES13" s="66"/>
      <c r="ET13" s="11"/>
      <c r="EU13" s="11"/>
      <c r="EV13" s="124" t="s">
        <v>55</v>
      </c>
      <c r="EW13" s="5">
        <v>0</v>
      </c>
      <c r="EX13" s="45"/>
      <c r="EY13" s="45"/>
      <c r="EZ13" s="45"/>
      <c r="FA13" s="45"/>
      <c r="FB13" s="45"/>
      <c r="FC13" s="66"/>
      <c r="FD13" s="11"/>
      <c r="FE13" s="11"/>
      <c r="FF13" s="137"/>
      <c r="FP13" s="137"/>
      <c r="FZ13" s="137"/>
      <c r="GJ13" s="137"/>
      <c r="GT13" s="137"/>
      <c r="HD13" s="137"/>
      <c r="HN13" s="137"/>
      <c r="HX13" s="137"/>
      <c r="IH13" s="137"/>
    </row>
    <row xmlns:x14ac="http://schemas.microsoft.com/office/spreadsheetml/2009/9/ac" r="14" x14ac:dyDescent="0.25">
      <c r="A14" s="395" t="str">
        <f ca="true">IF(ISBLANK('Data Summary'!A16),"",'Data Summary'!A16)</f>
        <v>NAM_2015_EMIS</v>
      </c>
      <c r="B14" s="125" t="s">
        <v>105</v>
      </c>
      <c r="C14" s="22">
        <v>0</v>
      </c>
      <c r="D14" s="45"/>
      <c r="E14" s="45"/>
      <c r="F14" s="45"/>
      <c r="G14" s="45"/>
      <c r="H14" s="45"/>
      <c r="I14" s="66"/>
      <c r="J14" s="11"/>
      <c r="K14" s="11"/>
      <c r="L14" s="125" t="s">
        <v>105</v>
      </c>
      <c r="M14" s="22">
        <v>0</v>
      </c>
      <c r="N14" s="45"/>
      <c r="O14" s="45"/>
      <c r="P14" s="45"/>
      <c r="Q14" s="45"/>
      <c r="R14" s="45"/>
      <c r="S14" s="66"/>
      <c r="T14" s="11"/>
      <c r="U14" s="11"/>
      <c r="V14" s="125" t="s">
        <v>105</v>
      </c>
      <c r="W14" s="22">
        <v>0</v>
      </c>
      <c r="X14" s="45"/>
      <c r="Y14" s="45"/>
      <c r="Z14" s="45"/>
      <c r="AA14" s="45"/>
      <c r="AB14" s="45"/>
      <c r="AC14" s="66"/>
      <c r="AD14" s="11"/>
      <c r="AE14" s="11"/>
      <c r="AF14" s="125" t="s">
        <v>105</v>
      </c>
      <c r="AG14" s="22">
        <v>0</v>
      </c>
      <c r="AH14" s="45"/>
      <c r="AI14" s="45"/>
      <c r="AJ14" s="45"/>
      <c r="AK14" s="45"/>
      <c r="AL14" s="45"/>
      <c r="AM14" s="66"/>
      <c r="AN14" s="11"/>
      <c r="AO14" s="11"/>
      <c r="AP14" s="125" t="s">
        <v>105</v>
      </c>
      <c r="AQ14" s="22">
        <v>0</v>
      </c>
      <c r="AR14" s="45"/>
      <c r="AS14" s="45"/>
      <c r="AT14" s="45"/>
      <c r="AU14" s="45"/>
      <c r="AV14" s="45">
        <v>0</v>
      </c>
      <c r="AW14" s="66">
        <v>0</v>
      </c>
      <c r="AX14" s="11"/>
      <c r="AY14" s="11"/>
      <c r="AZ14" s="125" t="s">
        <v>105</v>
      </c>
      <c r="BA14" s="22">
        <v>0</v>
      </c>
      <c r="BB14" s="45"/>
      <c r="BC14" s="45"/>
      <c r="BD14" s="45"/>
      <c r="BE14" s="45"/>
      <c r="BF14" s="45"/>
      <c r="BG14" s="66"/>
      <c r="BH14" s="11"/>
      <c r="BI14" s="11"/>
      <c r="BJ14" s="125" t="s">
        <v>105</v>
      </c>
      <c r="BK14" s="22">
        <v>0</v>
      </c>
      <c r="BL14" s="45"/>
      <c r="BM14" s="45"/>
      <c r="BN14" s="45"/>
      <c r="BO14" s="45"/>
      <c r="BP14" s="45"/>
      <c r="BQ14" s="66"/>
      <c r="BR14" s="11"/>
      <c r="BS14" s="11"/>
      <c r="BT14" s="125" t="s">
        <v>105</v>
      </c>
      <c r="BU14" s="433">
        <v>0</v>
      </c>
      <c r="BV14" s="45">
        <f>(674-664)/664*100</f>
        <v>1.5060240963855422</v>
      </c>
      <c r="BW14" s="45"/>
      <c r="BX14" s="45"/>
      <c r="BY14" s="45"/>
      <c r="BZ14" s="45"/>
      <c r="CA14" s="66"/>
      <c r="CB14" s="424"/>
      <c r="CC14" s="424"/>
      <c r="CD14" s="125" t="s">
        <v>105</v>
      </c>
      <c r="CE14" s="22">
        <v>0</v>
      </c>
      <c r="CF14" s="45"/>
      <c r="CG14" s="45"/>
      <c r="CH14" s="45"/>
      <c r="CI14" s="45"/>
      <c r="CJ14" s="45"/>
      <c r="CK14" s="66"/>
      <c r="CL14" s="11"/>
      <c r="CM14" s="11"/>
      <c r="CN14" s="125" t="s">
        <v>105</v>
      </c>
      <c r="CO14" s="22">
        <v>0</v>
      </c>
      <c r="CP14" s="45"/>
      <c r="CQ14" s="45"/>
      <c r="CR14" s="45"/>
      <c r="CS14" s="45"/>
      <c r="CT14" s="45"/>
      <c r="CU14" s="66"/>
      <c r="CV14" s="11"/>
      <c r="CW14" s="11"/>
      <c r="CX14" s="125" t="s">
        <v>105</v>
      </c>
      <c r="CY14" s="22">
        <v>0</v>
      </c>
      <c r="CZ14" s="45"/>
      <c r="DA14" s="45"/>
      <c r="DB14" s="45"/>
      <c r="DC14" s="45"/>
      <c r="DD14" s="45"/>
      <c r="DE14" s="66"/>
      <c r="DF14" s="11"/>
      <c r="DG14" s="11"/>
      <c r="DH14" s="125" t="s">
        <v>105</v>
      </c>
      <c r="DI14" s="22">
        <v>0</v>
      </c>
      <c r="DJ14" s="45"/>
      <c r="DK14" s="45"/>
      <c r="DL14" s="45"/>
      <c r="DM14" s="45"/>
      <c r="DN14" s="45"/>
      <c r="DO14" s="66"/>
      <c r="DP14" s="11"/>
      <c r="DQ14" s="11"/>
      <c r="DR14" s="125" t="s">
        <v>105</v>
      </c>
      <c r="DS14" s="22">
        <v>0</v>
      </c>
      <c r="DT14" s="45"/>
      <c r="DU14" s="45"/>
      <c r="DV14" s="45"/>
      <c r="DW14" s="45"/>
      <c r="DX14" s="45"/>
      <c r="DY14" s="66"/>
      <c r="DZ14" s="11"/>
      <c r="EA14" s="11"/>
      <c r="EB14" s="125" t="s">
        <v>105</v>
      </c>
      <c r="EC14" s="22">
        <v>0</v>
      </c>
      <c r="ED14" s="45"/>
      <c r="EE14" s="45"/>
      <c r="EF14" s="45"/>
      <c r="EG14" s="45"/>
      <c r="EH14" s="45"/>
      <c r="EI14" s="66"/>
      <c r="EJ14" s="11"/>
      <c r="EK14" s="11"/>
      <c r="EL14" s="125" t="s">
        <v>105</v>
      </c>
      <c r="EM14" s="22">
        <v>0</v>
      </c>
      <c r="EN14" s="45"/>
      <c r="EO14" s="45"/>
      <c r="EP14" s="45"/>
      <c r="EQ14" s="45"/>
      <c r="ER14" s="45"/>
      <c r="ES14" s="66"/>
      <c r="ET14" s="11"/>
      <c r="EU14" s="11"/>
      <c r="EV14" s="125" t="s">
        <v>105</v>
      </c>
      <c r="EW14" s="22">
        <v>0</v>
      </c>
      <c r="EX14" s="45"/>
      <c r="EY14" s="45"/>
      <c r="EZ14" s="45"/>
      <c r="FA14" s="45"/>
      <c r="FB14" s="45">
        <v>0</v>
      </c>
      <c r="FC14" s="66">
        <v>0</v>
      </c>
      <c r="FD14" s="11"/>
      <c r="FE14" s="11"/>
    </row>
    <row xmlns:x14ac="http://schemas.microsoft.com/office/spreadsheetml/2009/9/ac" r="15" s="2" customFormat="true" x14ac:dyDescent="0.25">
      <c r="A15" s="395" t="str">
        <f ca="true">IF(ISBLANK('Data Summary'!A17),"",'Data Summary'!A17)</f>
        <v>NAM_2016_EMIS</v>
      </c>
      <c r="B15" s="125"/>
      <c r="C15" s="6"/>
      <c r="D15" s="45"/>
      <c r="E15" s="7"/>
      <c r="F15" s="7"/>
      <c r="G15" s="7"/>
      <c r="H15" s="45"/>
      <c r="I15" s="66"/>
      <c r="J15" s="11"/>
      <c r="K15" s="11"/>
      <c r="L15" s="125"/>
      <c r="M15" s="6"/>
      <c r="N15" s="45"/>
      <c r="O15" s="7"/>
      <c r="P15" s="7"/>
      <c r="Q15" s="7"/>
      <c r="R15" s="45"/>
      <c r="S15" s="66"/>
      <c r="T15" s="11"/>
      <c r="U15" s="11"/>
      <c r="V15" s="125" t="s">
        <v>163</v>
      </c>
      <c r="W15" s="6">
        <v>1</v>
      </c>
      <c r="X15" s="45">
        <f>SUMPRODUCT(AB15:AC15,BF31:BG31)/SUM(BF31:BG31)</f>
        <v>76.697918552036199</v>
      </c>
      <c r="Y15" s="7"/>
      <c r="Z15" s="7"/>
      <c r="AA15" s="7"/>
      <c r="AB15" s="45">
        <v>70.7</v>
      </c>
      <c r="AC15" s="66">
        <v>89.8</v>
      </c>
      <c r="AD15" s="11"/>
      <c r="AE15" s="11"/>
      <c r="AF15" s="125"/>
      <c r="AG15" s="6"/>
      <c r="AH15" s="45"/>
      <c r="AI15" s="7"/>
      <c r="AJ15" s="7"/>
      <c r="AK15" s="7"/>
      <c r="AL15" s="45"/>
      <c r="AM15" s="66"/>
      <c r="AN15" s="11"/>
      <c r="AO15" s="11"/>
      <c r="AP15" s="125" t="s">
        <v>163</v>
      </c>
      <c r="AQ15" s="6">
        <v>1</v>
      </c>
      <c r="AR15" s="45">
        <f>SUMPRODUCT(AV15:AW15,BF31:BG31)/SUM(BF31:BG31)</f>
        <v>80.603076923076912</v>
      </c>
      <c r="AS15" s="7"/>
      <c r="AT15" s="7"/>
      <c r="AU15" s="7"/>
      <c r="AV15" s="45">
        <v>77.400000000000006</v>
      </c>
      <c r="AW15" s="66">
        <v>87.6</v>
      </c>
      <c r="AX15" s="11"/>
      <c r="AY15" s="11"/>
      <c r="AZ15" s="125"/>
      <c r="BA15" s="6"/>
      <c r="BB15" s="45"/>
      <c r="BC15" s="7"/>
      <c r="BD15" s="7"/>
      <c r="BE15" s="7"/>
      <c r="BF15" s="45"/>
      <c r="BG15" s="66"/>
      <c r="BH15" s="11"/>
      <c r="BI15" s="11"/>
      <c r="BJ15" s="125"/>
      <c r="BK15" s="6"/>
      <c r="BL15" s="45"/>
      <c r="BM15" s="7"/>
      <c r="BN15" s="7"/>
      <c r="BO15" s="7"/>
      <c r="BP15" s="45"/>
      <c r="BQ15" s="66"/>
      <c r="BR15" s="11"/>
      <c r="BS15" s="11"/>
      <c r="BT15" s="125" t="s">
        <v>303</v>
      </c>
      <c r="BU15" s="6">
        <v>1</v>
      </c>
      <c r="BV15" s="45">
        <f>344/664*100</f>
        <v>51.807228915662648</v>
      </c>
      <c r="BW15" s="430">
        <v>11</v>
      </c>
      <c r="BX15" s="430">
        <v>59</v>
      </c>
      <c r="BY15" s="430"/>
      <c r="BZ15" s="45"/>
      <c r="CA15" s="66"/>
      <c r="CB15" s="424"/>
      <c r="CC15" s="424"/>
      <c r="CD15" s="125"/>
      <c r="CE15" s="6"/>
      <c r="CF15" s="45"/>
      <c r="CG15" s="7"/>
      <c r="CH15" s="7"/>
      <c r="CI15" s="7"/>
      <c r="CJ15" s="45"/>
      <c r="CK15" s="66"/>
      <c r="CL15" s="11"/>
      <c r="CM15" s="11"/>
      <c r="CN15" s="125"/>
      <c r="CO15" s="6"/>
      <c r="CP15" s="45"/>
      <c r="CQ15" s="7"/>
      <c r="CR15" s="7"/>
      <c r="CS15" s="7"/>
      <c r="CT15" s="45"/>
      <c r="CU15" s="66"/>
      <c r="CV15" s="11"/>
      <c r="CW15" s="11"/>
      <c r="CX15" s="125"/>
      <c r="CY15" s="6"/>
      <c r="CZ15" s="45"/>
      <c r="DA15" s="7"/>
      <c r="DB15" s="7"/>
      <c r="DC15" s="7"/>
      <c r="DD15" s="45"/>
      <c r="DE15" s="66"/>
      <c r="DF15" s="11"/>
      <c r="DG15" s="11"/>
      <c r="DH15" s="125"/>
      <c r="DI15" s="6"/>
      <c r="DJ15" s="45"/>
      <c r="DK15" s="7"/>
      <c r="DL15" s="7"/>
      <c r="DM15" s="7"/>
      <c r="DN15" s="45"/>
      <c r="DO15" s="66"/>
      <c r="DP15" s="11"/>
      <c r="DQ15" s="11"/>
      <c r="DR15" s="125"/>
      <c r="DS15" s="6"/>
      <c r="DT15" s="45"/>
      <c r="DU15" s="7"/>
      <c r="DV15" s="7"/>
      <c r="DW15" s="7"/>
      <c r="DX15" s="45"/>
      <c r="DY15" s="66"/>
      <c r="DZ15" s="11"/>
      <c r="EA15" s="11"/>
      <c r="EB15" s="125"/>
      <c r="EC15" s="6"/>
      <c r="ED15" s="45"/>
      <c r="EE15" s="7"/>
      <c r="EF15" s="7"/>
      <c r="EG15" s="7"/>
      <c r="EH15" s="45"/>
      <c r="EI15" s="66"/>
      <c r="EJ15" s="11"/>
      <c r="EK15" s="11"/>
      <c r="EL15" s="125"/>
      <c r="EM15" s="6"/>
      <c r="EN15" s="45"/>
      <c r="EO15" s="7"/>
      <c r="EP15" s="7"/>
      <c r="EQ15" s="7"/>
      <c r="ER15" s="45"/>
      <c r="ES15" s="66"/>
      <c r="ET15" s="11"/>
      <c r="EU15" s="11"/>
      <c r="EV15" s="125" t="s">
        <v>163</v>
      </c>
      <c r="EW15" s="6">
        <v>1</v>
      </c>
      <c r="EX15" s="45">
        <v>94.391723124095535</v>
      </c>
      <c r="EY15" s="7"/>
      <c r="EZ15" s="7"/>
      <c r="FA15" s="7"/>
      <c r="FB15" s="45">
        <v>93.22</v>
      </c>
      <c r="FC15" s="66">
        <v>96.33</v>
      </c>
      <c r="FD15" s="11"/>
      <c r="FE15" s="11"/>
      <c r="FF15" s="138"/>
      <c r="FP15" s="138"/>
      <c r="FZ15" s="138"/>
      <c r="GJ15" s="138"/>
      <c r="GT15" s="138"/>
      <c r="HD15" s="138"/>
      <c r="HN15" s="138"/>
      <c r="HX15" s="138"/>
      <c r="IH15" s="138"/>
    </row>
    <row xmlns:x14ac="http://schemas.microsoft.com/office/spreadsheetml/2009/9/ac" r="16" s="2" customFormat="true" x14ac:dyDescent="0.25">
      <c r="A16" s="395" t="str">
        <f ca="true">IF(ISBLANK('Data Summary'!A18),"",'Data Summary'!A18)</f>
        <v>NAM_2017_EMIS</v>
      </c>
      <c r="B16" s="126"/>
      <c r="C16" s="108"/>
      <c r="D16" s="45"/>
      <c r="E16" s="7"/>
      <c r="F16" s="7"/>
      <c r="G16" s="7"/>
      <c r="H16" s="45"/>
      <c r="I16" s="66"/>
      <c r="J16" s="11"/>
      <c r="K16" s="11"/>
      <c r="L16" s="125"/>
      <c r="M16" s="13"/>
      <c r="N16" s="45"/>
      <c r="O16" s="7"/>
      <c r="P16" s="7"/>
      <c r="Q16" s="7"/>
      <c r="R16" s="45"/>
      <c r="S16" s="66"/>
      <c r="T16" s="11"/>
      <c r="U16" s="11"/>
      <c r="V16" s="126"/>
      <c r="W16" s="108"/>
      <c r="X16" s="45"/>
      <c r="Y16" s="7"/>
      <c r="Z16" s="7"/>
      <c r="AA16" s="7"/>
      <c r="AB16" s="45"/>
      <c r="AC16" s="66"/>
      <c r="AD16" s="11"/>
      <c r="AE16" s="11"/>
      <c r="AF16" s="125"/>
      <c r="AG16" s="13"/>
      <c r="AH16" s="45"/>
      <c r="AI16" s="7"/>
      <c r="AJ16" s="7"/>
      <c r="AK16" s="7"/>
      <c r="AL16" s="45"/>
      <c r="AM16" s="66"/>
      <c r="AN16" s="11"/>
      <c r="AO16" s="11"/>
      <c r="AP16" s="125"/>
      <c r="AQ16" s="13"/>
      <c r="AR16" s="45"/>
      <c r="AS16" s="7"/>
      <c r="AT16" s="7"/>
      <c r="AU16" s="7"/>
      <c r="AV16" s="45"/>
      <c r="AW16" s="66"/>
      <c r="AX16" s="11"/>
      <c r="AY16" s="11"/>
      <c r="AZ16" s="125"/>
      <c r="BA16" s="13"/>
      <c r="BB16" s="45"/>
      <c r="BC16" s="7"/>
      <c r="BD16" s="7"/>
      <c r="BE16" s="7"/>
      <c r="BF16" s="45"/>
      <c r="BG16" s="66"/>
      <c r="BH16" s="11"/>
      <c r="BI16" s="11"/>
      <c r="BJ16" s="125"/>
      <c r="BK16" s="13"/>
      <c r="BL16" s="45"/>
      <c r="BM16" s="7"/>
      <c r="BN16" s="7"/>
      <c r="BO16" s="7"/>
      <c r="BP16" s="45"/>
      <c r="BQ16" s="66"/>
      <c r="BR16" s="11"/>
      <c r="BS16" s="11"/>
      <c r="BT16" s="125" t="s">
        <v>304</v>
      </c>
      <c r="BU16" s="434">
        <v>1</v>
      </c>
      <c r="BV16" s="45">
        <f>165/664*100</f>
        <v>24.849397590361448</v>
      </c>
      <c r="BW16" s="430">
        <v>86</v>
      </c>
      <c r="BX16" s="430">
        <v>15</v>
      </c>
      <c r="BY16" s="430"/>
      <c r="BZ16" s="45"/>
      <c r="CA16" s="66"/>
      <c r="CB16" s="424"/>
      <c r="CC16" s="424"/>
      <c r="CD16" s="125"/>
      <c r="CE16" s="13"/>
      <c r="CF16" s="45"/>
      <c r="CG16" s="7"/>
      <c r="CH16" s="7"/>
      <c r="CI16" s="7"/>
      <c r="CJ16" s="45"/>
      <c r="CK16" s="66"/>
      <c r="CL16" s="11"/>
      <c r="CM16" s="11"/>
      <c r="CN16" s="125"/>
      <c r="CO16" s="13"/>
      <c r="CP16" s="45"/>
      <c r="CQ16" s="7"/>
      <c r="CR16" s="7"/>
      <c r="CS16" s="7"/>
      <c r="CT16" s="45"/>
      <c r="CU16" s="66"/>
      <c r="CV16" s="11"/>
      <c r="CW16" s="11"/>
      <c r="CX16" s="125"/>
      <c r="CY16" s="13"/>
      <c r="CZ16" s="45"/>
      <c r="DA16" s="7"/>
      <c r="DB16" s="7"/>
      <c r="DC16" s="7"/>
      <c r="DD16" s="45"/>
      <c r="DE16" s="66"/>
      <c r="DF16" s="11"/>
      <c r="DG16" s="11"/>
      <c r="DH16" s="125"/>
      <c r="DI16" s="13"/>
      <c r="DJ16" s="45"/>
      <c r="DK16" s="7"/>
      <c r="DL16" s="7"/>
      <c r="DM16" s="7"/>
      <c r="DN16" s="45"/>
      <c r="DO16" s="66"/>
      <c r="DP16" s="11"/>
      <c r="DQ16" s="11"/>
      <c r="DR16" s="125"/>
      <c r="DS16" s="13"/>
      <c r="DT16" s="45"/>
      <c r="DU16" s="7"/>
      <c r="DV16" s="7"/>
      <c r="DW16" s="7"/>
      <c r="DX16" s="45"/>
      <c r="DY16" s="66"/>
      <c r="DZ16" s="11"/>
      <c r="EA16" s="11"/>
      <c r="EB16" s="125"/>
      <c r="EC16" s="13"/>
      <c r="ED16" s="45"/>
      <c r="EE16" s="7"/>
      <c r="EF16" s="7"/>
      <c r="EG16" s="7"/>
      <c r="EH16" s="45"/>
      <c r="EI16" s="66"/>
      <c r="EJ16" s="11"/>
      <c r="EK16" s="11"/>
      <c r="EL16" s="125"/>
      <c r="EM16" s="13"/>
      <c r="EN16" s="45"/>
      <c r="EO16" s="7"/>
      <c r="EP16" s="7"/>
      <c r="EQ16" s="7"/>
      <c r="ER16" s="45"/>
      <c r="ES16" s="66"/>
      <c r="ET16" s="11"/>
      <c r="EU16" s="11"/>
      <c r="EV16" s="125"/>
      <c r="EW16" s="13"/>
      <c r="EX16" s="45"/>
      <c r="EY16" s="7"/>
      <c r="EZ16" s="7"/>
      <c r="FA16" s="7"/>
      <c r="FB16" s="45"/>
      <c r="FC16" s="66"/>
      <c r="FD16" s="11"/>
      <c r="FE16" s="11"/>
      <c r="FF16" s="138"/>
      <c r="FP16" s="138"/>
      <c r="FZ16" s="138"/>
      <c r="GJ16" s="138"/>
      <c r="GT16" s="138"/>
      <c r="HD16" s="138"/>
      <c r="HN16" s="138"/>
      <c r="HX16" s="138"/>
      <c r="IH16" s="138"/>
    </row>
    <row xmlns:x14ac="http://schemas.microsoft.com/office/spreadsheetml/2009/9/ac" r="17" s="2" customFormat="true" x14ac:dyDescent="0.25">
      <c r="A17" s="395" t="str">
        <f ca="true">IF(ISBLANK('Data Summary'!A19),"",'Data Summary'!A19)</f>
        <v>NAM_2018_EMIS</v>
      </c>
      <c r="B17" s="126"/>
      <c r="C17" s="108"/>
      <c r="D17" s="45"/>
      <c r="E17" s="7"/>
      <c r="F17" s="7"/>
      <c r="G17" s="7"/>
      <c r="H17" s="45"/>
      <c r="I17" s="26"/>
      <c r="J17" s="11"/>
      <c r="K17" s="11"/>
      <c r="L17" s="125"/>
      <c r="M17" s="13"/>
      <c r="N17" s="45"/>
      <c r="O17" s="7"/>
      <c r="P17" s="7"/>
      <c r="Q17" s="7"/>
      <c r="R17" s="7"/>
      <c r="S17" s="26"/>
      <c r="T17" s="11"/>
      <c r="U17" s="11"/>
      <c r="V17" s="126"/>
      <c r="W17" s="108"/>
      <c r="X17" s="45"/>
      <c r="Y17" s="7"/>
      <c r="Z17" s="7"/>
      <c r="AA17" s="7"/>
      <c r="AB17" s="45"/>
      <c r="AC17" s="26"/>
      <c r="AD17" s="11"/>
      <c r="AE17" s="11"/>
      <c r="AF17" s="125"/>
      <c r="AG17" s="13"/>
      <c r="AH17" s="45"/>
      <c r="AI17" s="7"/>
      <c r="AJ17" s="7"/>
      <c r="AK17" s="7"/>
      <c r="AL17" s="7"/>
      <c r="AM17" s="26"/>
      <c r="AN17" s="11"/>
      <c r="AO17" s="11"/>
      <c r="AP17" s="125"/>
      <c r="AQ17" s="13"/>
      <c r="AR17" s="45"/>
      <c r="AS17" s="7"/>
      <c r="AT17" s="7"/>
      <c r="AU17" s="7"/>
      <c r="AV17" s="7"/>
      <c r="AW17" s="26"/>
      <c r="AX17" s="11"/>
      <c r="AY17" s="11"/>
      <c r="AZ17" s="125"/>
      <c r="BA17" s="13"/>
      <c r="BB17" s="45"/>
      <c r="BC17" s="7"/>
      <c r="BD17" s="7"/>
      <c r="BE17" s="7"/>
      <c r="BF17" s="7"/>
      <c r="BG17" s="26"/>
      <c r="BH17" s="11"/>
      <c r="BI17" s="11"/>
      <c r="BJ17" s="125"/>
      <c r="BK17" s="13"/>
      <c r="BL17" s="45"/>
      <c r="BM17" s="7"/>
      <c r="BN17" s="7"/>
      <c r="BO17" s="7"/>
      <c r="BP17" s="7"/>
      <c r="BQ17" s="26"/>
      <c r="BR17" s="11"/>
      <c r="BS17" s="11"/>
      <c r="BT17" s="125" t="s">
        <v>305</v>
      </c>
      <c r="BU17" s="434">
        <v>1</v>
      </c>
      <c r="BV17" s="45">
        <f>59/664*100</f>
        <v>8.8855421686746983</v>
      </c>
      <c r="BW17" s="430"/>
      <c r="BX17" s="430"/>
      <c r="BY17" s="430"/>
      <c r="BZ17" s="430"/>
      <c r="CA17" s="26"/>
      <c r="CB17" s="424"/>
      <c r="CC17" s="424"/>
      <c r="CD17" s="125"/>
      <c r="CE17" s="13"/>
      <c r="CF17" s="45"/>
      <c r="CG17" s="7"/>
      <c r="CH17" s="7"/>
      <c r="CI17" s="7"/>
      <c r="CJ17" s="7"/>
      <c r="CK17" s="26"/>
      <c r="CL17" s="11"/>
      <c r="CM17" s="11"/>
      <c r="CN17" s="125"/>
      <c r="CO17" s="13"/>
      <c r="CP17" s="45"/>
      <c r="CQ17" s="7"/>
      <c r="CR17" s="7"/>
      <c r="CS17" s="7"/>
      <c r="CT17" s="7"/>
      <c r="CU17" s="26"/>
      <c r="CV17" s="11"/>
      <c r="CW17" s="11"/>
      <c r="CX17" s="125"/>
      <c r="CY17" s="13"/>
      <c r="CZ17" s="45"/>
      <c r="DA17" s="7"/>
      <c r="DB17" s="7"/>
      <c r="DC17" s="7"/>
      <c r="DD17" s="7"/>
      <c r="DE17" s="26"/>
      <c r="DF17" s="11"/>
      <c r="DG17" s="11"/>
      <c r="DH17" s="125"/>
      <c r="DI17" s="13"/>
      <c r="DJ17" s="45"/>
      <c r="DK17" s="7"/>
      <c r="DL17" s="7"/>
      <c r="DM17" s="7"/>
      <c r="DN17" s="7"/>
      <c r="DO17" s="26"/>
      <c r="DP17" s="11"/>
      <c r="DQ17" s="11"/>
      <c r="DR17" s="125"/>
      <c r="DS17" s="13"/>
      <c r="DT17" s="45"/>
      <c r="DU17" s="7"/>
      <c r="DV17" s="7"/>
      <c r="DW17" s="7"/>
      <c r="DX17" s="7"/>
      <c r="DY17" s="26"/>
      <c r="DZ17" s="11"/>
      <c r="EA17" s="11"/>
      <c r="EB17" s="125"/>
      <c r="EC17" s="13"/>
      <c r="ED17" s="45"/>
      <c r="EE17" s="7"/>
      <c r="EF17" s="7"/>
      <c r="EG17" s="7"/>
      <c r="EH17" s="7"/>
      <c r="EI17" s="26"/>
      <c r="EJ17" s="11"/>
      <c r="EK17" s="11"/>
      <c r="EL17" s="125"/>
      <c r="EM17" s="13"/>
      <c r="EN17" s="45"/>
      <c r="EO17" s="7"/>
      <c r="EP17" s="7"/>
      <c r="EQ17" s="7"/>
      <c r="ER17" s="7"/>
      <c r="ES17" s="26"/>
      <c r="ET17" s="11"/>
      <c r="EU17" s="11"/>
      <c r="EV17" s="125"/>
      <c r="EW17" s="13"/>
      <c r="EX17" s="45"/>
      <c r="EY17" s="7"/>
      <c r="EZ17" s="7"/>
      <c r="FA17" s="7"/>
      <c r="FB17" s="7"/>
      <c r="FC17" s="26"/>
      <c r="FD17" s="11"/>
      <c r="FE17" s="11"/>
      <c r="FF17" s="138"/>
      <c r="FP17" s="138"/>
      <c r="FZ17" s="138"/>
      <c r="GJ17" s="138"/>
      <c r="GT17" s="138"/>
      <c r="HD17" s="138"/>
      <c r="HN17" s="138"/>
      <c r="HX17" s="138"/>
      <c r="IH17" s="138"/>
    </row>
    <row xmlns:x14ac="http://schemas.microsoft.com/office/spreadsheetml/2009/9/ac" r="18" s="2" customFormat="true" x14ac:dyDescent="0.25">
      <c r="A18" s="395" t="str">
        <f ca="true">IF(ISBLANK('Data Summary'!A20),"",'Data Summary'!A20)</f>
        <v>NAM_2019_EMIS</v>
      </c>
      <c r="B18" s="125"/>
      <c r="C18" s="13"/>
      <c r="D18" s="45"/>
      <c r="E18" s="67"/>
      <c r="F18" s="67"/>
      <c r="G18" s="7"/>
      <c r="H18" s="45"/>
      <c r="I18" s="26"/>
      <c r="J18" s="11"/>
      <c r="K18" s="11"/>
      <c r="L18" s="125"/>
      <c r="M18" s="13"/>
      <c r="N18" s="45"/>
      <c r="O18" s="67"/>
      <c r="P18" s="67"/>
      <c r="Q18" s="7"/>
      <c r="R18" s="7"/>
      <c r="S18" s="26"/>
      <c r="T18" s="11"/>
      <c r="U18" s="11"/>
      <c r="V18" s="125"/>
      <c r="W18" s="13"/>
      <c r="X18" s="45"/>
      <c r="Y18" s="67"/>
      <c r="Z18" s="67"/>
      <c r="AA18" s="7"/>
      <c r="AB18" s="45"/>
      <c r="AC18" s="26"/>
      <c r="AD18" s="11"/>
      <c r="AE18" s="11"/>
      <c r="AF18" s="125"/>
      <c r="AG18" s="13"/>
      <c r="AH18" s="45"/>
      <c r="AI18" s="67"/>
      <c r="AJ18" s="67"/>
      <c r="AK18" s="7"/>
      <c r="AL18" s="7"/>
      <c r="AM18" s="26"/>
      <c r="AN18" s="11"/>
      <c r="AO18" s="11"/>
      <c r="AP18" s="125"/>
      <c r="AQ18" s="13"/>
      <c r="AR18" s="45"/>
      <c r="AS18" s="67"/>
      <c r="AT18" s="67"/>
      <c r="AU18" s="7"/>
      <c r="AV18" s="7"/>
      <c r="AW18" s="26"/>
      <c r="AX18" s="11"/>
      <c r="AY18" s="11"/>
      <c r="AZ18" s="125"/>
      <c r="BA18" s="13"/>
      <c r="BB18" s="45"/>
      <c r="BC18" s="67"/>
      <c r="BD18" s="67"/>
      <c r="BE18" s="7"/>
      <c r="BF18" s="7"/>
      <c r="BG18" s="26"/>
      <c r="BH18" s="11"/>
      <c r="BI18" s="11"/>
      <c r="BJ18" s="125"/>
      <c r="BK18" s="13"/>
      <c r="BL18" s="45"/>
      <c r="BM18" s="67"/>
      <c r="BN18" s="67"/>
      <c r="BO18" s="7"/>
      <c r="BP18" s="7"/>
      <c r="BQ18" s="26"/>
      <c r="BR18" s="11"/>
      <c r="BS18" s="11"/>
      <c r="BT18" s="125" t="s">
        <v>306</v>
      </c>
      <c r="BU18" s="434">
        <v>1</v>
      </c>
      <c r="BV18" s="45">
        <f>29/664*100</f>
        <v>4.3674698795180724</v>
      </c>
      <c r="BW18" s="67"/>
      <c r="BX18" s="67"/>
      <c r="BY18" s="430"/>
      <c r="BZ18" s="430"/>
      <c r="CA18" s="26"/>
      <c r="CB18" s="424"/>
      <c r="CC18" s="424"/>
      <c r="CD18" s="125"/>
      <c r="CE18" s="13"/>
      <c r="CF18" s="45"/>
      <c r="CG18" s="67"/>
      <c r="CH18" s="67"/>
      <c r="CI18" s="7"/>
      <c r="CJ18" s="7"/>
      <c r="CK18" s="26"/>
      <c r="CL18" s="11"/>
      <c r="CM18" s="11"/>
      <c r="CN18" s="125"/>
      <c r="CO18" s="13"/>
      <c r="CP18" s="45"/>
      <c r="CQ18" s="67"/>
      <c r="CR18" s="67"/>
      <c r="CS18" s="7"/>
      <c r="CT18" s="7"/>
      <c r="CU18" s="26"/>
      <c r="CV18" s="11"/>
      <c r="CW18" s="11"/>
      <c r="CX18" s="125"/>
      <c r="CY18" s="13"/>
      <c r="CZ18" s="45"/>
      <c r="DA18" s="67"/>
      <c r="DB18" s="67"/>
      <c r="DC18" s="7"/>
      <c r="DD18" s="7"/>
      <c r="DE18" s="26"/>
      <c r="DF18" s="11"/>
      <c r="DG18" s="11"/>
      <c r="DH18" s="125"/>
      <c r="DI18" s="13"/>
      <c r="DJ18" s="45"/>
      <c r="DK18" s="67"/>
      <c r="DL18" s="67"/>
      <c r="DM18" s="7"/>
      <c r="DN18" s="7"/>
      <c r="DO18" s="26"/>
      <c r="DP18" s="11"/>
      <c r="DQ18" s="11"/>
      <c r="DR18" s="125"/>
      <c r="DS18" s="13"/>
      <c r="DT18" s="45"/>
      <c r="DU18" s="67"/>
      <c r="DV18" s="67"/>
      <c r="DW18" s="7"/>
      <c r="DX18" s="7"/>
      <c r="DY18" s="26"/>
      <c r="DZ18" s="11"/>
      <c r="EA18" s="11"/>
      <c r="EB18" s="125"/>
      <c r="EC18" s="13"/>
      <c r="ED18" s="45"/>
      <c r="EE18" s="67"/>
      <c r="EF18" s="67"/>
      <c r="EG18" s="7"/>
      <c r="EH18" s="7"/>
      <c r="EI18" s="26"/>
      <c r="EJ18" s="11"/>
      <c r="EK18" s="11"/>
      <c r="EL18" s="125"/>
      <c r="EM18" s="13"/>
      <c r="EN18" s="45"/>
      <c r="EO18" s="67"/>
      <c r="EP18" s="67"/>
      <c r="EQ18" s="7"/>
      <c r="ER18" s="7"/>
      <c r="ES18" s="26"/>
      <c r="ET18" s="11"/>
      <c r="EU18" s="11"/>
      <c r="EV18" s="125"/>
      <c r="EW18" s="13"/>
      <c r="EX18" s="45"/>
      <c r="EY18" s="67"/>
      <c r="EZ18" s="67"/>
      <c r="FA18" s="7"/>
      <c r="FB18" s="7"/>
      <c r="FC18" s="26"/>
      <c r="FD18" s="11"/>
      <c r="FE18" s="11"/>
      <c r="FF18" s="138"/>
      <c r="FP18" s="138"/>
      <c r="FZ18" s="138"/>
      <c r="GJ18" s="138"/>
      <c r="GT18" s="138"/>
      <c r="HD18" s="138"/>
      <c r="HN18" s="138"/>
      <c r="HX18" s="138"/>
      <c r="IH18" s="138"/>
    </row>
    <row xmlns:x14ac="http://schemas.microsoft.com/office/spreadsheetml/2009/9/ac" r="19" s="2" customFormat="true" x14ac:dyDescent="0.25">
      <c r="A19" s="395" t="str">
        <f ca="true">IF(ISBLANK('Data Summary'!A21),"",'Data Summary'!A21)</f>
        <v>NAM_2022_UIS</v>
      </c>
      <c r="B19" s="125"/>
      <c r="C19" s="6"/>
      <c r="D19" s="109"/>
      <c r="E19" s="67"/>
      <c r="F19" s="67"/>
      <c r="G19" s="67"/>
      <c r="H19" s="45"/>
      <c r="I19" s="68"/>
      <c r="J19" s="11"/>
      <c r="K19" s="11"/>
      <c r="L19" s="125"/>
      <c r="M19" s="6"/>
      <c r="N19" s="45"/>
      <c r="O19" s="67"/>
      <c r="P19" s="67"/>
      <c r="Q19" s="67"/>
      <c r="R19" s="67"/>
      <c r="S19" s="68"/>
      <c r="T19" s="11"/>
      <c r="U19" s="11"/>
      <c r="V19" s="125"/>
      <c r="W19" s="6"/>
      <c r="X19" s="109"/>
      <c r="Y19" s="67"/>
      <c r="Z19" s="67"/>
      <c r="AA19" s="67"/>
      <c r="AB19" s="45"/>
      <c r="AC19" s="68"/>
      <c r="AD19" s="11"/>
      <c r="AE19" s="11"/>
      <c r="AF19" s="125"/>
      <c r="AG19" s="6"/>
      <c r="AH19" s="45"/>
      <c r="AI19" s="67"/>
      <c r="AJ19" s="67"/>
      <c r="AK19" s="67"/>
      <c r="AL19" s="67"/>
      <c r="AM19" s="68"/>
      <c r="AN19" s="11"/>
      <c r="AO19" s="11"/>
      <c r="AP19" s="125"/>
      <c r="AQ19" s="6"/>
      <c r="AR19" s="45"/>
      <c r="AS19" s="67"/>
      <c r="AT19" s="67"/>
      <c r="AU19" s="67"/>
      <c r="AV19" s="67"/>
      <c r="AW19" s="68"/>
      <c r="AX19" s="11"/>
      <c r="AY19" s="11"/>
      <c r="AZ19" s="125"/>
      <c r="BA19" s="6"/>
      <c r="BB19" s="45"/>
      <c r="BC19" s="67"/>
      <c r="BD19" s="67"/>
      <c r="BE19" s="67"/>
      <c r="BF19" s="67"/>
      <c r="BG19" s="68"/>
      <c r="BH19" s="11"/>
      <c r="BI19" s="11"/>
      <c r="BJ19" s="125"/>
      <c r="BK19" s="6"/>
      <c r="BL19" s="45"/>
      <c r="BM19" s="67"/>
      <c r="BN19" s="67"/>
      <c r="BO19" s="67"/>
      <c r="BP19" s="67"/>
      <c r="BQ19" s="68"/>
      <c r="BR19" s="11"/>
      <c r="BS19" s="11"/>
      <c r="BT19" s="125" t="s">
        <v>307</v>
      </c>
      <c r="BU19" s="6">
        <v>0</v>
      </c>
      <c r="BV19" s="45">
        <f>13/664*100</f>
        <v>1.957831325301205</v>
      </c>
      <c r="BW19" s="67"/>
      <c r="BX19" s="67"/>
      <c r="BY19" s="67"/>
      <c r="BZ19" s="67"/>
      <c r="CA19" s="68"/>
      <c r="CB19" s="424"/>
      <c r="CC19" s="424"/>
      <c r="CD19" s="125"/>
      <c r="CE19" s="6"/>
      <c r="CF19" s="45"/>
      <c r="CG19" s="67"/>
      <c r="CH19" s="67"/>
      <c r="CI19" s="67"/>
      <c r="CJ19" s="67"/>
      <c r="CK19" s="68"/>
      <c r="CL19" s="11"/>
      <c r="CM19" s="11"/>
      <c r="CN19" s="125"/>
      <c r="CO19" s="6"/>
      <c r="CP19" s="45"/>
      <c r="CQ19" s="67"/>
      <c r="CR19" s="67"/>
      <c r="CS19" s="67"/>
      <c r="CT19" s="67"/>
      <c r="CU19" s="68"/>
      <c r="CV19" s="11"/>
      <c r="CW19" s="11"/>
      <c r="CX19" s="125"/>
      <c r="CY19" s="6"/>
      <c r="CZ19" s="45"/>
      <c r="DA19" s="67"/>
      <c r="DB19" s="67"/>
      <c r="DC19" s="67"/>
      <c r="DD19" s="67"/>
      <c r="DE19" s="68"/>
      <c r="DF19" s="11"/>
      <c r="DG19" s="11"/>
      <c r="DH19" s="125"/>
      <c r="DI19" s="6"/>
      <c r="DJ19" s="45"/>
      <c r="DK19" s="67"/>
      <c r="DL19" s="67"/>
      <c r="DM19" s="67"/>
      <c r="DN19" s="67"/>
      <c r="DO19" s="68"/>
      <c r="DP19" s="11"/>
      <c r="DQ19" s="11"/>
      <c r="DR19" s="125"/>
      <c r="DS19" s="6"/>
      <c r="DT19" s="45"/>
      <c r="DU19" s="67"/>
      <c r="DV19" s="67"/>
      <c r="DW19" s="67"/>
      <c r="DX19" s="67"/>
      <c r="DY19" s="68"/>
      <c r="DZ19" s="11"/>
      <c r="EA19" s="11"/>
      <c r="EB19" s="125"/>
      <c r="EC19" s="6"/>
      <c r="ED19" s="45"/>
      <c r="EE19" s="67"/>
      <c r="EF19" s="67"/>
      <c r="EG19" s="67"/>
      <c r="EH19" s="67"/>
      <c r="EI19" s="68"/>
      <c r="EJ19" s="11"/>
      <c r="EK19" s="11"/>
      <c r="EL19" s="125"/>
      <c r="EM19" s="6"/>
      <c r="EN19" s="45"/>
      <c r="EO19" s="67"/>
      <c r="EP19" s="67"/>
      <c r="EQ19" s="67"/>
      <c r="ER19" s="67"/>
      <c r="ES19" s="68"/>
      <c r="ET19" s="11"/>
      <c r="EU19" s="11"/>
      <c r="EV19" s="125"/>
      <c r="EW19" s="6"/>
      <c r="EX19" s="45"/>
      <c r="EY19" s="67"/>
      <c r="EZ19" s="67"/>
      <c r="FA19" s="67"/>
      <c r="FB19" s="67"/>
      <c r="FC19" s="68"/>
      <c r="FD19" s="11"/>
      <c r="FE19" s="11"/>
      <c r="FF19" s="138"/>
      <c r="FP19" s="138"/>
      <c r="FZ19" s="138"/>
      <c r="GJ19" s="138"/>
      <c r="GT19" s="138"/>
      <c r="HD19" s="138"/>
      <c r="HN19" s="138"/>
      <c r="HX19" s="138"/>
      <c r="IH19" s="138"/>
    </row>
    <row xmlns:x14ac="http://schemas.microsoft.com/office/spreadsheetml/2009/9/ac" r="20" s="2" customFormat="true" x14ac:dyDescent="0.25">
      <c r="A20" s="396" t="str">
        <f ca="true">IF(ISBLANK('Data Summary'!A22),"",'Data Summary'!A22)</f>
        <v/>
      </c>
      <c r="B20" s="125"/>
      <c r="C20" s="6"/>
      <c r="D20" s="110"/>
      <c r="E20" s="67"/>
      <c r="F20" s="67"/>
      <c r="G20" s="67"/>
      <c r="H20" s="67"/>
      <c r="I20" s="69"/>
      <c r="J20" s="11"/>
      <c r="K20" s="11"/>
      <c r="L20" s="125"/>
      <c r="M20" s="6"/>
      <c r="N20" s="67"/>
      <c r="O20" s="67"/>
      <c r="P20" s="67"/>
      <c r="Q20" s="67"/>
      <c r="R20" s="67"/>
      <c r="S20" s="69"/>
      <c r="T20" s="11"/>
      <c r="U20" s="11"/>
      <c r="V20" s="125"/>
      <c r="W20" s="6"/>
      <c r="X20" s="110"/>
      <c r="Y20" s="67"/>
      <c r="Z20" s="67"/>
      <c r="AA20" s="67"/>
      <c r="AB20" s="67"/>
      <c r="AC20" s="69"/>
      <c r="AD20" s="11"/>
      <c r="AE20" s="11"/>
      <c r="AF20" s="125"/>
      <c r="AG20" s="6"/>
      <c r="AH20" s="67"/>
      <c r="AI20" s="67"/>
      <c r="AJ20" s="67"/>
      <c r="AK20" s="67"/>
      <c r="AL20" s="67"/>
      <c r="AM20" s="69"/>
      <c r="AN20" s="11"/>
      <c r="AO20" s="11"/>
      <c r="AP20" s="125"/>
      <c r="AQ20" s="6"/>
      <c r="AR20" s="67"/>
      <c r="AS20" s="67"/>
      <c r="AT20" s="67"/>
      <c r="AU20" s="67"/>
      <c r="AV20" s="67"/>
      <c r="AW20" s="69"/>
      <c r="AX20" s="11"/>
      <c r="AY20" s="11"/>
      <c r="AZ20" s="125"/>
      <c r="BA20" s="6"/>
      <c r="BB20" s="67"/>
      <c r="BC20" s="67"/>
      <c r="BD20" s="67"/>
      <c r="BE20" s="67"/>
      <c r="BF20" s="67"/>
      <c r="BG20" s="69"/>
      <c r="BH20" s="11"/>
      <c r="BI20" s="11"/>
      <c r="BJ20" s="125"/>
      <c r="BK20" s="6"/>
      <c r="BL20" s="67"/>
      <c r="BM20" s="67"/>
      <c r="BN20" s="67"/>
      <c r="BO20" s="67"/>
      <c r="BP20" s="67"/>
      <c r="BQ20" s="69"/>
      <c r="BR20" s="11"/>
      <c r="BS20" s="11"/>
      <c r="BT20" s="125" t="s">
        <v>308</v>
      </c>
      <c r="BU20" s="6">
        <v>0</v>
      </c>
      <c r="BV20" s="67">
        <f>12/664*100</f>
        <v>1.8072289156626504</v>
      </c>
      <c r="BW20" s="67"/>
      <c r="BX20" s="67"/>
      <c r="BY20" s="67"/>
      <c r="BZ20" s="67"/>
      <c r="CA20" s="69"/>
      <c r="CB20" s="424"/>
      <c r="CC20" s="424"/>
      <c r="CD20" s="125"/>
      <c r="CE20" s="6"/>
      <c r="CF20" s="67"/>
      <c r="CG20" s="67"/>
      <c r="CH20" s="67"/>
      <c r="CI20" s="67"/>
      <c r="CJ20" s="67"/>
      <c r="CK20" s="69"/>
      <c r="CL20" s="11"/>
      <c r="CM20" s="11"/>
      <c r="CN20" s="125"/>
      <c r="CO20" s="6"/>
      <c r="CP20" s="67"/>
      <c r="CQ20" s="67"/>
      <c r="CR20" s="67"/>
      <c r="CS20" s="67"/>
      <c r="CT20" s="67"/>
      <c r="CU20" s="69"/>
      <c r="CV20" s="11"/>
      <c r="CW20" s="11"/>
      <c r="CX20" s="125"/>
      <c r="CY20" s="6"/>
      <c r="CZ20" s="67"/>
      <c r="DA20" s="67"/>
      <c r="DB20" s="67"/>
      <c r="DC20" s="67"/>
      <c r="DD20" s="67"/>
      <c r="DE20" s="69"/>
      <c r="DF20" s="11"/>
      <c r="DG20" s="11"/>
      <c r="DH20" s="125"/>
      <c r="DI20" s="6"/>
      <c r="DJ20" s="67"/>
      <c r="DK20" s="67"/>
      <c r="DL20" s="67"/>
      <c r="DM20" s="67"/>
      <c r="DN20" s="67"/>
      <c r="DO20" s="69"/>
      <c r="DP20" s="11"/>
      <c r="DQ20" s="11"/>
      <c r="DR20" s="125"/>
      <c r="DS20" s="6"/>
      <c r="DT20" s="67"/>
      <c r="DU20" s="67"/>
      <c r="DV20" s="67"/>
      <c r="DW20" s="67"/>
      <c r="DX20" s="67"/>
      <c r="DY20" s="69"/>
      <c r="DZ20" s="11"/>
      <c r="EA20" s="11"/>
      <c r="EB20" s="125"/>
      <c r="EC20" s="6"/>
      <c r="ED20" s="67"/>
      <c r="EE20" s="67"/>
      <c r="EF20" s="67"/>
      <c r="EG20" s="67"/>
      <c r="EH20" s="67"/>
      <c r="EI20" s="69"/>
      <c r="EJ20" s="11"/>
      <c r="EK20" s="11"/>
      <c r="EL20" s="125"/>
      <c r="EM20" s="6"/>
      <c r="EN20" s="67"/>
      <c r="EO20" s="67"/>
      <c r="EP20" s="67"/>
      <c r="EQ20" s="67"/>
      <c r="ER20" s="67"/>
      <c r="ES20" s="69"/>
      <c r="ET20" s="11"/>
      <c r="EU20" s="11"/>
      <c r="EV20" s="125"/>
      <c r="EW20" s="6"/>
      <c r="EX20" s="67"/>
      <c r="EY20" s="67"/>
      <c r="EZ20" s="67"/>
      <c r="FA20" s="67"/>
      <c r="FB20" s="67"/>
      <c r="FC20" s="69"/>
      <c r="FD20" s="11"/>
      <c r="FE20" s="11"/>
      <c r="FF20" s="138"/>
      <c r="FP20" s="138"/>
      <c r="FZ20" s="138"/>
      <c r="GJ20" s="138"/>
      <c r="GT20" s="138"/>
      <c r="HD20" s="138"/>
      <c r="HN20" s="138"/>
      <c r="HX20" s="138"/>
      <c r="IH20" s="138"/>
    </row>
    <row xmlns:x14ac="http://schemas.microsoft.com/office/spreadsheetml/2009/9/ac" r="21" s="2" customFormat="true" x14ac:dyDescent="0.25">
      <c r="A21" s="396" t="str">
        <f ca="true">IF(ISBLANK('Data Summary'!A23),"",'Data Summary'!A23)</f>
        <v/>
      </c>
      <c r="B21" s="125"/>
      <c r="C21" s="13"/>
      <c r="D21" s="111"/>
      <c r="E21" s="7"/>
      <c r="F21" s="7"/>
      <c r="G21" s="7"/>
      <c r="H21" s="7"/>
      <c r="I21" s="69"/>
      <c r="J21" s="11"/>
      <c r="K21" s="11"/>
      <c r="L21" s="125"/>
      <c r="M21" s="13"/>
      <c r="N21" s="7"/>
      <c r="O21" s="7"/>
      <c r="P21" s="7"/>
      <c r="Q21" s="7"/>
      <c r="R21" s="7"/>
      <c r="S21" s="69"/>
      <c r="T21" s="11"/>
      <c r="U21" s="11"/>
      <c r="V21" s="125"/>
      <c r="W21" s="13"/>
      <c r="X21" s="111"/>
      <c r="Y21" s="7"/>
      <c r="Z21" s="7"/>
      <c r="AA21" s="7"/>
      <c r="AB21" s="7"/>
      <c r="AC21" s="69"/>
      <c r="AD21" s="11"/>
      <c r="AE21" s="11"/>
      <c r="AF21" s="125"/>
      <c r="AG21" s="13"/>
      <c r="AH21" s="7"/>
      <c r="AI21" s="7"/>
      <c r="AJ21" s="7"/>
      <c r="AK21" s="7"/>
      <c r="AL21" s="7"/>
      <c r="AM21" s="69"/>
      <c r="AN21" s="11"/>
      <c r="AO21" s="11"/>
      <c r="AP21" s="125"/>
      <c r="AQ21" s="13"/>
      <c r="AR21" s="7"/>
      <c r="AS21" s="7"/>
      <c r="AT21" s="7"/>
      <c r="AU21" s="7"/>
      <c r="AV21" s="7"/>
      <c r="AW21" s="69"/>
      <c r="AX21" s="11"/>
      <c r="AY21" s="11"/>
      <c r="AZ21" s="125"/>
      <c r="BA21" s="13"/>
      <c r="BB21" s="7"/>
      <c r="BC21" s="7"/>
      <c r="BD21" s="7"/>
      <c r="BE21" s="7"/>
      <c r="BF21" s="7"/>
      <c r="BG21" s="69"/>
      <c r="BH21" s="11"/>
      <c r="BI21" s="11"/>
      <c r="BJ21" s="125"/>
      <c r="BK21" s="13"/>
      <c r="BL21" s="7"/>
      <c r="BM21" s="7"/>
      <c r="BN21" s="7"/>
      <c r="BO21" s="7"/>
      <c r="BP21" s="7"/>
      <c r="BQ21" s="69"/>
      <c r="BR21" s="11"/>
      <c r="BS21" s="11"/>
      <c r="BT21" s="125" t="s">
        <v>309</v>
      </c>
      <c r="BU21" s="434">
        <v>1</v>
      </c>
      <c r="BV21" s="430">
        <f>7/664*100</f>
        <v>1.0542168674698795</v>
      </c>
      <c r="BW21" s="430"/>
      <c r="BX21" s="430"/>
      <c r="BY21" s="430"/>
      <c r="BZ21" s="430"/>
      <c r="CA21" s="69"/>
      <c r="CB21" s="424"/>
      <c r="CC21" s="424"/>
      <c r="CD21" s="125"/>
      <c r="CE21" s="13"/>
      <c r="CF21" s="7"/>
      <c r="CG21" s="7"/>
      <c r="CH21" s="7"/>
      <c r="CI21" s="7"/>
      <c r="CJ21" s="7"/>
      <c r="CK21" s="69"/>
      <c r="CL21" s="11"/>
      <c r="CM21" s="11"/>
      <c r="CN21" s="125"/>
      <c r="CO21" s="13"/>
      <c r="CP21" s="7"/>
      <c r="CQ21" s="7"/>
      <c r="CR21" s="7"/>
      <c r="CS21" s="7"/>
      <c r="CT21" s="7"/>
      <c r="CU21" s="69"/>
      <c r="CV21" s="11"/>
      <c r="CW21" s="11"/>
      <c r="CX21" s="125"/>
      <c r="CY21" s="13"/>
      <c r="CZ21" s="7"/>
      <c r="DA21" s="7"/>
      <c r="DB21" s="7"/>
      <c r="DC21" s="7"/>
      <c r="DD21" s="7"/>
      <c r="DE21" s="69"/>
      <c r="DF21" s="11"/>
      <c r="DG21" s="11"/>
      <c r="DH21" s="125"/>
      <c r="DI21" s="13"/>
      <c r="DJ21" s="7"/>
      <c r="DK21" s="7"/>
      <c r="DL21" s="7"/>
      <c r="DM21" s="7"/>
      <c r="DN21" s="7"/>
      <c r="DO21" s="69"/>
      <c r="DP21" s="11"/>
      <c r="DQ21" s="11"/>
      <c r="DR21" s="125"/>
      <c r="DS21" s="13"/>
      <c r="DT21" s="7"/>
      <c r="DU21" s="7"/>
      <c r="DV21" s="7"/>
      <c r="DW21" s="7"/>
      <c r="DX21" s="7"/>
      <c r="DY21" s="69"/>
      <c r="DZ21" s="11"/>
      <c r="EA21" s="11"/>
      <c r="EB21" s="125"/>
      <c r="EC21" s="13"/>
      <c r="ED21" s="7"/>
      <c r="EE21" s="7"/>
      <c r="EF21" s="7"/>
      <c r="EG21" s="7"/>
      <c r="EH21" s="7"/>
      <c r="EI21" s="69"/>
      <c r="EJ21" s="11"/>
      <c r="EK21" s="11"/>
      <c r="EL21" s="125"/>
      <c r="EM21" s="13"/>
      <c r="EN21" s="7"/>
      <c r="EO21" s="7"/>
      <c r="EP21" s="7"/>
      <c r="EQ21" s="7"/>
      <c r="ER21" s="7"/>
      <c r="ES21" s="69"/>
      <c r="ET21" s="11"/>
      <c r="EU21" s="11"/>
      <c r="EV21" s="125"/>
      <c r="EW21" s="13"/>
      <c r="EX21" s="7"/>
      <c r="EY21" s="7"/>
      <c r="EZ21" s="7"/>
      <c r="FA21" s="7"/>
      <c r="FB21" s="7"/>
      <c r="FC21" s="69"/>
      <c r="FD21" s="11"/>
      <c r="FE21" s="11"/>
      <c r="FF21" s="138"/>
      <c r="FP21" s="138"/>
      <c r="FZ21" s="138"/>
      <c r="GJ21" s="138"/>
      <c r="GT21" s="138"/>
      <c r="HD21" s="138"/>
      <c r="HN21" s="138"/>
      <c r="HX21" s="138"/>
      <c r="IH21" s="138"/>
    </row>
    <row xmlns:x14ac="http://schemas.microsoft.com/office/spreadsheetml/2009/9/ac" r="22" s="2" customFormat="true" x14ac:dyDescent="0.25">
      <c r="A22" s="396" t="str">
        <f ca="true">IF(ISBLANK('Data Summary'!A24),"",'Data Summary'!A24)</f>
        <v/>
      </c>
      <c r="B22" s="125"/>
      <c r="C22" s="13"/>
      <c r="D22" s="111"/>
      <c r="E22" s="7"/>
      <c r="F22" s="7"/>
      <c r="G22" s="7"/>
      <c r="H22" s="7"/>
      <c r="I22" s="26"/>
      <c r="J22" s="11"/>
      <c r="K22" s="11"/>
      <c r="L22" s="125"/>
      <c r="M22" s="13"/>
      <c r="N22" s="7"/>
      <c r="O22" s="7"/>
      <c r="P22" s="7"/>
      <c r="Q22" s="7"/>
      <c r="R22" s="7"/>
      <c r="S22" s="26"/>
      <c r="T22" s="11"/>
      <c r="U22" s="11"/>
      <c r="V22" s="125"/>
      <c r="W22" s="13"/>
      <c r="X22" s="111"/>
      <c r="Y22" s="7"/>
      <c r="Z22" s="7"/>
      <c r="AA22" s="7"/>
      <c r="AB22" s="7"/>
      <c r="AC22" s="26"/>
      <c r="AD22" s="11"/>
      <c r="AE22" s="11"/>
      <c r="AF22" s="125"/>
      <c r="AG22" s="13"/>
      <c r="AH22" s="7"/>
      <c r="AI22" s="7"/>
      <c r="AJ22" s="7"/>
      <c r="AK22" s="7"/>
      <c r="AL22" s="7"/>
      <c r="AM22" s="26"/>
      <c r="AN22" s="11"/>
      <c r="AO22" s="11"/>
      <c r="AP22" s="125"/>
      <c r="AQ22" s="13"/>
      <c r="AR22" s="7"/>
      <c r="AS22" s="7"/>
      <c r="AT22" s="7"/>
      <c r="AU22" s="7"/>
      <c r="AV22" s="7"/>
      <c r="AW22" s="26"/>
      <c r="AX22" s="11"/>
      <c r="AY22" s="11"/>
      <c r="AZ22" s="125"/>
      <c r="BA22" s="13"/>
      <c r="BB22" s="7"/>
      <c r="BC22" s="7"/>
      <c r="BD22" s="7"/>
      <c r="BE22" s="7"/>
      <c r="BF22" s="7"/>
      <c r="BG22" s="26"/>
      <c r="BH22" s="11"/>
      <c r="BI22" s="11"/>
      <c r="BJ22" s="125"/>
      <c r="BK22" s="13"/>
      <c r="BL22" s="7"/>
      <c r="BM22" s="7"/>
      <c r="BN22" s="7"/>
      <c r="BO22" s="7"/>
      <c r="BP22" s="7"/>
      <c r="BQ22" s="26"/>
      <c r="BR22" s="11"/>
      <c r="BS22" s="11"/>
      <c r="BT22" s="125" t="s">
        <v>173</v>
      </c>
      <c r="BU22" s="434">
        <v>0.5</v>
      </c>
      <c r="BV22" s="430">
        <f>5/664*100</f>
        <v>0.75301204819277112</v>
      </c>
      <c r="BW22" s="430"/>
      <c r="BX22" s="430"/>
      <c r="BY22" s="430"/>
      <c r="BZ22" s="430"/>
      <c r="CA22" s="26"/>
      <c r="CB22" s="424"/>
      <c r="CC22" s="424"/>
      <c r="CD22" s="125"/>
      <c r="CE22" s="13"/>
      <c r="CF22" s="7"/>
      <c r="CG22" s="7"/>
      <c r="CH22" s="7"/>
      <c r="CI22" s="7"/>
      <c r="CJ22" s="7"/>
      <c r="CK22" s="26"/>
      <c r="CL22" s="11"/>
      <c r="CM22" s="11"/>
      <c r="CN22" s="125"/>
      <c r="CO22" s="13"/>
      <c r="CP22" s="7"/>
      <c r="CQ22" s="7"/>
      <c r="CR22" s="7"/>
      <c r="CS22" s="7"/>
      <c r="CT22" s="7"/>
      <c r="CU22" s="26"/>
      <c r="CV22" s="11"/>
      <c r="CW22" s="11"/>
      <c r="CX22" s="125"/>
      <c r="CY22" s="13"/>
      <c r="CZ22" s="7"/>
      <c r="DA22" s="7"/>
      <c r="DB22" s="7"/>
      <c r="DC22" s="7"/>
      <c r="DD22" s="7"/>
      <c r="DE22" s="26"/>
      <c r="DF22" s="11"/>
      <c r="DG22" s="11"/>
      <c r="DH22" s="125"/>
      <c r="DI22" s="13"/>
      <c r="DJ22" s="7"/>
      <c r="DK22" s="7"/>
      <c r="DL22" s="7"/>
      <c r="DM22" s="7"/>
      <c r="DN22" s="7"/>
      <c r="DO22" s="26"/>
      <c r="DP22" s="11"/>
      <c r="DQ22" s="11"/>
      <c r="DR22" s="125"/>
      <c r="DS22" s="13"/>
      <c r="DT22" s="7"/>
      <c r="DU22" s="7"/>
      <c r="DV22" s="7"/>
      <c r="DW22" s="7"/>
      <c r="DX22" s="7"/>
      <c r="DY22" s="26"/>
      <c r="DZ22" s="11"/>
      <c r="EA22" s="11"/>
      <c r="EB22" s="125"/>
      <c r="EC22" s="13"/>
      <c r="ED22" s="7"/>
      <c r="EE22" s="7"/>
      <c r="EF22" s="7"/>
      <c r="EG22" s="7"/>
      <c r="EH22" s="7"/>
      <c r="EI22" s="26"/>
      <c r="EJ22" s="11"/>
      <c r="EK22" s="11"/>
      <c r="EL22" s="125"/>
      <c r="EM22" s="13"/>
      <c r="EN22" s="7"/>
      <c r="EO22" s="7"/>
      <c r="EP22" s="7"/>
      <c r="EQ22" s="7"/>
      <c r="ER22" s="7"/>
      <c r="ES22" s="26"/>
      <c r="ET22" s="11"/>
      <c r="EU22" s="11"/>
      <c r="EV22" s="125"/>
      <c r="EW22" s="13"/>
      <c r="EX22" s="7"/>
      <c r="EY22" s="7"/>
      <c r="EZ22" s="7"/>
      <c r="FA22" s="7"/>
      <c r="FB22" s="7"/>
      <c r="FC22" s="26"/>
      <c r="FD22" s="11"/>
      <c r="FE22" s="11"/>
      <c r="FF22" s="138"/>
      <c r="FP22" s="138"/>
      <c r="FZ22" s="138"/>
      <c r="GJ22" s="138"/>
      <c r="GT22" s="138"/>
      <c r="HD22" s="138"/>
      <c r="HN22" s="138"/>
      <c r="HX22" s="138"/>
      <c r="IH22" s="138"/>
    </row>
    <row xmlns:x14ac="http://schemas.microsoft.com/office/spreadsheetml/2009/9/ac" r="23" s="2" customFormat="true" x14ac:dyDescent="0.25">
      <c r="A23" s="396" t="str">
        <f ca="true">IF(ISBLANK('Data Summary'!A25),"",'Data Summary'!A25)</f>
        <v/>
      </c>
      <c r="B23" s="125"/>
      <c r="C23" s="13"/>
      <c r="D23" s="7"/>
      <c r="E23" s="7"/>
      <c r="F23" s="7"/>
      <c r="G23" s="7"/>
      <c r="H23" s="7"/>
      <c r="I23" s="26"/>
      <c r="J23" s="11"/>
      <c r="K23" s="11"/>
      <c r="L23" s="125"/>
      <c r="M23" s="13"/>
      <c r="N23" s="7"/>
      <c r="O23" s="7"/>
      <c r="P23" s="7"/>
      <c r="Q23" s="7"/>
      <c r="R23" s="7"/>
      <c r="S23" s="26"/>
      <c r="T23" s="11"/>
      <c r="U23" s="11"/>
      <c r="V23" s="125"/>
      <c r="W23" s="13"/>
      <c r="X23" s="7"/>
      <c r="Y23" s="7"/>
      <c r="Z23" s="7"/>
      <c r="AA23" s="7"/>
      <c r="AB23" s="7"/>
      <c r="AC23" s="26"/>
      <c r="AD23" s="11"/>
      <c r="AE23" s="11"/>
      <c r="AF23" s="125"/>
      <c r="AG23" s="13"/>
      <c r="AH23" s="7"/>
      <c r="AI23" s="7"/>
      <c r="AJ23" s="7"/>
      <c r="AK23" s="7"/>
      <c r="AL23" s="7"/>
      <c r="AM23" s="26"/>
      <c r="AN23" s="11"/>
      <c r="AO23" s="11"/>
      <c r="AP23" s="125"/>
      <c r="AQ23" s="13"/>
      <c r="AR23" s="7"/>
      <c r="AS23" s="7"/>
      <c r="AT23" s="7"/>
      <c r="AU23" s="7"/>
      <c r="AV23" s="7"/>
      <c r="AW23" s="26"/>
      <c r="AX23" s="11"/>
      <c r="AY23" s="11"/>
      <c r="AZ23" s="125"/>
      <c r="BA23" s="13"/>
      <c r="BB23" s="7"/>
      <c r="BC23" s="7"/>
      <c r="BD23" s="7"/>
      <c r="BE23" s="7"/>
      <c r="BF23" s="7"/>
      <c r="BG23" s="26"/>
      <c r="BH23" s="11"/>
      <c r="BI23" s="11"/>
      <c r="BJ23" s="125"/>
      <c r="BK23" s="13"/>
      <c r="BL23" s="7"/>
      <c r="BM23" s="7"/>
      <c r="BN23" s="7"/>
      <c r="BO23" s="7"/>
      <c r="BP23" s="7"/>
      <c r="BQ23" s="26"/>
      <c r="BR23" s="11"/>
      <c r="BS23" s="11"/>
      <c r="BT23" s="125" t="s">
        <v>310</v>
      </c>
      <c r="BU23" s="434">
        <v>1</v>
      </c>
      <c r="BV23" s="430">
        <f>4/664*100</f>
        <v>0.60240963855421692</v>
      </c>
      <c r="BW23" s="430"/>
      <c r="BX23" s="430"/>
      <c r="BY23" s="430"/>
      <c r="BZ23" s="430"/>
      <c r="CA23" s="26"/>
      <c r="CB23" s="424"/>
      <c r="CC23" s="424"/>
      <c r="CD23" s="125"/>
      <c r="CE23" s="13"/>
      <c r="CF23" s="7"/>
      <c r="CG23" s="7"/>
      <c r="CH23" s="7"/>
      <c r="CI23" s="7"/>
      <c r="CJ23" s="7"/>
      <c r="CK23" s="26"/>
      <c r="CL23" s="11"/>
      <c r="CM23" s="11"/>
      <c r="CN23" s="125"/>
      <c r="CO23" s="13"/>
      <c r="CP23" s="7"/>
      <c r="CQ23" s="7"/>
      <c r="CR23" s="7"/>
      <c r="CS23" s="7"/>
      <c r="CT23" s="7"/>
      <c r="CU23" s="26"/>
      <c r="CV23" s="11"/>
      <c r="CW23" s="11"/>
      <c r="CX23" s="125"/>
      <c r="CY23" s="13"/>
      <c r="CZ23" s="7"/>
      <c r="DA23" s="7"/>
      <c r="DB23" s="7"/>
      <c r="DC23" s="7"/>
      <c r="DD23" s="7"/>
      <c r="DE23" s="26"/>
      <c r="DF23" s="11"/>
      <c r="DG23" s="11"/>
      <c r="DH23" s="125"/>
      <c r="DI23" s="13"/>
      <c r="DJ23" s="7"/>
      <c r="DK23" s="7"/>
      <c r="DL23" s="7"/>
      <c r="DM23" s="7"/>
      <c r="DN23" s="7"/>
      <c r="DO23" s="26"/>
      <c r="DP23" s="11"/>
      <c r="DQ23" s="11"/>
      <c r="DR23" s="125"/>
      <c r="DS23" s="13"/>
      <c r="DT23" s="7"/>
      <c r="DU23" s="7"/>
      <c r="DV23" s="7"/>
      <c r="DW23" s="7"/>
      <c r="DX23" s="7"/>
      <c r="DY23" s="26"/>
      <c r="DZ23" s="11"/>
      <c r="EA23" s="11"/>
      <c r="EB23" s="125"/>
      <c r="EC23" s="13"/>
      <c r="ED23" s="7"/>
      <c r="EE23" s="7"/>
      <c r="EF23" s="7"/>
      <c r="EG23" s="7"/>
      <c r="EH23" s="7"/>
      <c r="EI23" s="26"/>
      <c r="EJ23" s="11"/>
      <c r="EK23" s="11"/>
      <c r="EL23" s="125"/>
      <c r="EM23" s="13"/>
      <c r="EN23" s="7"/>
      <c r="EO23" s="7"/>
      <c r="EP23" s="7"/>
      <c r="EQ23" s="7"/>
      <c r="ER23" s="7"/>
      <c r="ES23" s="26"/>
      <c r="ET23" s="11"/>
      <c r="EU23" s="11"/>
      <c r="EV23" s="125"/>
      <c r="EW23" s="13"/>
      <c r="EX23" s="7"/>
      <c r="EY23" s="7"/>
      <c r="EZ23" s="7"/>
      <c r="FA23" s="7"/>
      <c r="FB23" s="7"/>
      <c r="FC23" s="26"/>
      <c r="FD23" s="11"/>
      <c r="FE23" s="11"/>
      <c r="FF23" s="138"/>
      <c r="FP23" s="138"/>
      <c r="FZ23" s="138"/>
      <c r="GJ23" s="138"/>
      <c r="GT23" s="138"/>
      <c r="HD23" s="138"/>
      <c r="HN23" s="138"/>
      <c r="HX23" s="138"/>
      <c r="IH23" s="138"/>
    </row>
    <row xmlns:x14ac="http://schemas.microsoft.com/office/spreadsheetml/2009/9/ac" r="24" s="2" customFormat="true" x14ac:dyDescent="0.25">
      <c r="A24" s="396" t="str">
        <f ca="true">IF(ISBLANK('Data Summary'!A26),"",'Data Summary'!A26)</f>
        <v/>
      </c>
      <c r="B24" s="125"/>
      <c r="C24" s="13"/>
      <c r="D24" s="7"/>
      <c r="E24" s="7"/>
      <c r="F24" s="7"/>
      <c r="G24" s="7"/>
      <c r="H24" s="7"/>
      <c r="I24" s="26"/>
      <c r="J24" s="11"/>
      <c r="K24" s="11"/>
      <c r="L24" s="125"/>
      <c r="M24" s="13"/>
      <c r="N24" s="7"/>
      <c r="O24" s="7"/>
      <c r="P24" s="7"/>
      <c r="Q24" s="7"/>
      <c r="R24" s="7"/>
      <c r="S24" s="26"/>
      <c r="T24" s="11"/>
      <c r="U24" s="11"/>
      <c r="V24" s="125"/>
      <c r="W24" s="13"/>
      <c r="X24" s="7"/>
      <c r="Y24" s="7"/>
      <c r="Z24" s="7"/>
      <c r="AA24" s="7"/>
      <c r="AB24" s="7"/>
      <c r="AC24" s="26"/>
      <c r="AD24" s="11"/>
      <c r="AE24" s="11"/>
      <c r="AF24" s="125"/>
      <c r="AG24" s="13"/>
      <c r="AH24" s="7"/>
      <c r="AI24" s="7"/>
      <c r="AJ24" s="7"/>
      <c r="AK24" s="7"/>
      <c r="AL24" s="7"/>
      <c r="AM24" s="26"/>
      <c r="AN24" s="11"/>
      <c r="AO24" s="11"/>
      <c r="AP24" s="125"/>
      <c r="AQ24" s="13"/>
      <c r="AR24" s="7"/>
      <c r="AS24" s="7"/>
      <c r="AT24" s="7"/>
      <c r="AU24" s="7"/>
      <c r="AV24" s="7"/>
      <c r="AW24" s="26"/>
      <c r="AX24" s="11"/>
      <c r="AY24" s="11"/>
      <c r="AZ24" s="125"/>
      <c r="BA24" s="13"/>
      <c r="BB24" s="7"/>
      <c r="BC24" s="7"/>
      <c r="BD24" s="7"/>
      <c r="BE24" s="7"/>
      <c r="BF24" s="7"/>
      <c r="BG24" s="26"/>
      <c r="BH24" s="11"/>
      <c r="BI24" s="11"/>
      <c r="BJ24" s="125"/>
      <c r="BK24" s="13"/>
      <c r="BL24" s="7"/>
      <c r="BM24" s="7"/>
      <c r="BN24" s="7"/>
      <c r="BO24" s="7"/>
      <c r="BP24" s="7"/>
      <c r="BQ24" s="26"/>
      <c r="BR24" s="11"/>
      <c r="BS24" s="11"/>
      <c r="BT24" s="125" t="s">
        <v>311</v>
      </c>
      <c r="BU24" s="434">
        <v>1</v>
      </c>
      <c r="BV24" s="430">
        <f>3/664*100</f>
        <v>0.45180722891566261</v>
      </c>
      <c r="BW24" s="430"/>
      <c r="BX24" s="430"/>
      <c r="BY24" s="430"/>
      <c r="BZ24" s="430"/>
      <c r="CA24" s="26"/>
      <c r="CB24" s="424"/>
      <c r="CC24" s="424"/>
      <c r="CD24" s="125"/>
      <c r="CE24" s="13"/>
      <c r="CF24" s="7"/>
      <c r="CG24" s="7"/>
      <c r="CH24" s="7"/>
      <c r="CI24" s="7"/>
      <c r="CJ24" s="7"/>
      <c r="CK24" s="26"/>
      <c r="CL24" s="11"/>
      <c r="CM24" s="11"/>
      <c r="CN24" s="125"/>
      <c r="CO24" s="13"/>
      <c r="CP24" s="7"/>
      <c r="CQ24" s="7"/>
      <c r="CR24" s="7"/>
      <c r="CS24" s="7"/>
      <c r="CT24" s="7"/>
      <c r="CU24" s="26"/>
      <c r="CV24" s="11"/>
      <c r="CW24" s="11"/>
      <c r="CX24" s="125"/>
      <c r="CY24" s="13"/>
      <c r="CZ24" s="7"/>
      <c r="DA24" s="7"/>
      <c r="DB24" s="7"/>
      <c r="DC24" s="7"/>
      <c r="DD24" s="7"/>
      <c r="DE24" s="26"/>
      <c r="DF24" s="11"/>
      <c r="DG24" s="11"/>
      <c r="DH24" s="125"/>
      <c r="DI24" s="13"/>
      <c r="DJ24" s="7"/>
      <c r="DK24" s="7"/>
      <c r="DL24" s="7"/>
      <c r="DM24" s="7"/>
      <c r="DN24" s="7"/>
      <c r="DO24" s="26"/>
      <c r="DP24" s="11"/>
      <c r="DQ24" s="11"/>
      <c r="DR24" s="125"/>
      <c r="DS24" s="13"/>
      <c r="DT24" s="7"/>
      <c r="DU24" s="7"/>
      <c r="DV24" s="7"/>
      <c r="DW24" s="7"/>
      <c r="DX24" s="7"/>
      <c r="DY24" s="26"/>
      <c r="DZ24" s="11"/>
      <c r="EA24" s="11"/>
      <c r="EB24" s="125"/>
      <c r="EC24" s="13"/>
      <c r="ED24" s="7"/>
      <c r="EE24" s="7"/>
      <c r="EF24" s="7"/>
      <c r="EG24" s="7"/>
      <c r="EH24" s="7"/>
      <c r="EI24" s="26"/>
      <c r="EJ24" s="11"/>
      <c r="EK24" s="11"/>
      <c r="EL24" s="125"/>
      <c r="EM24" s="13"/>
      <c r="EN24" s="7"/>
      <c r="EO24" s="7"/>
      <c r="EP24" s="7"/>
      <c r="EQ24" s="7"/>
      <c r="ER24" s="7"/>
      <c r="ES24" s="26"/>
      <c r="ET24" s="11"/>
      <c r="EU24" s="11"/>
      <c r="EV24" s="125"/>
      <c r="EW24" s="13"/>
      <c r="EX24" s="7"/>
      <c r="EY24" s="7"/>
      <c r="EZ24" s="7"/>
      <c r="FA24" s="7"/>
      <c r="FB24" s="7"/>
      <c r="FC24" s="26"/>
      <c r="FD24" s="11"/>
      <c r="FE24" s="11"/>
      <c r="FF24" s="138"/>
      <c r="FP24" s="138"/>
      <c r="FZ24" s="138"/>
      <c r="GJ24" s="138"/>
      <c r="GT24" s="138"/>
      <c r="HD24" s="138"/>
      <c r="HN24" s="138"/>
      <c r="HX24" s="138"/>
      <c r="IH24" s="138"/>
    </row>
    <row xmlns:x14ac="http://schemas.microsoft.com/office/spreadsheetml/2009/9/ac" r="25" s="2" customFormat="true" x14ac:dyDescent="0.25">
      <c r="A25" s="396" t="str">
        <f ca="true">IF(ISBLANK('Data Summary'!A27),"",'Data Summary'!A27)</f>
        <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c r="AG25" s="13"/>
      <c r="AH25" s="7"/>
      <c r="AI25" s="7"/>
      <c r="AJ25" s="7"/>
      <c r="AK25" s="7"/>
      <c r="AL25" s="7"/>
      <c r="AM25" s="26"/>
      <c r="AN25" s="11"/>
      <c r="AO25" s="11"/>
      <c r="AP25" s="125"/>
      <c r="AQ25" s="13"/>
      <c r="AR25" s="7"/>
      <c r="AS25" s="7"/>
      <c r="AT25" s="7"/>
      <c r="AU25" s="7"/>
      <c r="AV25" s="7"/>
      <c r="AW25" s="26"/>
      <c r="AX25" s="11"/>
      <c r="AY25" s="11"/>
      <c r="AZ25" s="125"/>
      <c r="BA25" s="13"/>
      <c r="BB25" s="7"/>
      <c r="BC25" s="7"/>
      <c r="BD25" s="7"/>
      <c r="BE25" s="7"/>
      <c r="BF25" s="7"/>
      <c r="BG25" s="26"/>
      <c r="BH25" s="11"/>
      <c r="BI25" s="11"/>
      <c r="BJ25" s="125"/>
      <c r="BK25" s="13"/>
      <c r="BL25" s="7"/>
      <c r="BM25" s="7"/>
      <c r="BN25" s="7"/>
      <c r="BO25" s="7"/>
      <c r="BP25" s="7"/>
      <c r="BQ25" s="26"/>
      <c r="BR25" s="11"/>
      <c r="BS25" s="11"/>
      <c r="BT25" s="125" t="s">
        <v>312</v>
      </c>
      <c r="BU25" s="434">
        <v>1</v>
      </c>
      <c r="BV25" s="430">
        <f>2/664*100</f>
        <v>0.30120481927710846</v>
      </c>
      <c r="BW25" s="430"/>
      <c r="BX25" s="430"/>
      <c r="BY25" s="430"/>
      <c r="BZ25" s="430"/>
      <c r="CA25" s="26"/>
      <c r="CB25" s="424"/>
      <c r="CC25" s="424"/>
      <c r="CD25" s="125"/>
      <c r="CE25" s="13"/>
      <c r="CF25" s="7"/>
      <c r="CG25" s="7"/>
      <c r="CH25" s="7"/>
      <c r="CI25" s="7"/>
      <c r="CJ25" s="7"/>
      <c r="CK25" s="26"/>
      <c r="CL25" s="11"/>
      <c r="CM25" s="11"/>
      <c r="CN25" s="125"/>
      <c r="CO25" s="13"/>
      <c r="CP25" s="7"/>
      <c r="CQ25" s="7"/>
      <c r="CR25" s="7"/>
      <c r="CS25" s="7"/>
      <c r="CT25" s="7"/>
      <c r="CU25" s="26"/>
      <c r="CV25" s="11"/>
      <c r="CW25" s="11"/>
      <c r="CX25" s="125"/>
      <c r="CY25" s="13"/>
      <c r="CZ25" s="7"/>
      <c r="DA25" s="7"/>
      <c r="DB25" s="7"/>
      <c r="DC25" s="7"/>
      <c r="DD25" s="7"/>
      <c r="DE25" s="26"/>
      <c r="DF25" s="11"/>
      <c r="DG25" s="11"/>
      <c r="DH25" s="125"/>
      <c r="DI25" s="13"/>
      <c r="DJ25" s="7"/>
      <c r="DK25" s="7"/>
      <c r="DL25" s="7"/>
      <c r="DM25" s="7"/>
      <c r="DN25" s="7"/>
      <c r="DO25" s="26"/>
      <c r="DP25" s="11"/>
      <c r="DQ25" s="11"/>
      <c r="DR25" s="125"/>
      <c r="DS25" s="13"/>
      <c r="DT25" s="7"/>
      <c r="DU25" s="7"/>
      <c r="DV25" s="7"/>
      <c r="DW25" s="7"/>
      <c r="DX25" s="7"/>
      <c r="DY25" s="26"/>
      <c r="DZ25" s="11"/>
      <c r="EA25" s="11"/>
      <c r="EB25" s="125"/>
      <c r="EC25" s="13"/>
      <c r="ED25" s="7"/>
      <c r="EE25" s="7"/>
      <c r="EF25" s="7"/>
      <c r="EG25" s="7"/>
      <c r="EH25" s="7"/>
      <c r="EI25" s="26"/>
      <c r="EJ25" s="11"/>
      <c r="EK25" s="11"/>
      <c r="EL25" s="125"/>
      <c r="EM25" s="13"/>
      <c r="EN25" s="7"/>
      <c r="EO25" s="7"/>
      <c r="EP25" s="7"/>
      <c r="EQ25" s="7"/>
      <c r="ER25" s="7"/>
      <c r="ES25" s="26"/>
      <c r="ET25" s="11"/>
      <c r="EU25" s="11"/>
      <c r="EV25" s="125"/>
      <c r="EW25" s="13"/>
      <c r="EX25" s="7"/>
      <c r="EY25" s="7"/>
      <c r="EZ25" s="7"/>
      <c r="FA25" s="7"/>
      <c r="FB25" s="7"/>
      <c r="FC25" s="26"/>
      <c r="FD25" s="11"/>
      <c r="FE25" s="11"/>
      <c r="FF25" s="138"/>
      <c r="FP25" s="138"/>
      <c r="FZ25" s="138"/>
      <c r="GJ25" s="138"/>
      <c r="GT25" s="138"/>
      <c r="HD25" s="138"/>
      <c r="HN25" s="138"/>
      <c r="HX25" s="138"/>
      <c r="IH25" s="138"/>
    </row>
    <row xmlns:x14ac="http://schemas.microsoft.com/office/spreadsheetml/2009/9/ac" r="26" s="2" customFormat="true" ht="83.25" customHeight="true" x14ac:dyDescent="0.25">
      <c r="A26" s="396" t="str">
        <f ca="true">IF(ISBLANK('Data Summary'!A28),"",'Data Summary'!A28)</f>
        <v/>
      </c>
      <c r="B26" s="127" t="s">
        <v>12</v>
      </c>
      <c r="C26" s="609" t="s">
        <v>164</v>
      </c>
      <c r="D26" s="609"/>
      <c r="E26" s="609"/>
      <c r="F26" s="609"/>
      <c r="G26" s="609"/>
      <c r="H26" s="609"/>
      <c r="I26" s="610"/>
      <c r="J26" s="11"/>
      <c r="K26" s="11"/>
      <c r="L26" s="127" t="s">
        <v>12</v>
      </c>
      <c r="M26" s="609" t="s">
        <v>165</v>
      </c>
      <c r="N26" s="609"/>
      <c r="O26" s="609"/>
      <c r="P26" s="609"/>
      <c r="Q26" s="609"/>
      <c r="R26" s="609"/>
      <c r="S26" s="610"/>
      <c r="T26" s="11"/>
      <c r="U26" s="11"/>
      <c r="V26" s="127" t="s">
        <v>12</v>
      </c>
      <c r="W26" s="609" t="s">
        <v>197</v>
      </c>
      <c r="X26" s="609"/>
      <c r="Y26" s="609"/>
      <c r="Z26" s="609"/>
      <c r="AA26" s="609"/>
      <c r="AB26" s="609"/>
      <c r="AC26" s="610"/>
      <c r="AD26" s="11"/>
      <c r="AE26" s="11"/>
      <c r="AF26" s="127" t="s">
        <v>12</v>
      </c>
      <c r="AG26" s="609" t="s">
        <v>228</v>
      </c>
      <c r="AH26" s="609"/>
      <c r="AI26" s="609"/>
      <c r="AJ26" s="609"/>
      <c r="AK26" s="609"/>
      <c r="AL26" s="609"/>
      <c r="AM26" s="610"/>
      <c r="AN26" s="11"/>
      <c r="AO26" s="11"/>
      <c r="AP26" s="127" t="s">
        <v>12</v>
      </c>
      <c r="AQ26" s="609" t="s">
        <v>197</v>
      </c>
      <c r="AR26" s="609"/>
      <c r="AS26" s="609"/>
      <c r="AT26" s="609"/>
      <c r="AU26" s="609"/>
      <c r="AV26" s="609"/>
      <c r="AW26" s="610"/>
      <c r="AX26" s="11"/>
      <c r="AY26" s="11"/>
      <c r="AZ26" s="127" t="s">
        <v>12</v>
      </c>
      <c r="BA26" s="611" t="s">
        <v>231</v>
      </c>
      <c r="BB26" s="612"/>
      <c r="BC26" s="612"/>
      <c r="BD26" s="612"/>
      <c r="BE26" s="612"/>
      <c r="BF26" s="612"/>
      <c r="BG26" s="613"/>
      <c r="BH26" s="11"/>
      <c r="BI26" s="11"/>
      <c r="BJ26" s="127" t="s">
        <v>12</v>
      </c>
      <c r="BK26" s="611"/>
      <c r="BL26" s="612"/>
      <c r="BM26" s="612"/>
      <c r="BN26" s="612"/>
      <c r="BO26" s="612"/>
      <c r="BP26" s="612"/>
      <c r="BQ26" s="613"/>
      <c r="BR26" s="11"/>
      <c r="BS26" s="11"/>
      <c r="BT26" s="127" t="s">
        <v>12</v>
      </c>
      <c r="BU26" s="611" t="s">
        <v>313</v>
      </c>
      <c r="BV26" s="612"/>
      <c r="BW26" s="612"/>
      <c r="BX26" s="612"/>
      <c r="BY26" s="612"/>
      <c r="BZ26" s="612"/>
      <c r="CA26" s="613"/>
      <c r="CB26" s="424"/>
      <c r="CC26" s="424"/>
      <c r="CD26" s="127" t="s">
        <v>12</v>
      </c>
      <c r="CE26" s="609" t="s">
        <v>234</v>
      </c>
      <c r="CF26" s="609"/>
      <c r="CG26" s="609"/>
      <c r="CH26" s="609"/>
      <c r="CI26" s="609"/>
      <c r="CJ26" s="609"/>
      <c r="CK26" s="610"/>
      <c r="CL26" s="11"/>
      <c r="CM26" s="11"/>
      <c r="CN26" s="127" t="s">
        <v>12</v>
      </c>
      <c r="CO26" s="609" t="s">
        <v>234</v>
      </c>
      <c r="CP26" s="609"/>
      <c r="CQ26" s="609"/>
      <c r="CR26" s="609"/>
      <c r="CS26" s="609"/>
      <c r="CT26" s="609"/>
      <c r="CU26" s="610"/>
      <c r="CV26" s="11"/>
      <c r="CW26" s="11"/>
      <c r="CX26" s="127" t="s">
        <v>12</v>
      </c>
      <c r="CY26" s="611" t="s">
        <v>235</v>
      </c>
      <c r="CZ26" s="612"/>
      <c r="DA26" s="612"/>
      <c r="DB26" s="612"/>
      <c r="DC26" s="612"/>
      <c r="DD26" s="612"/>
      <c r="DE26" s="613"/>
      <c r="DF26" s="11"/>
      <c r="DG26" s="11"/>
      <c r="DH26" s="127" t="s">
        <v>12</v>
      </c>
      <c r="DI26" s="609" t="s">
        <v>234</v>
      </c>
      <c r="DJ26" s="609"/>
      <c r="DK26" s="609"/>
      <c r="DL26" s="609"/>
      <c r="DM26" s="609"/>
      <c r="DN26" s="609"/>
      <c r="DO26" s="610"/>
      <c r="DP26" s="11"/>
      <c r="DQ26" s="11"/>
      <c r="DR26" s="127" t="s">
        <v>12</v>
      </c>
      <c r="DS26" s="611" t="s">
        <v>238</v>
      </c>
      <c r="DT26" s="612"/>
      <c r="DU26" s="612"/>
      <c r="DV26" s="612"/>
      <c r="DW26" s="612"/>
      <c r="DX26" s="612"/>
      <c r="DY26" s="613"/>
      <c r="DZ26" s="11"/>
      <c r="EA26" s="11"/>
      <c r="EB26" s="127" t="s">
        <v>12</v>
      </c>
      <c r="EC26" s="611" t="s">
        <v>238</v>
      </c>
      <c r="ED26" s="612"/>
      <c r="EE26" s="612"/>
      <c r="EF26" s="612"/>
      <c r="EG26" s="612"/>
      <c r="EH26" s="612"/>
      <c r="EI26" s="613"/>
      <c r="EJ26" s="11"/>
      <c r="EK26" s="11"/>
      <c r="EL26" s="127" t="s">
        <v>12</v>
      </c>
      <c r="EM26" s="611" t="s">
        <v>238</v>
      </c>
      <c r="EN26" s="612"/>
      <c r="EO26" s="612"/>
      <c r="EP26" s="612"/>
      <c r="EQ26" s="612"/>
      <c r="ER26" s="612"/>
      <c r="ES26" s="613"/>
      <c r="ET26" s="11"/>
      <c r="EU26" s="11"/>
      <c r="EV26" s="127" t="s">
        <v>12</v>
      </c>
      <c r="EW26" s="609" t="s">
        <v>296</v>
      </c>
      <c r="EX26" s="609"/>
      <c r="EY26" s="609"/>
      <c r="EZ26" s="609"/>
      <c r="FA26" s="609"/>
      <c r="FB26" s="609"/>
      <c r="FC26" s="610"/>
      <c r="FD26" s="11"/>
      <c r="FE26" s="11"/>
      <c r="FF26" s="138"/>
      <c r="FP26" s="138"/>
      <c r="FZ26" s="138"/>
      <c r="GJ26" s="138"/>
      <c r="GT26" s="138"/>
      <c r="HD26" s="138"/>
      <c r="HN26" s="138"/>
      <c r="HX26" s="138"/>
      <c r="IH26" s="138"/>
    </row>
    <row xmlns:x14ac="http://schemas.microsoft.com/office/spreadsheetml/2009/9/ac" r="27" s="2" customFormat="true" ht="15.75" customHeight="true" x14ac:dyDescent="0.25">
      <c r="A27" s="396" t="str">
        <f ca="true">IF(ISBLANK('Data Summary'!A29),"",'Data Summary'!A29)</f>
        <v/>
      </c>
      <c r="B27" s="127"/>
      <c r="C27" s="64" t="s">
        <v>120</v>
      </c>
      <c r="D27" s="52" t="s">
        <v>166</v>
      </c>
      <c r="E27" s="52"/>
      <c r="F27" s="52"/>
      <c r="G27" s="52"/>
      <c r="H27" s="52"/>
      <c r="I27" s="100"/>
      <c r="J27" s="11"/>
      <c r="K27" s="11"/>
      <c r="L27" s="127"/>
      <c r="M27" s="64" t="s">
        <v>120</v>
      </c>
      <c r="N27" s="52" t="s">
        <v>166</v>
      </c>
      <c r="O27" s="52"/>
      <c r="P27" s="52"/>
      <c r="Q27" s="52"/>
      <c r="R27" s="52"/>
      <c r="S27" s="100"/>
      <c r="T27" s="11"/>
      <c r="U27" s="11"/>
      <c r="V27" s="127"/>
      <c r="W27" s="64" t="s">
        <v>120</v>
      </c>
      <c r="X27" s="52"/>
      <c r="Y27" s="52"/>
      <c r="Z27" s="52"/>
      <c r="AA27" s="52"/>
      <c r="AB27" s="52"/>
      <c r="AC27" s="100"/>
      <c r="AD27" s="11"/>
      <c r="AE27" s="11"/>
      <c r="AF27" s="127"/>
      <c r="AG27" s="64" t="s">
        <v>120</v>
      </c>
      <c r="AH27" s="52" t="s">
        <v>166</v>
      </c>
      <c r="AI27" s="52"/>
      <c r="AJ27" s="52"/>
      <c r="AK27" s="52"/>
      <c r="AL27" s="52"/>
      <c r="AM27" s="100"/>
      <c r="AN27" s="11"/>
      <c r="AO27" s="11"/>
      <c r="AP27" s="127"/>
      <c r="AQ27" s="64" t="s">
        <v>120</v>
      </c>
      <c r="AR27" s="52"/>
      <c r="AS27" s="52"/>
      <c r="AT27" s="52"/>
      <c r="AU27" s="52"/>
      <c r="AV27" s="52"/>
      <c r="AW27" s="100"/>
      <c r="AX27" s="11"/>
      <c r="AY27" s="11"/>
      <c r="AZ27" s="127"/>
      <c r="BA27" s="64" t="s">
        <v>120</v>
      </c>
      <c r="BB27" s="52" t="s">
        <v>166</v>
      </c>
      <c r="BC27" s="52"/>
      <c r="BD27" s="52"/>
      <c r="BE27" s="52"/>
      <c r="BF27" s="52"/>
      <c r="BG27" s="100"/>
      <c r="BH27" s="11"/>
      <c r="BI27" s="11"/>
      <c r="BJ27" s="127"/>
      <c r="BK27" s="64" t="s">
        <v>120</v>
      </c>
      <c r="BL27" s="52"/>
      <c r="BM27" s="52"/>
      <c r="BN27" s="52"/>
      <c r="BO27" s="52"/>
      <c r="BP27" s="52" t="s">
        <v>166</v>
      </c>
      <c r="BQ27" s="100"/>
      <c r="BR27" s="11"/>
      <c r="BS27" s="11"/>
      <c r="BT27" s="127"/>
      <c r="BU27" s="64" t="s">
        <v>120</v>
      </c>
      <c r="BV27" s="52" t="s">
        <v>166</v>
      </c>
      <c r="BW27" s="52"/>
      <c r="BX27" s="52"/>
      <c r="BY27" s="52"/>
      <c r="BZ27" s="52"/>
      <c r="CA27" s="100"/>
      <c r="CB27" s="424"/>
      <c r="CC27" s="424"/>
      <c r="CD27" s="127"/>
      <c r="CE27" s="64" t="s">
        <v>120</v>
      </c>
      <c r="CF27" s="52" t="s">
        <v>166</v>
      </c>
      <c r="CG27" s="52"/>
      <c r="CH27" s="52"/>
      <c r="CI27" s="52"/>
      <c r="CJ27" s="52"/>
      <c r="CK27" s="100"/>
      <c r="CL27" s="11"/>
      <c r="CM27" s="11"/>
      <c r="CN27" s="127"/>
      <c r="CO27" s="64" t="s">
        <v>120</v>
      </c>
      <c r="CP27" s="52" t="s">
        <v>166</v>
      </c>
      <c r="CQ27" s="52"/>
      <c r="CR27" s="52"/>
      <c r="CS27" s="52"/>
      <c r="CT27" s="52"/>
      <c r="CU27" s="100"/>
      <c r="CV27" s="11"/>
      <c r="CW27" s="11"/>
      <c r="CX27" s="127"/>
      <c r="CY27" s="64" t="s">
        <v>120</v>
      </c>
      <c r="CZ27" s="52" t="s">
        <v>166</v>
      </c>
      <c r="DA27" s="52"/>
      <c r="DB27" s="52"/>
      <c r="DC27" s="52"/>
      <c r="DD27" s="52"/>
      <c r="DE27" s="100"/>
      <c r="DF27" s="11"/>
      <c r="DG27" s="11"/>
      <c r="DH27" s="127"/>
      <c r="DI27" s="64" t="s">
        <v>120</v>
      </c>
      <c r="DJ27" s="52" t="s">
        <v>166</v>
      </c>
      <c r="DK27" s="52"/>
      <c r="DL27" s="52"/>
      <c r="DM27" s="52"/>
      <c r="DN27" s="52"/>
      <c r="DO27" s="100"/>
      <c r="DP27" s="11"/>
      <c r="DQ27" s="11"/>
      <c r="DR27" s="127"/>
      <c r="DS27" s="64" t="s">
        <v>120</v>
      </c>
      <c r="DT27" s="52" t="s">
        <v>166</v>
      </c>
      <c r="DU27" s="52"/>
      <c r="DV27" s="52"/>
      <c r="DW27" s="52"/>
      <c r="DX27" s="52"/>
      <c r="DY27" s="100"/>
      <c r="DZ27" s="11"/>
      <c r="EA27" s="11"/>
      <c r="EB27" s="127"/>
      <c r="EC27" s="64" t="s">
        <v>120</v>
      </c>
      <c r="ED27" s="52" t="s">
        <v>166</v>
      </c>
      <c r="EE27" s="52"/>
      <c r="EF27" s="52"/>
      <c r="EG27" s="52"/>
      <c r="EH27" s="52"/>
      <c r="EI27" s="100"/>
      <c r="EJ27" s="11"/>
      <c r="EK27" s="11"/>
      <c r="EL27" s="127"/>
      <c r="EM27" s="64" t="s">
        <v>120</v>
      </c>
      <c r="EN27" s="52" t="s">
        <v>166</v>
      </c>
      <c r="EO27" s="52"/>
      <c r="EP27" s="52"/>
      <c r="EQ27" s="52"/>
      <c r="ER27" s="52"/>
      <c r="ES27" s="100"/>
      <c r="ET27" s="11"/>
      <c r="EU27" s="11"/>
      <c r="EV27" s="127"/>
      <c r="EW27" s="64" t="s">
        <v>120</v>
      </c>
      <c r="EX27" s="52"/>
      <c r="EY27" s="52"/>
      <c r="EZ27" s="52"/>
      <c r="FA27" s="52"/>
      <c r="FB27" s="52"/>
      <c r="FC27" s="100"/>
      <c r="FD27" s="11"/>
      <c r="FE27" s="11"/>
      <c r="FF27" s="138"/>
      <c r="FP27" s="138"/>
      <c r="FZ27" s="138"/>
      <c r="GJ27" s="138"/>
      <c r="GT27" s="138"/>
      <c r="HD27" s="138"/>
      <c r="HN27" s="138"/>
      <c r="HX27" s="138"/>
      <c r="IH27" s="138"/>
    </row>
    <row xmlns:x14ac="http://schemas.microsoft.com/office/spreadsheetml/2009/9/ac" r="28" s="2" customFormat="true" ht="15.75" customHeight="true" x14ac:dyDescent="0.25">
      <c r="A28" s="396" t="str">
        <f ca="true">IF(ISBLANK('Data Summary'!A30),"",'Data Summary'!A30)</f>
        <v/>
      </c>
      <c r="B28" s="127"/>
      <c r="C28" s="64" t="s">
        <v>102</v>
      </c>
      <c r="D28" s="52"/>
      <c r="E28" s="52"/>
      <c r="F28" s="52"/>
      <c r="G28" s="52"/>
      <c r="H28" s="52"/>
      <c r="I28" s="100"/>
      <c r="J28" s="11"/>
      <c r="K28" s="11"/>
      <c r="L28" s="127"/>
      <c r="M28" s="64" t="s">
        <v>102</v>
      </c>
      <c r="N28" s="70"/>
      <c r="O28" s="52"/>
      <c r="P28" s="52"/>
      <c r="Q28" s="52"/>
      <c r="R28" s="52"/>
      <c r="S28" s="100"/>
      <c r="T28" s="11"/>
      <c r="U28" s="11"/>
      <c r="V28" s="127"/>
      <c r="W28" s="64" t="s">
        <v>102</v>
      </c>
      <c r="X28" s="52" t="s">
        <v>167</v>
      </c>
      <c r="Y28" s="52"/>
      <c r="Z28" s="52"/>
      <c r="AA28" s="52"/>
      <c r="AB28" s="52" t="s">
        <v>167</v>
      </c>
      <c r="AC28" s="100" t="s">
        <v>167</v>
      </c>
      <c r="AD28" s="11"/>
      <c r="AE28" s="11"/>
      <c r="AF28" s="127"/>
      <c r="AG28" s="64" t="s">
        <v>102</v>
      </c>
      <c r="AH28" s="70"/>
      <c r="AI28" s="52"/>
      <c r="AJ28" s="52"/>
      <c r="AK28" s="52"/>
      <c r="AL28" s="52"/>
      <c r="AM28" s="100"/>
      <c r="AN28" s="11"/>
      <c r="AO28" s="11"/>
      <c r="AP28" s="127"/>
      <c r="AQ28" s="64" t="s">
        <v>102</v>
      </c>
      <c r="AR28" s="70" t="s">
        <v>167</v>
      </c>
      <c r="AS28" s="52"/>
      <c r="AT28" s="52"/>
      <c r="AU28" s="52"/>
      <c r="AV28" s="52" t="s">
        <v>167</v>
      </c>
      <c r="AW28" s="100" t="s">
        <v>167</v>
      </c>
      <c r="AX28" s="11"/>
      <c r="AY28" s="11"/>
      <c r="AZ28" s="127"/>
      <c r="BA28" s="64" t="s">
        <v>102</v>
      </c>
      <c r="BB28" s="70"/>
      <c r="BC28" s="52"/>
      <c r="BD28" s="52"/>
      <c r="BE28" s="52"/>
      <c r="BF28" s="52"/>
      <c r="BG28" s="100"/>
      <c r="BH28" s="11"/>
      <c r="BI28" s="11"/>
      <c r="BJ28" s="127"/>
      <c r="BK28" s="64" t="s">
        <v>102</v>
      </c>
      <c r="BL28" s="70"/>
      <c r="BM28" s="52"/>
      <c r="BN28" s="52"/>
      <c r="BO28" s="52"/>
      <c r="BP28" s="52"/>
      <c r="BQ28" s="100"/>
      <c r="BR28" s="11"/>
      <c r="BS28" s="11"/>
      <c r="BT28" s="127"/>
      <c r="BU28" s="64" t="s">
        <v>102</v>
      </c>
      <c r="BV28" s="70" t="s">
        <v>166</v>
      </c>
      <c r="BW28" s="52"/>
      <c r="BX28" s="52"/>
      <c r="BY28" s="52"/>
      <c r="BZ28" s="52"/>
      <c r="CA28" s="100"/>
      <c r="CB28" s="424"/>
      <c r="CC28" s="424"/>
      <c r="CD28" s="127"/>
      <c r="CE28" s="64" t="s">
        <v>102</v>
      </c>
      <c r="CF28" s="70"/>
      <c r="CG28" s="52"/>
      <c r="CH28" s="52"/>
      <c r="CI28" s="52"/>
      <c r="CJ28" s="52"/>
      <c r="CK28" s="100"/>
      <c r="CL28" s="11"/>
      <c r="CM28" s="11"/>
      <c r="CN28" s="127"/>
      <c r="CO28" s="64" t="s">
        <v>102</v>
      </c>
      <c r="CP28" s="70"/>
      <c r="CQ28" s="52"/>
      <c r="CR28" s="52"/>
      <c r="CS28" s="52"/>
      <c r="CT28" s="52"/>
      <c r="CU28" s="100"/>
      <c r="CV28" s="11"/>
      <c r="CW28" s="11"/>
      <c r="CX28" s="127"/>
      <c r="CY28" s="64" t="s">
        <v>102</v>
      </c>
      <c r="CZ28" s="70"/>
      <c r="DA28" s="52"/>
      <c r="DB28" s="52"/>
      <c r="DC28" s="52"/>
      <c r="DD28" s="52"/>
      <c r="DE28" s="100"/>
      <c r="DF28" s="11"/>
      <c r="DG28" s="11"/>
      <c r="DH28" s="127"/>
      <c r="DI28" s="64" t="s">
        <v>102</v>
      </c>
      <c r="DJ28" s="70"/>
      <c r="DK28" s="52"/>
      <c r="DL28" s="52"/>
      <c r="DM28" s="52"/>
      <c r="DN28" s="52"/>
      <c r="DO28" s="100"/>
      <c r="DP28" s="11"/>
      <c r="DQ28" s="11"/>
      <c r="DR28" s="127"/>
      <c r="DS28" s="64" t="s">
        <v>102</v>
      </c>
      <c r="DT28" s="70"/>
      <c r="DU28" s="52"/>
      <c r="DV28" s="52"/>
      <c r="DW28" s="52"/>
      <c r="DX28" s="52"/>
      <c r="DY28" s="100"/>
      <c r="DZ28" s="11"/>
      <c r="EA28" s="11"/>
      <c r="EB28" s="127"/>
      <c r="EC28" s="64" t="s">
        <v>102</v>
      </c>
      <c r="ED28" s="70"/>
      <c r="EE28" s="52"/>
      <c r="EF28" s="52"/>
      <c r="EG28" s="52"/>
      <c r="EH28" s="52"/>
      <c r="EI28" s="100"/>
      <c r="EJ28" s="11"/>
      <c r="EK28" s="11"/>
      <c r="EL28" s="127"/>
      <c r="EM28" s="64" t="s">
        <v>102</v>
      </c>
      <c r="EN28" s="70"/>
      <c r="EO28" s="52"/>
      <c r="EP28" s="52"/>
      <c r="EQ28" s="52"/>
      <c r="ER28" s="52"/>
      <c r="ES28" s="100"/>
      <c r="ET28" s="11"/>
      <c r="EU28" s="11"/>
      <c r="EV28" s="127"/>
      <c r="EW28" s="64" t="s">
        <v>102</v>
      </c>
      <c r="EX28" s="70" t="s">
        <v>167</v>
      </c>
      <c r="EY28" s="52"/>
      <c r="EZ28" s="52"/>
      <c r="FA28" s="52"/>
      <c r="FB28" s="52" t="s">
        <v>167</v>
      </c>
      <c r="FC28" s="100" t="s">
        <v>167</v>
      </c>
      <c r="FD28" s="11"/>
      <c r="FE28" s="11"/>
      <c r="FF28" s="138"/>
      <c r="FP28" s="138"/>
      <c r="FZ28" s="138"/>
      <c r="GJ28" s="138"/>
      <c r="GT28" s="138"/>
      <c r="HD28" s="138"/>
      <c r="HN28" s="138"/>
      <c r="HX28" s="138"/>
      <c r="IH28" s="138"/>
    </row>
    <row xmlns:x14ac="http://schemas.microsoft.com/office/spreadsheetml/2009/9/ac" r="29" ht="15.75" customHeight="true" x14ac:dyDescent="0.25">
      <c r="A29" s="396" t="str">
        <f ca="true">IF(ISBLANK('Data Summary'!A31),"",'Data Summary'!A31)</f>
        <v/>
      </c>
      <c r="B29" s="127"/>
      <c r="C29" s="64" t="s">
        <v>168</v>
      </c>
      <c r="D29" s="52"/>
      <c r="E29" s="52"/>
      <c r="F29" s="52"/>
      <c r="G29" s="52"/>
      <c r="H29" s="52"/>
      <c r="I29" s="100"/>
      <c r="J29" s="11"/>
      <c r="K29" s="11"/>
      <c r="L29" s="127"/>
      <c r="M29" s="64" t="s">
        <v>103</v>
      </c>
      <c r="N29" s="52"/>
      <c r="O29" s="52"/>
      <c r="P29" s="52"/>
      <c r="Q29" s="52"/>
      <c r="R29" s="52"/>
      <c r="S29" s="100"/>
      <c r="T29" s="11"/>
      <c r="U29" s="11"/>
      <c r="V29" s="127"/>
      <c r="W29" s="64" t="s">
        <v>168</v>
      </c>
      <c r="X29" s="52"/>
      <c r="Y29" s="52"/>
      <c r="Z29" s="52"/>
      <c r="AA29" s="52"/>
      <c r="AB29" s="52"/>
      <c r="AC29" s="100"/>
      <c r="AD29" s="11"/>
      <c r="AE29" s="11"/>
      <c r="AF29" s="127"/>
      <c r="AG29" s="64" t="s">
        <v>103</v>
      </c>
      <c r="AH29" s="52"/>
      <c r="AI29" s="52"/>
      <c r="AJ29" s="52"/>
      <c r="AK29" s="52"/>
      <c r="AL29" s="52"/>
      <c r="AM29" s="100"/>
      <c r="AN29" s="11"/>
      <c r="AO29" s="11"/>
      <c r="AP29" s="127"/>
      <c r="AQ29" s="64" t="s">
        <v>103</v>
      </c>
      <c r="AR29" s="52"/>
      <c r="AS29" s="52"/>
      <c r="AT29" s="52"/>
      <c r="AU29" s="52"/>
      <c r="AV29" s="52"/>
      <c r="AW29" s="100"/>
      <c r="AX29" s="11"/>
      <c r="AY29" s="11"/>
      <c r="AZ29" s="127"/>
      <c r="BA29" s="64" t="s">
        <v>103</v>
      </c>
      <c r="BB29" s="52"/>
      <c r="BC29" s="52"/>
      <c r="BD29" s="52"/>
      <c r="BE29" s="52"/>
      <c r="BF29" s="52"/>
      <c r="BG29" s="100"/>
      <c r="BH29" s="11"/>
      <c r="BI29" s="11"/>
      <c r="BJ29" s="127"/>
      <c r="BK29" s="64" t="s">
        <v>103</v>
      </c>
      <c r="BL29" s="52"/>
      <c r="BM29" s="52"/>
      <c r="BN29" s="52"/>
      <c r="BO29" s="52"/>
      <c r="BP29" s="52"/>
      <c r="BQ29" s="100"/>
      <c r="BR29" s="11"/>
      <c r="BS29" s="11"/>
      <c r="BT29" s="127"/>
      <c r="BU29" s="64" t="s">
        <v>103</v>
      </c>
      <c r="BV29" s="52" t="s">
        <v>166</v>
      </c>
      <c r="BW29" s="52"/>
      <c r="BX29" s="52"/>
      <c r="BY29" s="52"/>
      <c r="BZ29" s="52"/>
      <c r="CA29" s="100"/>
      <c r="CB29" s="424"/>
      <c r="CC29" s="424"/>
      <c r="CD29" s="127"/>
      <c r="CE29" s="64" t="s">
        <v>103</v>
      </c>
      <c r="CF29" s="52"/>
      <c r="CG29" s="52"/>
      <c r="CH29" s="52"/>
      <c r="CI29" s="52"/>
      <c r="CJ29" s="52"/>
      <c r="CK29" s="100"/>
      <c r="CL29" s="11"/>
      <c r="CM29" s="11"/>
      <c r="CN29" s="127"/>
      <c r="CO29" s="64" t="s">
        <v>103</v>
      </c>
      <c r="CP29" s="52"/>
      <c r="CQ29" s="52"/>
      <c r="CR29" s="52"/>
      <c r="CS29" s="52"/>
      <c r="CT29" s="52"/>
      <c r="CU29" s="100"/>
      <c r="CV29" s="11"/>
      <c r="CW29" s="11"/>
      <c r="CX29" s="127"/>
      <c r="CY29" s="64" t="s">
        <v>103</v>
      </c>
      <c r="CZ29" s="52"/>
      <c r="DA29" s="52"/>
      <c r="DB29" s="52"/>
      <c r="DC29" s="52"/>
      <c r="DD29" s="52"/>
      <c r="DE29" s="100"/>
      <c r="DF29" s="11"/>
      <c r="DG29" s="11"/>
      <c r="DH29" s="127"/>
      <c r="DI29" s="64" t="s">
        <v>103</v>
      </c>
      <c r="DJ29" s="52"/>
      <c r="DK29" s="52"/>
      <c r="DL29" s="52"/>
      <c r="DM29" s="52"/>
      <c r="DN29" s="52"/>
      <c r="DO29" s="100"/>
      <c r="DP29" s="11"/>
      <c r="DQ29" s="11"/>
      <c r="DR29" s="127"/>
      <c r="DS29" s="64" t="s">
        <v>103</v>
      </c>
      <c r="DT29" s="52"/>
      <c r="DU29" s="52"/>
      <c r="DV29" s="52"/>
      <c r="DW29" s="52"/>
      <c r="DX29" s="52"/>
      <c r="DY29" s="100"/>
      <c r="DZ29" s="11"/>
      <c r="EA29" s="11"/>
      <c r="EB29" s="127"/>
      <c r="EC29" s="64" t="s">
        <v>103</v>
      </c>
      <c r="ED29" s="52"/>
      <c r="EE29" s="52"/>
      <c r="EF29" s="52"/>
      <c r="EG29" s="52"/>
      <c r="EH29" s="52"/>
      <c r="EI29" s="100"/>
      <c r="EJ29" s="11"/>
      <c r="EK29" s="11"/>
      <c r="EL29" s="127"/>
      <c r="EM29" s="64" t="s">
        <v>103</v>
      </c>
      <c r="EN29" s="52"/>
      <c r="EO29" s="52"/>
      <c r="EP29" s="52"/>
      <c r="EQ29" s="52"/>
      <c r="ER29" s="52"/>
      <c r="ES29" s="100"/>
      <c r="ET29" s="11"/>
      <c r="EU29" s="11"/>
      <c r="EV29" s="127"/>
      <c r="EW29" s="64" t="s">
        <v>103</v>
      </c>
      <c r="EX29" s="52"/>
      <c r="EY29" s="52"/>
      <c r="EZ29" s="52"/>
      <c r="FA29" s="52"/>
      <c r="FB29" s="52"/>
      <c r="FC29" s="100"/>
      <c r="FD29" s="11"/>
      <c r="FE29" s="11"/>
    </row>
    <row xmlns:x14ac="http://schemas.microsoft.com/office/spreadsheetml/2009/9/ac" r="30" ht="15.75" customHeight="true" x14ac:dyDescent="0.25">
      <c r="A30" s="396" t="str">
        <f ca="true">IF(ISBLANK('Data Summary'!A32),"",'Data Summary'!A32)</f>
        <v/>
      </c>
      <c r="B30" s="128"/>
      <c r="C30" s="12" t="s">
        <v>23</v>
      </c>
      <c r="D30" s="71"/>
      <c r="E30" s="71"/>
      <c r="F30" s="71"/>
      <c r="G30" s="72"/>
      <c r="H30" s="73"/>
      <c r="I30" s="74"/>
      <c r="J30" s="11"/>
      <c r="K30" s="11"/>
      <c r="L30" s="128"/>
      <c r="M30" s="12" t="s">
        <v>23</v>
      </c>
      <c r="N30" s="71"/>
      <c r="O30" s="71"/>
      <c r="P30" s="71"/>
      <c r="Q30" s="72"/>
      <c r="R30" s="73"/>
      <c r="S30" s="74"/>
      <c r="T30" s="11"/>
      <c r="U30" s="11"/>
      <c r="V30" s="128"/>
      <c r="W30" s="12" t="s">
        <v>23</v>
      </c>
      <c r="X30" s="71"/>
      <c r="Y30" s="71"/>
      <c r="Z30" s="71"/>
      <c r="AA30" s="72"/>
      <c r="AB30" s="73"/>
      <c r="AC30" s="74"/>
      <c r="AD30" s="11"/>
      <c r="AE30" s="11"/>
      <c r="AF30" s="128"/>
      <c r="AG30" s="12" t="s">
        <v>23</v>
      </c>
      <c r="AH30" s="71"/>
      <c r="AI30" s="71"/>
      <c r="AJ30" s="71"/>
      <c r="AK30" s="72"/>
      <c r="AL30" s="73"/>
      <c r="AM30" s="74"/>
      <c r="AN30" s="11"/>
      <c r="AO30" s="11"/>
      <c r="AP30" s="128"/>
      <c r="AQ30" s="12" t="s">
        <v>23</v>
      </c>
      <c r="AR30" s="71"/>
      <c r="AS30" s="71"/>
      <c r="AT30" s="71"/>
      <c r="AU30" s="72"/>
      <c r="AV30" s="73"/>
      <c r="AW30" s="74"/>
      <c r="AX30" s="11"/>
      <c r="AY30" s="11"/>
      <c r="AZ30" s="128"/>
      <c r="BA30" s="12" t="s">
        <v>23</v>
      </c>
      <c r="BB30" s="71"/>
      <c r="BC30" s="71"/>
      <c r="BD30" s="71"/>
      <c r="BE30" s="72"/>
      <c r="BF30" s="73"/>
      <c r="BG30" s="74"/>
      <c r="BH30" s="11"/>
      <c r="BI30" s="11"/>
      <c r="BJ30" s="128"/>
      <c r="BK30" s="12" t="s">
        <v>23</v>
      </c>
      <c r="BL30" s="71"/>
      <c r="BM30" s="71"/>
      <c r="BN30" s="71"/>
      <c r="BO30" s="72"/>
      <c r="BP30" s="73"/>
      <c r="BQ30" s="74"/>
      <c r="BR30" s="11"/>
      <c r="BS30" s="11"/>
      <c r="BT30" s="128"/>
      <c r="BU30" s="64" t="s">
        <v>23</v>
      </c>
      <c r="BV30" s="435">
        <v>1703</v>
      </c>
      <c r="BW30" s="435"/>
      <c r="BX30" s="435"/>
      <c r="BY30" s="436"/>
      <c r="BZ30" s="437"/>
      <c r="CA30" s="74"/>
      <c r="CB30" s="424"/>
      <c r="CC30" s="424"/>
      <c r="CD30" s="128"/>
      <c r="CE30" s="12" t="s">
        <v>23</v>
      </c>
      <c r="CF30" s="71"/>
      <c r="CG30" s="71"/>
      <c r="CH30" s="71"/>
      <c r="CI30" s="72"/>
      <c r="CJ30" s="73"/>
      <c r="CK30" s="74"/>
      <c r="CL30" s="11"/>
      <c r="CM30" s="11"/>
      <c r="CN30" s="128"/>
      <c r="CO30" s="12" t="s">
        <v>23</v>
      </c>
      <c r="CP30" s="71"/>
      <c r="CQ30" s="71"/>
      <c r="CR30" s="71"/>
      <c r="CS30" s="72"/>
      <c r="CT30" s="73"/>
      <c r="CU30" s="74"/>
      <c r="CV30" s="11"/>
      <c r="CW30" s="11"/>
      <c r="CX30" s="128"/>
      <c r="CY30" s="12" t="s">
        <v>23</v>
      </c>
      <c r="CZ30" s="71"/>
      <c r="DA30" s="71"/>
      <c r="DB30" s="71"/>
      <c r="DC30" s="72"/>
      <c r="DD30" s="73"/>
      <c r="DE30" s="74"/>
      <c r="DF30" s="11"/>
      <c r="DG30" s="11"/>
      <c r="DH30" s="128"/>
      <c r="DI30" s="12" t="s">
        <v>23</v>
      </c>
      <c r="DJ30" s="71">
        <v>1826</v>
      </c>
      <c r="DK30" s="71"/>
      <c r="DL30" s="71"/>
      <c r="DM30" s="72"/>
      <c r="DN30" s="73">
        <v>1600</v>
      </c>
      <c r="DO30" s="74">
        <v>778</v>
      </c>
      <c r="DP30" s="11"/>
      <c r="DQ30" s="11"/>
      <c r="DR30" s="128"/>
      <c r="DS30" s="12" t="s">
        <v>23</v>
      </c>
      <c r="DT30" s="71">
        <v>1848</v>
      </c>
      <c r="DU30" s="71"/>
      <c r="DV30" s="71"/>
      <c r="DW30" s="72"/>
      <c r="DX30" s="73">
        <v>1619</v>
      </c>
      <c r="DY30" s="74">
        <v>798</v>
      </c>
      <c r="DZ30" s="11"/>
      <c r="EA30" s="11"/>
      <c r="EB30" s="128"/>
      <c r="EC30" s="12" t="s">
        <v>23</v>
      </c>
      <c r="ED30" s="71">
        <v>1885</v>
      </c>
      <c r="EE30" s="71" t="s">
        <v>279</v>
      </c>
      <c r="EF30" s="71" t="s">
        <v>279</v>
      </c>
      <c r="EG30" s="72" t="s">
        <v>279</v>
      </c>
      <c r="EH30" s="73">
        <v>1635</v>
      </c>
      <c r="EI30" s="74">
        <v>814</v>
      </c>
      <c r="EJ30" s="11"/>
      <c r="EK30" s="11"/>
      <c r="EL30" s="128"/>
      <c r="EM30" s="12" t="s">
        <v>23</v>
      </c>
      <c r="EN30" s="71">
        <v>1894</v>
      </c>
      <c r="EO30" s="71" t="s">
        <v>279</v>
      </c>
      <c r="EP30" s="71" t="s">
        <v>279</v>
      </c>
      <c r="EQ30" s="72" t="s">
        <v>279</v>
      </c>
      <c r="ER30" s="73">
        <v>1660</v>
      </c>
      <c r="ES30" s="74">
        <v>845</v>
      </c>
      <c r="ET30" s="11"/>
      <c r="EU30" s="11"/>
      <c r="EV30" s="128"/>
      <c r="EW30" s="12" t="s">
        <v>23</v>
      </c>
      <c r="EX30" s="71"/>
      <c r="EY30" s="71"/>
      <c r="EZ30" s="71"/>
      <c r="FA30" s="72"/>
      <c r="FB30" s="73"/>
      <c r="FC30" s="74"/>
      <c r="FD30" s="11"/>
      <c r="FE30" s="11"/>
    </row>
    <row xmlns:x14ac="http://schemas.microsoft.com/office/spreadsheetml/2009/9/ac" r="31" s="3" customFormat="true" ht="16.5" thickBot="true" x14ac:dyDescent="0.3">
      <c r="A31" s="396" t="str">
        <f ca="true">IF(ISBLANK('Data Summary'!A33),"",'Data Summary'!A33)</f>
        <v/>
      </c>
      <c r="B31" s="129"/>
      <c r="C31" s="75" t="s">
        <v>20</v>
      </c>
      <c r="D31" s="76">
        <f>1337/0.81</f>
        <v>1650.6172839506171</v>
      </c>
      <c r="E31" s="76"/>
      <c r="F31" s="76"/>
      <c r="G31" s="76"/>
      <c r="H31" s="76"/>
      <c r="I31" s="77"/>
      <c r="J31" s="11"/>
      <c r="K31" s="11"/>
      <c r="L31" s="129"/>
      <c r="M31" s="75" t="s">
        <v>20</v>
      </c>
      <c r="N31" s="76"/>
      <c r="O31" s="76"/>
      <c r="P31" s="76"/>
      <c r="Q31" s="76"/>
      <c r="R31" s="76"/>
      <c r="S31" s="77"/>
      <c r="T31" s="11"/>
      <c r="U31" s="11"/>
      <c r="V31" s="129"/>
      <c r="W31" s="75" t="s">
        <v>20</v>
      </c>
      <c r="X31" s="76"/>
      <c r="Y31" s="76"/>
      <c r="Z31" s="76"/>
      <c r="AA31" s="76"/>
      <c r="AB31" s="76"/>
      <c r="AC31" s="77"/>
      <c r="AD31" s="11"/>
      <c r="AE31" s="11"/>
      <c r="AF31" s="129"/>
      <c r="AG31" s="75" t="s">
        <v>20</v>
      </c>
      <c r="AH31" s="76"/>
      <c r="AI31" s="76"/>
      <c r="AJ31" s="76"/>
      <c r="AK31" s="76"/>
      <c r="AL31" s="76"/>
      <c r="AM31" s="77"/>
      <c r="AN31" s="11"/>
      <c r="AO31" s="11"/>
      <c r="AP31" s="129"/>
      <c r="AQ31" s="75" t="s">
        <v>20</v>
      </c>
      <c r="AR31" s="76"/>
      <c r="AS31" s="76"/>
      <c r="AT31" s="76"/>
      <c r="AU31" s="76"/>
      <c r="AV31" s="76"/>
      <c r="AW31" s="77"/>
      <c r="AX31" s="11"/>
      <c r="AY31" s="11"/>
      <c r="AZ31" s="129"/>
      <c r="BA31" s="75" t="s">
        <v>20</v>
      </c>
      <c r="BB31" s="76">
        <v>1723</v>
      </c>
      <c r="BC31" s="76"/>
      <c r="BD31" s="76"/>
      <c r="BE31" s="76"/>
      <c r="BF31" s="76">
        <f>48+43+40+12+38+7+30+11+255+54+52+14+41+12+115+109+30+4+140+105+64+50+117+66+48+11</f>
        <v>1516</v>
      </c>
      <c r="BG31" s="77">
        <f>43+11+12+14+7+9+11+8+54+14+14+28+12+6+109+18+4+8+105+28+50+22+66+17+11+13</f>
        <v>694</v>
      </c>
      <c r="BH31" s="11"/>
      <c r="BI31" s="11"/>
      <c r="BJ31" s="129"/>
      <c r="BK31" s="75" t="s">
        <v>20</v>
      </c>
      <c r="BL31" s="76" t="s">
        <v>279</v>
      </c>
      <c r="BM31" s="76" t="s">
        <v>279</v>
      </c>
      <c r="BN31" s="76" t="s">
        <v>279</v>
      </c>
      <c r="BO31" s="76" t="s">
        <v>279</v>
      </c>
      <c r="BP31" s="76">
        <v>285</v>
      </c>
      <c r="BQ31" s="77" t="s">
        <v>279</v>
      </c>
      <c r="BR31" s="11"/>
      <c r="BS31" s="11"/>
      <c r="BT31" s="129"/>
      <c r="BU31" s="438" t="s">
        <v>20</v>
      </c>
      <c r="BV31" s="439">
        <v>674</v>
      </c>
      <c r="BW31" s="439">
        <v>95</v>
      </c>
      <c r="BX31" s="439">
        <v>578</v>
      </c>
      <c r="BY31" s="439"/>
      <c r="BZ31" s="439"/>
      <c r="CA31" s="440"/>
      <c r="CB31" s="424"/>
      <c r="CC31" s="424"/>
      <c r="CD31" s="129"/>
      <c r="CE31" s="75" t="s">
        <v>20</v>
      </c>
      <c r="CF31" s="76"/>
      <c r="CG31" s="76"/>
      <c r="CH31" s="76"/>
      <c r="CI31" s="76"/>
      <c r="CJ31" s="76"/>
      <c r="CK31" s="77"/>
      <c r="CL31" s="11"/>
      <c r="CM31" s="11"/>
      <c r="CN31" s="129"/>
      <c r="CO31" s="75" t="s">
        <v>20</v>
      </c>
      <c r="CP31" s="76"/>
      <c r="CQ31" s="76"/>
      <c r="CR31" s="76"/>
      <c r="CS31" s="76"/>
      <c r="CT31" s="76"/>
      <c r="CU31" s="77"/>
      <c r="CV31" s="11"/>
      <c r="CW31" s="11"/>
      <c r="CX31" s="129"/>
      <c r="CY31" s="75" t="s">
        <v>20</v>
      </c>
      <c r="CZ31" s="76">
        <v>1783</v>
      </c>
      <c r="DA31" s="76"/>
      <c r="DB31" s="76"/>
      <c r="DC31" s="76"/>
      <c r="DD31" s="76"/>
      <c r="DE31" s="77"/>
      <c r="DF31" s="11"/>
      <c r="DG31" s="11"/>
      <c r="DH31" s="129"/>
      <c r="DI31" s="75" t="s">
        <v>20</v>
      </c>
      <c r="DJ31" s="76">
        <v>1826</v>
      </c>
      <c r="DK31" s="76"/>
      <c r="DL31" s="76"/>
      <c r="DM31" s="76"/>
      <c r="DN31" s="76">
        <v>1600</v>
      </c>
      <c r="DO31" s="77">
        <v>778</v>
      </c>
      <c r="DP31" s="11"/>
      <c r="DQ31" s="11"/>
      <c r="DR31" s="129"/>
      <c r="DS31" s="75" t="s">
        <v>20</v>
      </c>
      <c r="DT31" s="76">
        <v>1848</v>
      </c>
      <c r="DU31" s="76"/>
      <c r="DV31" s="76"/>
      <c r="DW31" s="76"/>
      <c r="DX31" s="76">
        <v>1619</v>
      </c>
      <c r="DY31" s="77">
        <v>798</v>
      </c>
      <c r="DZ31" s="11"/>
      <c r="EA31" s="11"/>
      <c r="EB31" s="129"/>
      <c r="EC31" s="75" t="s">
        <v>20</v>
      </c>
      <c r="ED31" s="76">
        <v>1885</v>
      </c>
      <c r="EE31" s="76" t="s">
        <v>279</v>
      </c>
      <c r="EF31" s="76" t="s">
        <v>279</v>
      </c>
      <c r="EG31" s="76" t="s">
        <v>279</v>
      </c>
      <c r="EH31" s="76">
        <v>1635</v>
      </c>
      <c r="EI31" s="77">
        <v>814</v>
      </c>
      <c r="EJ31" s="11"/>
      <c r="EK31" s="11"/>
      <c r="EL31" s="129"/>
      <c r="EM31" s="75" t="s">
        <v>20</v>
      </c>
      <c r="EN31" s="76">
        <v>1894</v>
      </c>
      <c r="EO31" s="76" t="s">
        <v>279</v>
      </c>
      <c r="EP31" s="76" t="s">
        <v>279</v>
      </c>
      <c r="EQ31" s="76" t="s">
        <v>279</v>
      </c>
      <c r="ER31" s="76">
        <v>1660</v>
      </c>
      <c r="ES31" s="77">
        <v>845</v>
      </c>
      <c r="ET31" s="11"/>
      <c r="EU31" s="11"/>
      <c r="EV31" s="129"/>
      <c r="EW31" s="75" t="s">
        <v>20</v>
      </c>
      <c r="EX31" s="76"/>
      <c r="EY31" s="76"/>
      <c r="EZ31" s="76"/>
      <c r="FA31" s="76"/>
      <c r="FB31" s="76"/>
      <c r="FC31" s="77"/>
      <c r="FD31" s="11"/>
      <c r="FE31" s="11"/>
      <c r="FF31" s="130"/>
      <c r="FP31" s="130"/>
      <c r="FZ31" s="130"/>
      <c r="GJ31" s="130"/>
      <c r="GT31" s="130"/>
      <c r="HD31" s="130"/>
      <c r="HN31" s="130"/>
      <c r="HX31" s="130"/>
      <c r="IH31" s="130"/>
    </row>
    <row xmlns:x14ac="http://schemas.microsoft.com/office/spreadsheetml/2009/9/ac" r="32" s="3" customFormat="true" x14ac:dyDescent="0.25">
      <c r="A32" s="396" t="str">
        <f ca="true">IF(ISBLANK('Data Summary'!A34),"",'Data Summary'!A34)</f>
        <v/>
      </c>
      <c r="B32" s="130"/>
      <c r="L32" s="130"/>
      <c r="V32" s="130"/>
      <c r="AF32" s="130"/>
      <c r="AP32" s="130"/>
      <c r="AZ32" s="130"/>
      <c r="BA32" s="130"/>
      <c r="BB32" s="130"/>
      <c r="BC32" s="130"/>
      <c r="BD32" s="130"/>
      <c r="BE32" s="130"/>
      <c r="BF32" s="130"/>
      <c r="BG32" s="130"/>
      <c r="BJ32" s="130"/>
      <c r="BK32" s="130"/>
      <c r="BL32" s="130"/>
      <c r="BM32" s="130"/>
      <c r="BN32" s="130"/>
      <c r="BO32" s="130"/>
      <c r="BP32" s="130"/>
      <c r="BQ32" s="130"/>
      <c r="BT32" s="441"/>
      <c r="BU32" s="442"/>
      <c r="BV32" s="442"/>
      <c r="BW32" s="442"/>
      <c r="BX32" s="442"/>
      <c r="BY32" s="442"/>
      <c r="BZ32" s="442"/>
      <c r="CA32" s="442"/>
      <c r="CB32" s="442"/>
      <c r="CC32" s="442"/>
      <c r="CD32" s="130"/>
      <c r="CN32" s="130"/>
      <c r="CX32" s="130"/>
      <c r="DH32" s="130"/>
      <c r="DR32" s="130"/>
      <c r="EB32" s="130"/>
      <c r="EL32" s="130"/>
      <c r="EV32" s="130"/>
      <c r="FF32" s="130"/>
      <c r="FP32" s="130"/>
      <c r="FZ32" s="130"/>
      <c r="GJ32" s="130"/>
      <c r="GT32" s="130"/>
      <c r="HD32" s="130"/>
      <c r="HN32" s="130"/>
      <c r="HX32" s="130"/>
      <c r="IH32" s="130"/>
    </row>
    <row xmlns:x14ac="http://schemas.microsoft.com/office/spreadsheetml/2009/9/ac" r="33" s="3" customFormat="true" x14ac:dyDescent="0.25">
      <c r="A33" s="396" t="str">
        <f ca="true">IF(ISBLANK('Data Summary'!A35),"",'Data Summary'!A35)</f>
        <v/>
      </c>
      <c r="B33" s="130"/>
      <c r="L33" s="130"/>
      <c r="V33" s="130"/>
      <c r="AF33" s="130"/>
      <c r="AP33" s="130"/>
      <c r="AZ33" s="130"/>
      <c r="BA33" s="130"/>
      <c r="BB33" s="130"/>
      <c r="BC33" s="130"/>
      <c r="BD33" s="130"/>
      <c r="BE33" s="130"/>
      <c r="BF33" s="130"/>
      <c r="BG33" s="130"/>
      <c r="BJ33" s="130"/>
      <c r="BK33" s="130"/>
      <c r="BL33" s="130"/>
      <c r="BM33" s="130"/>
      <c r="BN33" s="130"/>
      <c r="BO33" s="130"/>
      <c r="BP33" s="130"/>
      <c r="BQ33" s="130"/>
      <c r="BT33" s="441"/>
      <c r="BU33" s="442"/>
      <c r="BV33" s="442"/>
      <c r="BW33" s="442"/>
      <c r="BX33" s="442"/>
      <c r="BY33" s="442"/>
      <c r="BZ33" s="442"/>
      <c r="CA33" s="442"/>
      <c r="CB33" s="442"/>
      <c r="CC33" s="442"/>
      <c r="CD33" s="130"/>
      <c r="CN33" s="130"/>
      <c r="CX33" s="130"/>
      <c r="DH33" s="130"/>
      <c r="DR33" s="130"/>
      <c r="EB33" s="130"/>
      <c r="EL33" s="130"/>
      <c r="EV33" s="130"/>
      <c r="FF33" s="130"/>
      <c r="FP33" s="130"/>
      <c r="FZ33" s="130"/>
      <c r="GJ33" s="130"/>
      <c r="GT33" s="130"/>
      <c r="HD33" s="130"/>
      <c r="HN33" s="130"/>
      <c r="HX33" s="130"/>
      <c r="IH33" s="130"/>
    </row>
    <row xmlns:x14ac="http://schemas.microsoft.com/office/spreadsheetml/2009/9/ac" r="34" s="3" customFormat="true" x14ac:dyDescent="0.25">
      <c r="A34" s="396" t="str">
        <f ca="true">IF(ISBLANK('Data Summary'!A36),"",'Data Summary'!A36)</f>
        <v/>
      </c>
      <c r="B34" s="130"/>
      <c r="L34" s="130"/>
      <c r="V34" s="130"/>
      <c r="AF34" s="130"/>
      <c r="AP34" s="130"/>
      <c r="AZ34" s="130"/>
      <c r="BA34" s="130"/>
      <c r="BB34" s="130"/>
      <c r="BC34" s="130"/>
      <c r="BD34" s="130"/>
      <c r="BE34" s="130"/>
      <c r="BF34" s="130"/>
      <c r="BG34" s="130"/>
      <c r="BJ34" s="130"/>
      <c r="BK34" s="130"/>
      <c r="BL34" s="130"/>
      <c r="BM34" s="130"/>
      <c r="BN34" s="130"/>
      <c r="BO34" s="130"/>
      <c r="BP34" s="130"/>
      <c r="BQ34" s="130"/>
      <c r="BT34" s="441"/>
      <c r="BU34" s="442"/>
      <c r="BV34" s="442"/>
      <c r="BW34" s="442"/>
      <c r="BX34" s="442"/>
      <c r="BY34" s="442"/>
      <c r="BZ34" s="442"/>
      <c r="CA34" s="442"/>
      <c r="CB34" s="442"/>
      <c r="CC34" s="442"/>
      <c r="CD34" s="130"/>
      <c r="CN34" s="130"/>
      <c r="CX34" s="130"/>
      <c r="DH34" s="130"/>
      <c r="DR34" s="130"/>
      <c r="EB34" s="130"/>
      <c r="EL34" s="130"/>
      <c r="EV34" s="130"/>
      <c r="FF34" s="130"/>
      <c r="FP34" s="130"/>
      <c r="FZ34" s="130"/>
      <c r="GJ34" s="130"/>
      <c r="GT34" s="130"/>
      <c r="HD34" s="130"/>
      <c r="HN34" s="130"/>
      <c r="HX34" s="130"/>
      <c r="IH34" s="130"/>
    </row>
    <row xmlns:x14ac="http://schemas.microsoft.com/office/spreadsheetml/2009/9/ac" r="35" s="3" customFormat="true" x14ac:dyDescent="0.25">
      <c r="A35" s="396" t="str">
        <f ca="true">IF(ISBLANK('Data Summary'!A37),"",'Data Summary'!A37)</f>
        <v/>
      </c>
      <c r="B35" s="130"/>
      <c r="L35" s="130"/>
      <c r="V35" s="130"/>
      <c r="AF35" s="130"/>
      <c r="AP35" s="130"/>
      <c r="AZ35" s="130"/>
      <c r="BA35" s="130"/>
      <c r="BB35" s="130"/>
      <c r="BC35" s="130"/>
      <c r="BD35" s="130"/>
      <c r="BE35" s="130"/>
      <c r="BF35" s="130"/>
      <c r="BG35" s="130"/>
      <c r="BJ35" s="130"/>
      <c r="BK35" s="130"/>
      <c r="BL35" s="130"/>
      <c r="BM35" s="130"/>
      <c r="BN35" s="130"/>
      <c r="BO35" s="130"/>
      <c r="BP35" s="130"/>
      <c r="BQ35" s="130"/>
      <c r="BT35" s="441"/>
      <c r="BU35" s="442"/>
      <c r="BV35" s="442"/>
      <c r="BW35" s="442"/>
      <c r="BX35" s="442"/>
      <c r="BY35" s="442"/>
      <c r="BZ35" s="442"/>
      <c r="CA35" s="442"/>
      <c r="CB35" s="442"/>
      <c r="CC35" s="442"/>
      <c r="CD35" s="130"/>
      <c r="CN35" s="130"/>
      <c r="CX35" s="130"/>
      <c r="DH35" s="130"/>
      <c r="DR35" s="130"/>
      <c r="EB35" s="130"/>
      <c r="EL35" s="130"/>
      <c r="EV35" s="130"/>
      <c r="FF35" s="130"/>
      <c r="FP35" s="130"/>
      <c r="FZ35" s="130"/>
      <c r="GJ35" s="130"/>
      <c r="GT35" s="130"/>
      <c r="HD35" s="130"/>
      <c r="HN35" s="130"/>
      <c r="HX35" s="130"/>
      <c r="IH35" s="130"/>
    </row>
    <row xmlns:x14ac="http://schemas.microsoft.com/office/spreadsheetml/2009/9/ac" r="36" s="3" customFormat="true" x14ac:dyDescent="0.25">
      <c r="A36" s="396" t="str">
        <f ca="true">IF(ISBLANK('Data Summary'!A38),"",'Data Summary'!A38)</f>
        <v/>
      </c>
      <c r="B36" s="130"/>
      <c r="L36" s="130"/>
      <c r="V36" s="130"/>
      <c r="AF36" s="130"/>
      <c r="AP36" s="130"/>
      <c r="AZ36" s="130"/>
      <c r="BA36" s="130"/>
      <c r="BB36" s="130"/>
      <c r="BC36" s="130"/>
      <c r="BD36" s="130"/>
      <c r="BE36" s="130"/>
      <c r="BF36" s="130"/>
      <c r="BG36" s="130"/>
      <c r="BJ36" s="130"/>
      <c r="BK36" s="130"/>
      <c r="BL36" s="130"/>
      <c r="BM36" s="130"/>
      <c r="BN36" s="130"/>
      <c r="BO36" s="130"/>
      <c r="BP36" s="130"/>
      <c r="BQ36" s="130"/>
      <c r="BT36" s="441"/>
      <c r="BU36" s="442"/>
      <c r="BV36" s="442"/>
      <c r="BW36" s="442"/>
      <c r="BX36" s="442"/>
      <c r="BY36" s="442"/>
      <c r="BZ36" s="442"/>
      <c r="CA36" s="442"/>
      <c r="CB36" s="442"/>
      <c r="CC36" s="442"/>
      <c r="CD36" s="130"/>
      <c r="CN36" s="130"/>
      <c r="CX36" s="130"/>
      <c r="DH36" s="130"/>
      <c r="DR36" s="130"/>
      <c r="EB36" s="130"/>
      <c r="EL36" s="130"/>
      <c r="EV36" s="130"/>
      <c r="FF36" s="130"/>
      <c r="FP36" s="130"/>
      <c r="FZ36" s="130"/>
      <c r="GJ36" s="130"/>
      <c r="GT36" s="130"/>
      <c r="HD36" s="130"/>
      <c r="HN36" s="130"/>
      <c r="HX36" s="130"/>
      <c r="IH36" s="130"/>
    </row>
    <row xmlns:x14ac="http://schemas.microsoft.com/office/spreadsheetml/2009/9/ac" r="37" s="3" customFormat="true" x14ac:dyDescent="0.25">
      <c r="A37" s="396" t="str">
        <f ca="true">IF(ISBLANK('Data Summary'!A39),"",'Data Summary'!A39)</f>
        <v/>
      </c>
      <c r="B37" s="130"/>
      <c r="L37" s="130"/>
      <c r="V37" s="130"/>
      <c r="AF37" s="130"/>
      <c r="AP37" s="130"/>
      <c r="AZ37" s="130"/>
      <c r="BA37" s="130"/>
      <c r="BB37" s="130"/>
      <c r="BC37" s="130"/>
      <c r="BD37" s="130"/>
      <c r="BE37" s="130"/>
      <c r="BF37" s="130"/>
      <c r="BG37" s="130"/>
      <c r="BJ37" s="130"/>
      <c r="BK37" s="130"/>
      <c r="BL37" s="130"/>
      <c r="BM37" s="130"/>
      <c r="BN37" s="130"/>
      <c r="BO37" s="130"/>
      <c r="BP37" s="130"/>
      <c r="BQ37" s="130"/>
      <c r="BT37" s="441"/>
      <c r="BU37" s="442"/>
      <c r="BV37" s="442"/>
      <c r="BW37" s="442"/>
      <c r="BX37" s="442"/>
      <c r="BY37" s="442"/>
      <c r="BZ37" s="442"/>
      <c r="CA37" s="442"/>
      <c r="CB37" s="442"/>
      <c r="CC37" s="442"/>
      <c r="CD37" s="130"/>
      <c r="CN37" s="130"/>
      <c r="CX37" s="130"/>
      <c r="DH37" s="130"/>
      <c r="DR37" s="130"/>
      <c r="EB37" s="130"/>
      <c r="EL37" s="130"/>
      <c r="EV37" s="130"/>
      <c r="FF37" s="130"/>
      <c r="FP37" s="130"/>
      <c r="FZ37" s="130"/>
      <c r="GJ37" s="130"/>
      <c r="GT37" s="130"/>
      <c r="HD37" s="130"/>
      <c r="HN37" s="130"/>
      <c r="HX37" s="130"/>
      <c r="IH37" s="130"/>
    </row>
    <row xmlns:x14ac="http://schemas.microsoft.com/office/spreadsheetml/2009/9/ac" r="38" s="3" customFormat="true" x14ac:dyDescent="0.25">
      <c r="A38" s="396" t="str">
        <f ca="true">IF(ISBLANK('Data Summary'!A40),"",'Data Summary'!A40)</f>
        <v/>
      </c>
      <c r="B38" s="130"/>
      <c r="L38" s="130"/>
      <c r="V38" s="130"/>
      <c r="AF38" s="130"/>
      <c r="AP38" s="130"/>
      <c r="AZ38" s="130"/>
      <c r="BA38" s="130"/>
      <c r="BB38" s="130"/>
      <c r="BC38" s="130"/>
      <c r="BD38" s="130"/>
      <c r="BE38" s="130"/>
      <c r="BF38" s="130"/>
      <c r="BG38" s="130"/>
      <c r="BJ38" s="130"/>
      <c r="BK38" s="130"/>
      <c r="BL38" s="130"/>
      <c r="BM38" s="130"/>
      <c r="BN38" s="130"/>
      <c r="BO38" s="130"/>
      <c r="BP38" s="130"/>
      <c r="BQ38" s="130"/>
      <c r="BT38" s="441"/>
      <c r="BU38" s="442"/>
      <c r="BV38" s="442"/>
      <c r="BW38" s="442"/>
      <c r="BX38" s="442"/>
      <c r="BY38" s="442"/>
      <c r="BZ38" s="442"/>
      <c r="CA38" s="442"/>
      <c r="CB38" s="442"/>
      <c r="CC38" s="442"/>
      <c r="CD38" s="130"/>
      <c r="CN38" s="130"/>
      <c r="CX38" s="130"/>
      <c r="DH38" s="130"/>
      <c r="DR38" s="130"/>
      <c r="EB38" s="130"/>
      <c r="EL38" s="130"/>
      <c r="EV38" s="130"/>
      <c r="FF38" s="130"/>
      <c r="FP38" s="130"/>
      <c r="FZ38" s="130"/>
      <c r="GJ38" s="130"/>
      <c r="GT38" s="130"/>
      <c r="HD38" s="130"/>
      <c r="HN38" s="130"/>
      <c r="HX38" s="130"/>
      <c r="IH38" s="130"/>
    </row>
    <row xmlns:x14ac="http://schemas.microsoft.com/office/spreadsheetml/2009/9/ac" r="39" s="3" customFormat="true" x14ac:dyDescent="0.25">
      <c r="A39" s="396" t="str">
        <f ca="true">IF(ISBLANK('Data Summary'!A41),"",'Data Summary'!A41)</f>
        <v/>
      </c>
      <c r="B39" s="130"/>
      <c r="L39" s="130"/>
      <c r="V39" s="130"/>
      <c r="AF39" s="130"/>
      <c r="AP39" s="130"/>
      <c r="AZ39" s="130"/>
      <c r="BA39" s="130"/>
      <c r="BB39" s="130"/>
      <c r="BC39" s="130"/>
      <c r="BD39" s="130"/>
      <c r="BE39" s="130"/>
      <c r="BF39" s="130"/>
      <c r="BG39" s="130"/>
      <c r="BJ39" s="130"/>
      <c r="BK39" s="130"/>
      <c r="BL39" s="130"/>
      <c r="BM39" s="130"/>
      <c r="BN39" s="130"/>
      <c r="BO39" s="130"/>
      <c r="BP39" s="130"/>
      <c r="BQ39" s="130"/>
      <c r="BT39" s="441"/>
      <c r="BU39" s="442"/>
      <c r="BV39" s="442"/>
      <c r="BW39" s="442"/>
      <c r="BX39" s="442"/>
      <c r="BY39" s="442"/>
      <c r="BZ39" s="442"/>
      <c r="CA39" s="442"/>
      <c r="CB39" s="442"/>
      <c r="CC39" s="442"/>
      <c r="CD39" s="130"/>
      <c r="CN39" s="130"/>
      <c r="CX39" s="130"/>
      <c r="DH39" s="130"/>
      <c r="DR39" s="130"/>
      <c r="EB39" s="130"/>
      <c r="EL39" s="130"/>
      <c r="EV39" s="130"/>
      <c r="FF39" s="130"/>
      <c r="FP39" s="130"/>
      <c r="FZ39" s="130"/>
      <c r="GJ39" s="130"/>
      <c r="GT39" s="130"/>
      <c r="HD39" s="130"/>
      <c r="HN39" s="130"/>
      <c r="HX39" s="130"/>
      <c r="IH39" s="130"/>
    </row>
    <row xmlns:x14ac="http://schemas.microsoft.com/office/spreadsheetml/2009/9/ac" r="40" s="3" customFormat="true" x14ac:dyDescent="0.25">
      <c r="A40" s="396" t="str">
        <f ca="true">IF(ISBLANK('Data Summary'!A42),"",'Data Summary'!A42)</f>
        <v/>
      </c>
      <c r="B40" s="130"/>
      <c r="L40" s="130"/>
      <c r="V40" s="130"/>
      <c r="AF40" s="130"/>
      <c r="AP40" s="130"/>
      <c r="AZ40" s="130"/>
      <c r="BA40" s="130"/>
      <c r="BB40" s="130"/>
      <c r="BC40" s="130"/>
      <c r="BD40" s="130"/>
      <c r="BE40" s="130"/>
      <c r="BF40" s="130"/>
      <c r="BG40" s="130"/>
      <c r="BJ40" s="130"/>
      <c r="BK40" s="130"/>
      <c r="BL40" s="130"/>
      <c r="BM40" s="130"/>
      <c r="BN40" s="130"/>
      <c r="BO40" s="130"/>
      <c r="BP40" s="130"/>
      <c r="BQ40" s="130"/>
      <c r="BT40" s="441"/>
      <c r="BU40" s="442"/>
      <c r="BV40" s="442"/>
      <c r="BW40" s="442"/>
      <c r="BX40" s="442"/>
      <c r="BY40" s="442"/>
      <c r="BZ40" s="442"/>
      <c r="CA40" s="442"/>
      <c r="CB40" s="442"/>
      <c r="CC40" s="442"/>
      <c r="CD40" s="130"/>
      <c r="CN40" s="130"/>
      <c r="CX40" s="130"/>
      <c r="DH40" s="130"/>
      <c r="DR40" s="130"/>
      <c r="EB40" s="130"/>
      <c r="EL40" s="130"/>
      <c r="EV40" s="130"/>
      <c r="FF40" s="130"/>
      <c r="FP40" s="130"/>
      <c r="FZ40" s="130"/>
      <c r="GJ40" s="130"/>
      <c r="GT40" s="130"/>
      <c r="HD40" s="130"/>
      <c r="HN40" s="130"/>
      <c r="HX40" s="130"/>
      <c r="IH40" s="130"/>
    </row>
    <row xmlns:x14ac="http://schemas.microsoft.com/office/spreadsheetml/2009/9/ac" r="41" s="3" customFormat="true" x14ac:dyDescent="0.25">
      <c r="A41" s="396" t="str">
        <f ca="true">IF(ISBLANK('Data Summary'!A43),"",'Data Summary'!A43)</f>
        <v/>
      </c>
      <c r="B41" s="130"/>
      <c r="L41" s="130"/>
      <c r="V41" s="130"/>
      <c r="AF41" s="130"/>
      <c r="AP41" s="130"/>
      <c r="AZ41" s="130"/>
      <c r="BA41" s="130"/>
      <c r="BB41" s="130"/>
      <c r="BC41" s="130"/>
      <c r="BD41" s="130"/>
      <c r="BE41" s="130"/>
      <c r="BF41" s="130"/>
      <c r="BG41" s="130"/>
      <c r="BJ41" s="130"/>
      <c r="BK41" s="130"/>
      <c r="BL41" s="130"/>
      <c r="BM41" s="130"/>
      <c r="BN41" s="130"/>
      <c r="BO41" s="130"/>
      <c r="BP41" s="130"/>
      <c r="BQ41" s="130"/>
      <c r="BT41" s="441"/>
      <c r="BU41" s="442"/>
      <c r="BV41" s="442"/>
      <c r="BW41" s="442"/>
      <c r="BX41" s="442"/>
      <c r="BY41" s="442"/>
      <c r="BZ41" s="442"/>
      <c r="CA41" s="442"/>
      <c r="CB41" s="442"/>
      <c r="CC41" s="442"/>
      <c r="CD41" s="130"/>
      <c r="CN41" s="130"/>
      <c r="CX41" s="130"/>
      <c r="DH41" s="130"/>
      <c r="DR41" s="130"/>
      <c r="EB41" s="130"/>
      <c r="EL41" s="130"/>
      <c r="EV41" s="130"/>
      <c r="FF41" s="130"/>
      <c r="FP41" s="130"/>
      <c r="FZ41" s="130"/>
      <c r="GJ41" s="130"/>
      <c r="GT41" s="130"/>
      <c r="HD41" s="130"/>
      <c r="HN41" s="130"/>
      <c r="HX41" s="130"/>
      <c r="IH41" s="130"/>
    </row>
    <row xmlns:x14ac="http://schemas.microsoft.com/office/spreadsheetml/2009/9/ac" r="42" s="3" customFormat="true" x14ac:dyDescent="0.25">
      <c r="A42" s="396" t="str">
        <f ca="true">IF(ISBLANK('Data Summary'!A44),"",'Data Summary'!A44)</f>
        <v/>
      </c>
      <c r="B42" s="130"/>
      <c r="L42" s="130"/>
      <c r="V42" s="130"/>
      <c r="AF42" s="130"/>
      <c r="AP42" s="130"/>
      <c r="AZ42" s="130"/>
      <c r="BA42" s="130"/>
      <c r="BB42" s="130"/>
      <c r="BC42" s="130"/>
      <c r="BD42" s="130"/>
      <c r="BE42" s="130"/>
      <c r="BF42" s="130"/>
      <c r="BG42" s="130"/>
      <c r="BJ42" s="130"/>
      <c r="BK42" s="130"/>
      <c r="BL42" s="130"/>
      <c r="BM42" s="130"/>
      <c r="BN42" s="130"/>
      <c r="BO42" s="130"/>
      <c r="BP42" s="130"/>
      <c r="BQ42" s="130"/>
      <c r="BT42" s="441"/>
      <c r="BU42" s="442"/>
      <c r="BV42" s="442"/>
      <c r="BW42" s="442"/>
      <c r="BX42" s="442"/>
      <c r="BY42" s="442"/>
      <c r="BZ42" s="442"/>
      <c r="CA42" s="442"/>
      <c r="CB42" s="442"/>
      <c r="CC42" s="442"/>
      <c r="CD42" s="130"/>
      <c r="CN42" s="130"/>
      <c r="CX42" s="130"/>
      <c r="DH42" s="130"/>
      <c r="DR42" s="130"/>
      <c r="EB42" s="130"/>
      <c r="EL42" s="130"/>
      <c r="EV42" s="130"/>
      <c r="FF42" s="130"/>
      <c r="FP42" s="130"/>
      <c r="FZ42" s="130"/>
      <c r="GJ42" s="130"/>
      <c r="GT42" s="130"/>
      <c r="HD42" s="130"/>
      <c r="HN42" s="130"/>
      <c r="HX42" s="130"/>
      <c r="IH42" s="130"/>
    </row>
    <row xmlns:x14ac="http://schemas.microsoft.com/office/spreadsheetml/2009/9/ac" r="43" s="3" customFormat="true" x14ac:dyDescent="0.25">
      <c r="A43" s="396" t="str">
        <f ca="true">IF(ISBLANK('Data Summary'!A45),"",'Data Summary'!A45)</f>
        <v/>
      </c>
      <c r="B43" s="130"/>
      <c r="L43" s="130"/>
      <c r="V43" s="130"/>
      <c r="AF43" s="130"/>
      <c r="AP43" s="130"/>
      <c r="AZ43" s="130"/>
      <c r="BA43" s="130"/>
      <c r="BB43" s="130"/>
      <c r="BC43" s="130"/>
      <c r="BD43" s="130"/>
      <c r="BE43" s="130"/>
      <c r="BF43" s="130"/>
      <c r="BG43" s="130"/>
      <c r="BJ43" s="130"/>
      <c r="BK43" s="130"/>
      <c r="BL43" s="130"/>
      <c r="BM43" s="130"/>
      <c r="BN43" s="130"/>
      <c r="BO43" s="130"/>
      <c r="BP43" s="130"/>
      <c r="BQ43" s="130"/>
      <c r="BT43" s="441"/>
      <c r="BU43" s="442"/>
      <c r="BV43" s="442"/>
      <c r="BW43" s="442"/>
      <c r="BX43" s="442"/>
      <c r="BY43" s="442"/>
      <c r="BZ43" s="442"/>
      <c r="CA43" s="442"/>
      <c r="CB43" s="442"/>
      <c r="CC43" s="442"/>
      <c r="CD43" s="130"/>
      <c r="CN43" s="130"/>
      <c r="CX43" s="130"/>
      <c r="DH43" s="130"/>
      <c r="DR43" s="130"/>
      <c r="EB43" s="130"/>
      <c r="EL43" s="130"/>
      <c r="EV43" s="130"/>
      <c r="FF43" s="130"/>
      <c r="FP43" s="130"/>
      <c r="FZ43" s="130"/>
      <c r="GJ43" s="130"/>
      <c r="GT43" s="130"/>
      <c r="HD43" s="130"/>
      <c r="HN43" s="130"/>
      <c r="HX43" s="130"/>
      <c r="IH43" s="130"/>
    </row>
    <row xmlns:x14ac="http://schemas.microsoft.com/office/spreadsheetml/2009/9/ac" r="44" s="3" customFormat="true" x14ac:dyDescent="0.25">
      <c r="A44" s="396" t="str">
        <f ca="true">IF(ISBLANK('Data Summary'!A46),"",'Data Summary'!A46)</f>
        <v/>
      </c>
      <c r="B44" s="130"/>
      <c r="L44" s="130"/>
      <c r="V44" s="130"/>
      <c r="AF44" s="130"/>
      <c r="AP44" s="130"/>
      <c r="AZ44" s="130"/>
      <c r="BA44" s="130"/>
      <c r="BB44" s="130"/>
      <c r="BC44" s="130"/>
      <c r="BD44" s="130"/>
      <c r="BE44" s="130"/>
      <c r="BF44" s="130"/>
      <c r="BG44" s="130"/>
      <c r="BJ44" s="130"/>
      <c r="BK44" s="130"/>
      <c r="BL44" s="130"/>
      <c r="BM44" s="130"/>
      <c r="BN44" s="130"/>
      <c r="BO44" s="130"/>
      <c r="BP44" s="130"/>
      <c r="BQ44" s="130"/>
      <c r="BT44" s="441"/>
      <c r="BU44" s="442"/>
      <c r="BV44" s="442"/>
      <c r="BW44" s="442"/>
      <c r="BX44" s="442"/>
      <c r="BY44" s="442"/>
      <c r="BZ44" s="442"/>
      <c r="CA44" s="442"/>
      <c r="CB44" s="442"/>
      <c r="CC44" s="442"/>
      <c r="CD44" s="130"/>
      <c r="CN44" s="130"/>
      <c r="CX44" s="130"/>
      <c r="DH44" s="130"/>
      <c r="DR44" s="130"/>
      <c r="EB44" s="130"/>
      <c r="EL44" s="130"/>
      <c r="EV44" s="130"/>
      <c r="FF44" s="130"/>
      <c r="FP44" s="130"/>
      <c r="FZ44" s="130"/>
      <c r="GJ44" s="130"/>
      <c r="GT44" s="130"/>
      <c r="HD44" s="130"/>
      <c r="HN44" s="130"/>
      <c r="HX44" s="130"/>
      <c r="IH44" s="130"/>
    </row>
    <row xmlns:x14ac="http://schemas.microsoft.com/office/spreadsheetml/2009/9/ac" r="45" s="3" customFormat="true" x14ac:dyDescent="0.25">
      <c r="A45" s="396" t="str">
        <f ca="true">IF(ISBLANK('Data Summary'!A47),"",'Data Summary'!A47)</f>
        <v/>
      </c>
      <c r="B45" s="130"/>
      <c r="L45" s="130"/>
      <c r="V45" s="130"/>
      <c r="AF45" s="130"/>
      <c r="AP45" s="130"/>
      <c r="AZ45" s="130"/>
      <c r="BA45" s="130"/>
      <c r="BB45" s="130"/>
      <c r="BC45" s="130"/>
      <c r="BD45" s="130"/>
      <c r="BE45" s="130"/>
      <c r="BF45" s="130"/>
      <c r="BG45" s="130"/>
      <c r="BJ45" s="130"/>
      <c r="BK45" s="130"/>
      <c r="BL45" s="130"/>
      <c r="BM45" s="130"/>
      <c r="BN45" s="130"/>
      <c r="BO45" s="130"/>
      <c r="BP45" s="130"/>
      <c r="BQ45" s="130"/>
      <c r="BT45" s="441"/>
      <c r="BU45" s="442"/>
      <c r="BV45" s="442"/>
      <c r="BW45" s="442"/>
      <c r="BX45" s="442"/>
      <c r="BY45" s="442"/>
      <c r="BZ45" s="442"/>
      <c r="CA45" s="442"/>
      <c r="CB45" s="442"/>
      <c r="CC45" s="442"/>
      <c r="CD45" s="130"/>
      <c r="CN45" s="130"/>
      <c r="CX45" s="130"/>
      <c r="DH45" s="130"/>
      <c r="DR45" s="130"/>
      <c r="EB45" s="130"/>
      <c r="EL45" s="130"/>
      <c r="EV45" s="130"/>
      <c r="FF45" s="130"/>
      <c r="FP45" s="130"/>
      <c r="FZ45" s="130"/>
      <c r="GJ45" s="130"/>
      <c r="GT45" s="130"/>
      <c r="HD45" s="130"/>
      <c r="HN45" s="130"/>
      <c r="HX45" s="130"/>
      <c r="IH45" s="130"/>
    </row>
    <row xmlns:x14ac="http://schemas.microsoft.com/office/spreadsheetml/2009/9/ac" r="46" s="3" customFormat="true" x14ac:dyDescent="0.25">
      <c r="A46" s="396" t="str">
        <f ca="true">IF(ISBLANK('Data Summary'!A48),"",'Data Summary'!A48)</f>
        <v/>
      </c>
      <c r="B46" s="130"/>
      <c r="L46" s="130"/>
      <c r="V46" s="130"/>
      <c r="AF46" s="130"/>
      <c r="AP46" s="130"/>
      <c r="AZ46" s="130"/>
      <c r="BA46" s="130"/>
      <c r="BB46" s="130"/>
      <c r="BC46" s="130"/>
      <c r="BD46" s="130"/>
      <c r="BE46" s="130"/>
      <c r="BF46" s="130"/>
      <c r="BG46" s="130"/>
      <c r="BJ46" s="130"/>
      <c r="BK46" s="130"/>
      <c r="BL46" s="130"/>
      <c r="BM46" s="130"/>
      <c r="BN46" s="130"/>
      <c r="BO46" s="130"/>
      <c r="BP46" s="130"/>
      <c r="BQ46" s="130"/>
      <c r="BT46" s="441"/>
      <c r="BU46" s="442"/>
      <c r="BV46" s="442"/>
      <c r="BW46" s="442"/>
      <c r="BX46" s="442"/>
      <c r="BY46" s="442"/>
      <c r="BZ46" s="442"/>
      <c r="CA46" s="442"/>
      <c r="CB46" s="442"/>
      <c r="CC46" s="442"/>
      <c r="CD46" s="130"/>
      <c r="CN46" s="130"/>
      <c r="CX46" s="130"/>
      <c r="DH46" s="130"/>
      <c r="DR46" s="130"/>
      <c r="EB46" s="130"/>
      <c r="EL46" s="130"/>
      <c r="EV46" s="130"/>
      <c r="FF46" s="130"/>
      <c r="FP46" s="130"/>
      <c r="FZ46" s="130"/>
      <c r="GJ46" s="130"/>
      <c r="GT46" s="130"/>
      <c r="HD46" s="130"/>
      <c r="HN46" s="130"/>
      <c r="HX46" s="130"/>
      <c r="IH46" s="130"/>
    </row>
    <row xmlns:x14ac="http://schemas.microsoft.com/office/spreadsheetml/2009/9/ac" r="47" s="3" customFormat="true" x14ac:dyDescent="0.25">
      <c r="A47" s="396" t="str">
        <f ca="true">IF(ISBLANK('Data Summary'!A49),"",'Data Summary'!A49)</f>
        <v/>
      </c>
      <c r="B47" s="130"/>
      <c r="L47" s="130"/>
      <c r="V47" s="130"/>
      <c r="AF47" s="130"/>
      <c r="AP47" s="130"/>
      <c r="AZ47" s="130"/>
      <c r="BA47" s="130"/>
      <c r="BB47" s="130"/>
      <c r="BC47" s="130"/>
      <c r="BD47" s="130"/>
      <c r="BE47" s="130"/>
      <c r="BF47" s="130"/>
      <c r="BG47" s="130"/>
      <c r="BJ47" s="130"/>
      <c r="BK47" s="130"/>
      <c r="BL47" s="130"/>
      <c r="BM47" s="130"/>
      <c r="BN47" s="130"/>
      <c r="BO47" s="130"/>
      <c r="BP47" s="130"/>
      <c r="BQ47" s="130"/>
      <c r="BT47" s="441"/>
      <c r="BU47" s="442"/>
      <c r="BV47" s="442"/>
      <c r="BW47" s="442"/>
      <c r="BX47" s="442"/>
      <c r="BY47" s="442"/>
      <c r="BZ47" s="442"/>
      <c r="CA47" s="442"/>
      <c r="CB47" s="442"/>
      <c r="CC47" s="442"/>
      <c r="CD47" s="130"/>
      <c r="CN47" s="130"/>
      <c r="CX47" s="130"/>
      <c r="DH47" s="130"/>
      <c r="DR47" s="130"/>
      <c r="EB47" s="130"/>
      <c r="EL47" s="130"/>
      <c r="EV47" s="130"/>
      <c r="FF47" s="130"/>
      <c r="FP47" s="130"/>
      <c r="FZ47" s="130"/>
      <c r="GJ47" s="130"/>
      <c r="GT47" s="130"/>
      <c r="HD47" s="130"/>
      <c r="HN47" s="130"/>
      <c r="HX47" s="130"/>
      <c r="IH47" s="130"/>
    </row>
    <row xmlns:x14ac="http://schemas.microsoft.com/office/spreadsheetml/2009/9/ac" r="48" s="3" customFormat="true" x14ac:dyDescent="0.25">
      <c r="A48" s="396" t="str">
        <f ca="true">IF(ISBLANK('Data Summary'!A50),"",'Data Summary'!A50)</f>
        <v/>
      </c>
      <c r="B48" s="130"/>
      <c r="L48" s="130"/>
      <c r="V48" s="130"/>
      <c r="AF48" s="130"/>
      <c r="AP48" s="130"/>
      <c r="AZ48" s="130"/>
      <c r="BA48" s="130"/>
      <c r="BB48" s="130"/>
      <c r="BC48" s="130"/>
      <c r="BD48" s="130"/>
      <c r="BE48" s="130"/>
      <c r="BF48" s="130"/>
      <c r="BG48" s="130"/>
      <c r="BJ48" s="130"/>
      <c r="BK48" s="130"/>
      <c r="BL48" s="130"/>
      <c r="BM48" s="130"/>
      <c r="BN48" s="130"/>
      <c r="BO48" s="130"/>
      <c r="BP48" s="130"/>
      <c r="BQ48" s="130"/>
      <c r="BT48" s="441"/>
      <c r="BU48" s="442"/>
      <c r="BV48" s="442"/>
      <c r="BW48" s="442"/>
      <c r="BX48" s="442"/>
      <c r="BY48" s="442"/>
      <c r="BZ48" s="442"/>
      <c r="CA48" s="442"/>
      <c r="CB48" s="442"/>
      <c r="CC48" s="442"/>
      <c r="CD48" s="130"/>
      <c r="CN48" s="130"/>
      <c r="CX48" s="130"/>
      <c r="DH48" s="130"/>
      <c r="DR48" s="130"/>
      <c r="EB48" s="130"/>
      <c r="EL48" s="130"/>
      <c r="EV48" s="130"/>
      <c r="FF48" s="130"/>
      <c r="FP48" s="130"/>
      <c r="FZ48" s="130"/>
      <c r="GJ48" s="130"/>
      <c r="GT48" s="130"/>
      <c r="HD48" s="130"/>
      <c r="HN48" s="130"/>
      <c r="HX48" s="130"/>
      <c r="IH48" s="130"/>
    </row>
    <row xmlns:x14ac="http://schemas.microsoft.com/office/spreadsheetml/2009/9/ac" r="49" s="3" customFormat="true" x14ac:dyDescent="0.25">
      <c r="A49" s="396" t="str">
        <f ca="true">IF(ISBLANK('Data Summary'!A51),"",'Data Summary'!A51)</f>
        <v/>
      </c>
      <c r="B49" s="130"/>
      <c r="L49" s="130"/>
      <c r="V49" s="130"/>
      <c r="AF49" s="130"/>
      <c r="AP49" s="130"/>
      <c r="AZ49" s="130"/>
      <c r="BA49" s="130"/>
      <c r="BB49" s="130"/>
      <c r="BC49" s="130"/>
      <c r="BD49" s="130"/>
      <c r="BE49" s="130"/>
      <c r="BF49" s="130"/>
      <c r="BG49" s="130"/>
      <c r="BJ49" s="130"/>
      <c r="BK49" s="130"/>
      <c r="BL49" s="130"/>
      <c r="BM49" s="130"/>
      <c r="BN49" s="130"/>
      <c r="BO49" s="130"/>
      <c r="BP49" s="130"/>
      <c r="BQ49" s="130"/>
      <c r="BT49" s="441"/>
      <c r="BU49" s="442"/>
      <c r="BV49" s="442"/>
      <c r="BW49" s="442"/>
      <c r="BX49" s="442"/>
      <c r="BY49" s="442"/>
      <c r="BZ49" s="442"/>
      <c r="CA49" s="442"/>
      <c r="CB49" s="442"/>
      <c r="CC49" s="442"/>
      <c r="CD49" s="130"/>
      <c r="CN49" s="130"/>
      <c r="CX49" s="130"/>
      <c r="DH49" s="130"/>
      <c r="DR49" s="130"/>
      <c r="EB49" s="130"/>
      <c r="EL49" s="130"/>
      <c r="EV49" s="130"/>
      <c r="FF49" s="130"/>
      <c r="FP49" s="130"/>
      <c r="FZ49" s="130"/>
      <c r="GJ49" s="130"/>
      <c r="GT49" s="130"/>
      <c r="HD49" s="130"/>
      <c r="HN49" s="130"/>
      <c r="HX49" s="130"/>
      <c r="IH49" s="130"/>
    </row>
    <row xmlns:x14ac="http://schemas.microsoft.com/office/spreadsheetml/2009/9/ac" r="50" s="3" customFormat="true" x14ac:dyDescent="0.25">
      <c r="A50" s="396" t="str">
        <f ca="true">IF(ISBLANK('Data Summary'!A52),"",'Data Summary'!A52)</f>
        <v/>
      </c>
      <c r="B50" s="130"/>
      <c r="L50" s="130"/>
      <c r="V50" s="130"/>
      <c r="AF50" s="130"/>
      <c r="AP50" s="130"/>
      <c r="AZ50" s="130"/>
      <c r="BA50" s="130"/>
      <c r="BB50" s="130"/>
      <c r="BC50" s="130"/>
      <c r="BD50" s="130"/>
      <c r="BE50" s="130"/>
      <c r="BF50" s="130"/>
      <c r="BG50" s="130"/>
      <c r="BJ50" s="130"/>
      <c r="BK50" s="130"/>
      <c r="BL50" s="130"/>
      <c r="BM50" s="130"/>
      <c r="BN50" s="130"/>
      <c r="BO50" s="130"/>
      <c r="BP50" s="130"/>
      <c r="BQ50" s="130"/>
      <c r="BT50" s="441"/>
      <c r="BU50" s="442"/>
      <c r="BV50" s="442"/>
      <c r="BW50" s="442"/>
      <c r="BX50" s="442"/>
      <c r="BY50" s="442"/>
      <c r="BZ50" s="442"/>
      <c r="CA50" s="442"/>
      <c r="CB50" s="442"/>
      <c r="CC50" s="442"/>
      <c r="CD50" s="130"/>
      <c r="CN50" s="130"/>
      <c r="CX50" s="130"/>
      <c r="DH50" s="130"/>
      <c r="DR50" s="130"/>
      <c r="EB50" s="130"/>
      <c r="EL50" s="130"/>
      <c r="EV50" s="130"/>
      <c r="FF50" s="130"/>
      <c r="FP50" s="130"/>
      <c r="FZ50" s="130"/>
      <c r="GJ50" s="130"/>
      <c r="GT50" s="130"/>
      <c r="HD50" s="130"/>
      <c r="HN50" s="130"/>
      <c r="HX50" s="130"/>
      <c r="IH50" s="130"/>
    </row>
    <row xmlns:x14ac="http://schemas.microsoft.com/office/spreadsheetml/2009/9/ac" r="51" s="3" customFormat="true" x14ac:dyDescent="0.25">
      <c r="A51" s="396" t="str">
        <f ca="true">IF(ISBLANK('Data Summary'!A53),"",'Data Summary'!A53)</f>
        <v/>
      </c>
      <c r="B51" s="130"/>
      <c r="L51" s="130"/>
      <c r="V51" s="130"/>
      <c r="AF51" s="130"/>
      <c r="AP51" s="130"/>
      <c r="AZ51" s="130"/>
      <c r="BA51" s="130"/>
      <c r="BB51" s="130"/>
      <c r="BC51" s="130"/>
      <c r="BD51" s="130"/>
      <c r="BE51" s="130"/>
      <c r="BF51" s="130"/>
      <c r="BG51" s="130"/>
      <c r="BJ51" s="130"/>
      <c r="BK51" s="130"/>
      <c r="BL51" s="130"/>
      <c r="BM51" s="130"/>
      <c r="BN51" s="130"/>
      <c r="BO51" s="130"/>
      <c r="BP51" s="130"/>
      <c r="BQ51" s="130"/>
      <c r="BT51" s="441"/>
      <c r="BU51" s="442"/>
      <c r="BV51" s="442"/>
      <c r="BW51" s="442"/>
      <c r="BX51" s="442"/>
      <c r="BY51" s="442"/>
      <c r="BZ51" s="442"/>
      <c r="CA51" s="442"/>
      <c r="CB51" s="442"/>
      <c r="CC51" s="442"/>
      <c r="CD51" s="130"/>
      <c r="CN51" s="130"/>
      <c r="CX51" s="130"/>
      <c r="DH51" s="130"/>
      <c r="DR51" s="130"/>
      <c r="EB51" s="130"/>
      <c r="EL51" s="130"/>
      <c r="EV51" s="130"/>
      <c r="FF51" s="130"/>
      <c r="FP51" s="130"/>
      <c r="FZ51" s="130"/>
      <c r="GJ51" s="130"/>
      <c r="GT51" s="130"/>
      <c r="HD51" s="130"/>
      <c r="HN51" s="130"/>
      <c r="HX51" s="130"/>
      <c r="IH51" s="130"/>
    </row>
    <row xmlns:x14ac="http://schemas.microsoft.com/office/spreadsheetml/2009/9/ac" r="52" s="3" customFormat="true" x14ac:dyDescent="0.25">
      <c r="A52" s="396" t="str">
        <f ca="true">IF(ISBLANK('Data Summary'!A54),"",'Data Summary'!A54)</f>
        <v/>
      </c>
      <c r="B52" s="130"/>
      <c r="L52" s="130"/>
      <c r="V52" s="130"/>
      <c r="AF52" s="130"/>
      <c r="AP52" s="130"/>
      <c r="AZ52" s="130"/>
      <c r="BA52" s="130"/>
      <c r="BB52" s="130"/>
      <c r="BC52" s="130"/>
      <c r="BD52" s="130"/>
      <c r="BE52" s="130"/>
      <c r="BF52" s="130"/>
      <c r="BG52" s="130"/>
      <c r="BJ52" s="130"/>
      <c r="BK52" s="130"/>
      <c r="BL52" s="130"/>
      <c r="BM52" s="130"/>
      <c r="BN52" s="130"/>
      <c r="BO52" s="130"/>
      <c r="BP52" s="130"/>
      <c r="BQ52" s="130"/>
      <c r="BT52" s="441"/>
      <c r="BU52" s="442"/>
      <c r="BV52" s="442"/>
      <c r="BW52" s="442"/>
      <c r="BX52" s="442"/>
      <c r="BY52" s="442"/>
      <c r="BZ52" s="442"/>
      <c r="CA52" s="442"/>
      <c r="CB52" s="442"/>
      <c r="CC52" s="442"/>
      <c r="CD52" s="130"/>
      <c r="CN52" s="130"/>
      <c r="CX52" s="130"/>
      <c r="DH52" s="130"/>
      <c r="DR52" s="130"/>
      <c r="EB52" s="130"/>
      <c r="EL52" s="130"/>
      <c r="EV52" s="130"/>
      <c r="FF52" s="130"/>
      <c r="FP52" s="130"/>
      <c r="FZ52" s="130"/>
      <c r="GJ52" s="130"/>
      <c r="GT52" s="130"/>
      <c r="HD52" s="130"/>
      <c r="HN52" s="130"/>
      <c r="HX52" s="130"/>
      <c r="IH52" s="130"/>
    </row>
    <row xmlns:x14ac="http://schemas.microsoft.com/office/spreadsheetml/2009/9/ac" r="53" s="3" customFormat="true" x14ac:dyDescent="0.25">
      <c r="A53" s="396" t="str">
        <f ca="true">IF(ISBLANK('Data Summary'!A55),"",'Data Summary'!A55)</f>
        <v/>
      </c>
      <c r="B53" s="130"/>
      <c r="L53" s="130"/>
      <c r="V53" s="130"/>
      <c r="AF53" s="130"/>
      <c r="AP53" s="130"/>
      <c r="AZ53" s="130"/>
      <c r="BA53" s="130"/>
      <c r="BB53" s="130"/>
      <c r="BC53" s="130"/>
      <c r="BD53" s="130"/>
      <c r="BE53" s="130"/>
      <c r="BF53" s="130"/>
      <c r="BG53" s="130"/>
      <c r="BJ53" s="130"/>
      <c r="BK53" s="130"/>
      <c r="BL53" s="130"/>
      <c r="BM53" s="130"/>
      <c r="BN53" s="130"/>
      <c r="BO53" s="130"/>
      <c r="BP53" s="130"/>
      <c r="BQ53" s="130"/>
      <c r="BT53" s="441"/>
      <c r="BU53" s="442"/>
      <c r="BV53" s="442"/>
      <c r="BW53" s="442"/>
      <c r="BX53" s="442"/>
      <c r="BY53" s="442"/>
      <c r="BZ53" s="442"/>
      <c r="CA53" s="442"/>
      <c r="CB53" s="442"/>
      <c r="CC53" s="442"/>
      <c r="CD53" s="130"/>
      <c r="CN53" s="130"/>
      <c r="CX53" s="130"/>
      <c r="DH53" s="130"/>
      <c r="DR53" s="130"/>
      <c r="EB53" s="130"/>
      <c r="EL53" s="130"/>
      <c r="EV53" s="130"/>
      <c r="FF53" s="130"/>
      <c r="FP53" s="130"/>
      <c r="FZ53" s="130"/>
      <c r="GJ53" s="130"/>
      <c r="GT53" s="130"/>
      <c r="HD53" s="130"/>
      <c r="HN53" s="130"/>
      <c r="HX53" s="130"/>
      <c r="IH53" s="130"/>
    </row>
    <row xmlns:x14ac="http://schemas.microsoft.com/office/spreadsheetml/2009/9/ac" r="54" s="3" customFormat="true" x14ac:dyDescent="0.25">
      <c r="A54" s="396" t="str">
        <f ca="true">IF(ISBLANK('Data Summary'!A56),"",'Data Summary'!A56)</f>
        <v/>
      </c>
      <c r="B54" s="130"/>
      <c r="L54" s="130"/>
      <c r="V54" s="130"/>
      <c r="AF54" s="130"/>
      <c r="AP54" s="130"/>
      <c r="AZ54" s="130"/>
      <c r="BA54" s="130"/>
      <c r="BB54" s="130"/>
      <c r="BC54" s="130"/>
      <c r="BD54" s="130"/>
      <c r="BE54" s="130"/>
      <c r="BF54" s="130"/>
      <c r="BG54" s="130"/>
      <c r="BJ54" s="130"/>
      <c r="BK54" s="130"/>
      <c r="BL54" s="130"/>
      <c r="BM54" s="130"/>
      <c r="BN54" s="130"/>
      <c r="BO54" s="130"/>
      <c r="BP54" s="130"/>
      <c r="BQ54" s="130"/>
      <c r="BT54" s="441"/>
      <c r="BU54" s="442"/>
      <c r="BV54" s="442"/>
      <c r="BW54" s="442"/>
      <c r="BX54" s="442"/>
      <c r="BY54" s="442"/>
      <c r="BZ54" s="442"/>
      <c r="CA54" s="442"/>
      <c r="CB54" s="442"/>
      <c r="CC54" s="442"/>
      <c r="CD54" s="130"/>
      <c r="CN54" s="130"/>
      <c r="CX54" s="130"/>
      <c r="DH54" s="130"/>
      <c r="DR54" s="130"/>
      <c r="EB54" s="130"/>
      <c r="EL54" s="130"/>
      <c r="EV54" s="130"/>
      <c r="FF54" s="130"/>
      <c r="FP54" s="130"/>
      <c r="FZ54" s="130"/>
      <c r="GJ54" s="130"/>
      <c r="GT54" s="130"/>
      <c r="HD54" s="130"/>
      <c r="HN54" s="130"/>
      <c r="HX54" s="130"/>
      <c r="IH54" s="130"/>
    </row>
    <row xmlns:x14ac="http://schemas.microsoft.com/office/spreadsheetml/2009/9/ac" r="55" s="3" customFormat="true" x14ac:dyDescent="0.25">
      <c r="A55" s="396" t="str">
        <f ca="true">IF(ISBLANK('Data Summary'!A57),"",'Data Summary'!A57)</f>
        <v/>
      </c>
      <c r="B55" s="130"/>
      <c r="L55" s="130"/>
      <c r="V55" s="130"/>
      <c r="AF55" s="130"/>
      <c r="AP55" s="130"/>
      <c r="AZ55" s="130"/>
      <c r="BA55" s="130"/>
      <c r="BB55" s="130"/>
      <c r="BC55" s="130"/>
      <c r="BD55" s="130"/>
      <c r="BE55" s="130"/>
      <c r="BF55" s="130"/>
      <c r="BG55" s="130"/>
      <c r="BJ55" s="130"/>
      <c r="BK55" s="130"/>
      <c r="BL55" s="130"/>
      <c r="BM55" s="130"/>
      <c r="BN55" s="130"/>
      <c r="BO55" s="130"/>
      <c r="BP55" s="130"/>
      <c r="BQ55" s="130"/>
      <c r="BT55" s="441"/>
      <c r="BU55" s="442"/>
      <c r="BV55" s="442"/>
      <c r="BW55" s="442"/>
      <c r="BX55" s="442"/>
      <c r="BY55" s="442"/>
      <c r="BZ55" s="442"/>
      <c r="CA55" s="442"/>
      <c r="CB55" s="442"/>
      <c r="CC55" s="442"/>
      <c r="CD55" s="130"/>
      <c r="CN55" s="130"/>
      <c r="CX55" s="130"/>
      <c r="DH55" s="130"/>
      <c r="DR55" s="130"/>
      <c r="EB55" s="130"/>
      <c r="EL55" s="130"/>
      <c r="EV55" s="130"/>
      <c r="FF55" s="130"/>
      <c r="FP55" s="130"/>
      <c r="FZ55" s="130"/>
      <c r="GJ55" s="130"/>
      <c r="GT55" s="130"/>
      <c r="HD55" s="130"/>
      <c r="HN55" s="130"/>
      <c r="HX55" s="130"/>
      <c r="IH55" s="130"/>
    </row>
    <row xmlns:x14ac="http://schemas.microsoft.com/office/spreadsheetml/2009/9/ac" r="56" s="3" customFormat="true" x14ac:dyDescent="0.25">
      <c r="A56" s="396" t="str">
        <f ca="true">IF(ISBLANK('Data Summary'!A58),"",'Data Summary'!A58)</f>
        <v/>
      </c>
      <c r="B56" s="130"/>
      <c r="L56" s="130"/>
      <c r="V56" s="130"/>
      <c r="AF56" s="130"/>
      <c r="AP56" s="130"/>
      <c r="AZ56" s="130"/>
      <c r="BA56" s="130"/>
      <c r="BB56" s="130"/>
      <c r="BC56" s="130"/>
      <c r="BD56" s="130"/>
      <c r="BE56" s="130"/>
      <c r="BF56" s="130"/>
      <c r="BG56" s="130"/>
      <c r="BJ56" s="130"/>
      <c r="BK56" s="130"/>
      <c r="BL56" s="130"/>
      <c r="BM56" s="130"/>
      <c r="BN56" s="130"/>
      <c r="BO56" s="130"/>
      <c r="BP56" s="130"/>
      <c r="BQ56" s="130"/>
      <c r="BT56" s="441"/>
      <c r="BU56" s="442"/>
      <c r="BV56" s="442"/>
      <c r="BW56" s="442"/>
      <c r="BX56" s="442"/>
      <c r="BY56" s="442"/>
      <c r="BZ56" s="442"/>
      <c r="CA56" s="442"/>
      <c r="CB56" s="442"/>
      <c r="CC56" s="442"/>
      <c r="CD56" s="130"/>
      <c r="CN56" s="130"/>
      <c r="CX56" s="130"/>
      <c r="DH56" s="130"/>
      <c r="DR56" s="130"/>
      <c r="EB56" s="130"/>
      <c r="EL56" s="130"/>
      <c r="EV56" s="130"/>
      <c r="FF56" s="130"/>
      <c r="FP56" s="130"/>
      <c r="FZ56" s="130"/>
      <c r="GJ56" s="130"/>
      <c r="GT56" s="130"/>
      <c r="HD56" s="130"/>
      <c r="HN56" s="130"/>
      <c r="HX56" s="130"/>
      <c r="IH56" s="130"/>
    </row>
    <row xmlns:x14ac="http://schemas.microsoft.com/office/spreadsheetml/2009/9/ac" r="57" s="3" customFormat="true" x14ac:dyDescent="0.25">
      <c r="A57" s="396" t="str">
        <f ca="true">IF(ISBLANK('Data Summary'!A59),"",'Data Summary'!A59)</f>
        <v/>
      </c>
      <c r="B57" s="130"/>
      <c r="L57" s="130"/>
      <c r="V57" s="130"/>
      <c r="AF57" s="130"/>
      <c r="AP57" s="130"/>
      <c r="AZ57" s="130"/>
      <c r="BA57" s="130"/>
      <c r="BB57" s="130"/>
      <c r="BC57" s="130"/>
      <c r="BD57" s="130"/>
      <c r="BE57" s="130"/>
      <c r="BF57" s="130"/>
      <c r="BG57" s="130"/>
      <c r="BJ57" s="130"/>
      <c r="BK57" s="130"/>
      <c r="BL57" s="130"/>
      <c r="BM57" s="130"/>
      <c r="BN57" s="130"/>
      <c r="BO57" s="130"/>
      <c r="BP57" s="130"/>
      <c r="BQ57" s="130"/>
      <c r="BT57" s="441"/>
      <c r="BU57" s="442"/>
      <c r="BV57" s="442"/>
      <c r="BW57" s="442"/>
      <c r="BX57" s="442"/>
      <c r="BY57" s="442"/>
      <c r="BZ57" s="442"/>
      <c r="CA57" s="442"/>
      <c r="CB57" s="442"/>
      <c r="CC57" s="442"/>
      <c r="CD57" s="130"/>
      <c r="CN57" s="130"/>
      <c r="CX57" s="130"/>
      <c r="DH57" s="130"/>
      <c r="DR57" s="130"/>
      <c r="EB57" s="130"/>
      <c r="EL57" s="130"/>
      <c r="EV57" s="130"/>
      <c r="FF57" s="130"/>
      <c r="FP57" s="130"/>
      <c r="FZ57" s="130"/>
      <c r="GJ57" s="130"/>
      <c r="GT57" s="130"/>
      <c r="HD57" s="130"/>
      <c r="HN57" s="130"/>
      <c r="HX57" s="130"/>
      <c r="IH57" s="130"/>
    </row>
    <row xmlns:x14ac="http://schemas.microsoft.com/office/spreadsheetml/2009/9/ac" r="58" s="3" customFormat="true" x14ac:dyDescent="0.25">
      <c r="A58" s="396" t="str">
        <f ca="true">IF(ISBLANK('Data Summary'!A60),"",'Data Summary'!A60)</f>
        <v/>
      </c>
      <c r="B58" s="130"/>
      <c r="L58" s="130"/>
      <c r="V58" s="130"/>
      <c r="AF58" s="130"/>
      <c r="AP58" s="130"/>
      <c r="AZ58" s="130"/>
      <c r="BA58" s="130"/>
      <c r="BB58" s="130"/>
      <c r="BC58" s="130"/>
      <c r="BD58" s="130"/>
      <c r="BE58" s="130"/>
      <c r="BF58" s="130"/>
      <c r="BG58" s="130"/>
      <c r="BJ58" s="130"/>
      <c r="BK58" s="130"/>
      <c r="BL58" s="130"/>
      <c r="BM58" s="130"/>
      <c r="BN58" s="130"/>
      <c r="BO58" s="130"/>
      <c r="BP58" s="130"/>
      <c r="BQ58" s="130"/>
      <c r="BT58" s="441"/>
      <c r="BU58" s="442"/>
      <c r="BV58" s="442"/>
      <c r="BW58" s="442"/>
      <c r="BX58" s="442"/>
      <c r="BY58" s="442"/>
      <c r="BZ58" s="442"/>
      <c r="CA58" s="442"/>
      <c r="CB58" s="442"/>
      <c r="CC58" s="442"/>
      <c r="CD58" s="130"/>
      <c r="CN58" s="130"/>
      <c r="CX58" s="130"/>
      <c r="DH58" s="130"/>
      <c r="DR58" s="130"/>
      <c r="EB58" s="130"/>
      <c r="EL58" s="130"/>
      <c r="EV58" s="130"/>
      <c r="FF58" s="130"/>
      <c r="FP58" s="130"/>
      <c r="FZ58" s="130"/>
      <c r="GJ58" s="130"/>
      <c r="GT58" s="130"/>
      <c r="HD58" s="130"/>
      <c r="HN58" s="130"/>
      <c r="HX58" s="130"/>
      <c r="IH58" s="130"/>
    </row>
    <row xmlns:x14ac="http://schemas.microsoft.com/office/spreadsheetml/2009/9/ac" r="59" s="3" customFormat="true" x14ac:dyDescent="0.25">
      <c r="A59" s="396" t="str">
        <f ca="true">IF(ISBLANK('Data Summary'!A61),"",'Data Summary'!A61)</f>
        <v/>
      </c>
      <c r="B59" s="130"/>
      <c r="L59" s="130"/>
      <c r="V59" s="130"/>
      <c r="AF59" s="130"/>
      <c r="AP59" s="130"/>
      <c r="AZ59" s="130"/>
      <c r="BA59" s="130"/>
      <c r="BB59" s="130"/>
      <c r="BC59" s="130"/>
      <c r="BD59" s="130"/>
      <c r="BE59" s="130"/>
      <c r="BF59" s="130"/>
      <c r="BG59" s="130"/>
      <c r="BJ59" s="130"/>
      <c r="BK59" s="130"/>
      <c r="BL59" s="130"/>
      <c r="BM59" s="130"/>
      <c r="BN59" s="130"/>
      <c r="BO59" s="130"/>
      <c r="BP59" s="130"/>
      <c r="BQ59" s="130"/>
      <c r="BT59" s="441"/>
      <c r="BU59" s="442"/>
      <c r="BV59" s="442"/>
      <c r="BW59" s="442"/>
      <c r="BX59" s="442"/>
      <c r="BY59" s="442"/>
      <c r="BZ59" s="442"/>
      <c r="CA59" s="442"/>
      <c r="CB59" s="442"/>
      <c r="CC59" s="442"/>
      <c r="CD59" s="130"/>
      <c r="CN59" s="130"/>
      <c r="CX59" s="130"/>
      <c r="DH59" s="130"/>
      <c r="DR59" s="130"/>
      <c r="EB59" s="130"/>
      <c r="EL59" s="130"/>
      <c r="EV59" s="130"/>
      <c r="FF59" s="130"/>
      <c r="FP59" s="130"/>
      <c r="FZ59" s="130"/>
      <c r="GJ59" s="130"/>
      <c r="GT59" s="130"/>
      <c r="HD59" s="130"/>
      <c r="HN59" s="130"/>
      <c r="HX59" s="130"/>
      <c r="IH59" s="130"/>
    </row>
    <row xmlns:x14ac="http://schemas.microsoft.com/office/spreadsheetml/2009/9/ac" r="60" s="3" customFormat="true" x14ac:dyDescent="0.25">
      <c r="A60" s="396" t="str">
        <f ca="true">IF(ISBLANK('Data Summary'!A62),"",'Data Summary'!A62)</f>
        <v/>
      </c>
      <c r="B60" s="130"/>
      <c r="L60" s="130"/>
      <c r="V60" s="130"/>
      <c r="AF60" s="130"/>
      <c r="AP60" s="130"/>
      <c r="AZ60" s="130"/>
      <c r="BA60" s="130"/>
      <c r="BB60" s="130"/>
      <c r="BC60" s="130"/>
      <c r="BD60" s="130"/>
      <c r="BE60" s="130"/>
      <c r="BF60" s="130"/>
      <c r="BG60" s="130"/>
      <c r="BJ60" s="130"/>
      <c r="BK60" s="130"/>
      <c r="BL60" s="130"/>
      <c r="BM60" s="130"/>
      <c r="BN60" s="130"/>
      <c r="BO60" s="130"/>
      <c r="BP60" s="130"/>
      <c r="BQ60" s="130"/>
      <c r="BT60" s="441"/>
      <c r="BU60" s="442"/>
      <c r="BV60" s="442"/>
      <c r="BW60" s="442"/>
      <c r="BX60" s="442"/>
      <c r="BY60" s="442"/>
      <c r="BZ60" s="442"/>
      <c r="CA60" s="442"/>
      <c r="CB60" s="442"/>
      <c r="CC60" s="442"/>
      <c r="CD60" s="130"/>
      <c r="CN60" s="130"/>
      <c r="CX60" s="130"/>
      <c r="DH60" s="130"/>
      <c r="DR60" s="130"/>
      <c r="EB60" s="130"/>
      <c r="EL60" s="130"/>
      <c r="EV60" s="130"/>
      <c r="FF60" s="130"/>
      <c r="FP60" s="130"/>
      <c r="FZ60" s="130"/>
      <c r="GJ60" s="130"/>
      <c r="GT60" s="130"/>
      <c r="HD60" s="130"/>
      <c r="HN60" s="130"/>
      <c r="HX60" s="130"/>
      <c r="IH60" s="130"/>
    </row>
    <row xmlns:x14ac="http://schemas.microsoft.com/office/spreadsheetml/2009/9/ac" r="61" s="3" customFormat="true" x14ac:dyDescent="0.25">
      <c r="A61" s="396" t="str">
        <f ca="true">IF(ISBLANK('Data Summary'!A63),"",'Data Summary'!A63)</f>
        <v/>
      </c>
      <c r="B61" s="130"/>
      <c r="L61" s="130"/>
      <c r="V61" s="130"/>
      <c r="AF61" s="130"/>
      <c r="AP61" s="130"/>
      <c r="AZ61" s="130"/>
      <c r="BA61" s="130"/>
      <c r="BB61" s="130"/>
      <c r="BC61" s="130"/>
      <c r="BD61" s="130"/>
      <c r="BE61" s="130"/>
      <c r="BF61" s="130"/>
      <c r="BG61" s="130"/>
      <c r="BJ61" s="130"/>
      <c r="BK61" s="130"/>
      <c r="BL61" s="130"/>
      <c r="BM61" s="130"/>
      <c r="BN61" s="130"/>
      <c r="BO61" s="130"/>
      <c r="BP61" s="130"/>
      <c r="BQ61" s="130"/>
      <c r="BT61" s="441"/>
      <c r="BU61" s="442"/>
      <c r="BV61" s="442"/>
      <c r="BW61" s="442"/>
      <c r="BX61" s="442"/>
      <c r="BY61" s="442"/>
      <c r="BZ61" s="442"/>
      <c r="CA61" s="442"/>
      <c r="CB61" s="442"/>
      <c r="CC61" s="442"/>
      <c r="CD61" s="130"/>
      <c r="CN61" s="130"/>
      <c r="CX61" s="130"/>
      <c r="DH61" s="130"/>
      <c r="DR61" s="130"/>
      <c r="EB61" s="130"/>
      <c r="EL61" s="130"/>
      <c r="EV61" s="130"/>
      <c r="FF61" s="130"/>
      <c r="FP61" s="130"/>
      <c r="FZ61" s="130"/>
      <c r="GJ61" s="130"/>
      <c r="GT61" s="130"/>
      <c r="HD61" s="130"/>
      <c r="HN61" s="130"/>
      <c r="HX61" s="130"/>
      <c r="IH61" s="130"/>
    </row>
    <row xmlns:x14ac="http://schemas.microsoft.com/office/spreadsheetml/2009/9/ac" r="62" s="3" customFormat="true" x14ac:dyDescent="0.25">
      <c r="A62" s="396" t="str">
        <f ca="true">IF(ISBLANK('Data Summary'!A64),"",'Data Summary'!A64)</f>
        <v/>
      </c>
      <c r="B62" s="130"/>
      <c r="L62" s="130"/>
      <c r="V62" s="130"/>
      <c r="AF62" s="130"/>
      <c r="AP62" s="130"/>
      <c r="AZ62" s="130"/>
      <c r="BA62" s="130"/>
      <c r="BB62" s="130"/>
      <c r="BC62" s="130"/>
      <c r="BD62" s="130"/>
      <c r="BE62" s="130"/>
      <c r="BF62" s="130"/>
      <c r="BG62" s="130"/>
      <c r="BJ62" s="130"/>
      <c r="BK62" s="130"/>
      <c r="BL62" s="130"/>
      <c r="BM62" s="130"/>
      <c r="BN62" s="130"/>
      <c r="BO62" s="130"/>
      <c r="BP62" s="130"/>
      <c r="BQ62" s="130"/>
      <c r="BT62" s="441"/>
      <c r="BU62" s="442"/>
      <c r="BV62" s="442"/>
      <c r="BW62" s="442"/>
      <c r="BX62" s="442"/>
      <c r="BY62" s="442"/>
      <c r="BZ62" s="442"/>
      <c r="CA62" s="442"/>
      <c r="CB62" s="442"/>
      <c r="CC62" s="442"/>
      <c r="CD62" s="130"/>
      <c r="CN62" s="130"/>
      <c r="CX62" s="130"/>
      <c r="DH62" s="130"/>
      <c r="DR62" s="130"/>
      <c r="EB62" s="130"/>
      <c r="EL62" s="130"/>
      <c r="EV62" s="130"/>
      <c r="FF62" s="130"/>
      <c r="FP62" s="130"/>
      <c r="FZ62" s="130"/>
      <c r="GJ62" s="130"/>
      <c r="GT62" s="130"/>
      <c r="HD62" s="130"/>
      <c r="HN62" s="130"/>
      <c r="HX62" s="130"/>
      <c r="IH62" s="130"/>
    </row>
    <row xmlns:x14ac="http://schemas.microsoft.com/office/spreadsheetml/2009/9/ac" r="63" s="3" customFormat="true" x14ac:dyDescent="0.25">
      <c r="A63" s="396" t="str">
        <f ca="true">IF(ISBLANK('Data Summary'!A65),"",'Data Summary'!A65)</f>
        <v/>
      </c>
      <c r="B63" s="130"/>
      <c r="L63" s="130"/>
      <c r="V63" s="130"/>
      <c r="AF63" s="130"/>
      <c r="AP63" s="130"/>
      <c r="AZ63" s="130"/>
      <c r="BA63" s="130"/>
      <c r="BB63" s="130"/>
      <c r="BC63" s="130"/>
      <c r="BD63" s="130"/>
      <c r="BE63" s="130"/>
      <c r="BF63" s="130"/>
      <c r="BG63" s="130"/>
      <c r="BJ63" s="130"/>
      <c r="BK63" s="130"/>
      <c r="BL63" s="130"/>
      <c r="BM63" s="130"/>
      <c r="BN63" s="130"/>
      <c r="BO63" s="130"/>
      <c r="BP63" s="130"/>
      <c r="BQ63" s="130"/>
      <c r="BT63" s="441"/>
      <c r="BU63" s="442"/>
      <c r="BV63" s="442"/>
      <c r="BW63" s="442"/>
      <c r="BX63" s="442"/>
      <c r="BY63" s="442"/>
      <c r="BZ63" s="442"/>
      <c r="CA63" s="442"/>
      <c r="CB63" s="442"/>
      <c r="CC63" s="442"/>
      <c r="CD63" s="130"/>
      <c r="CN63" s="130"/>
      <c r="CX63" s="130"/>
      <c r="DH63" s="130"/>
      <c r="DR63" s="130"/>
      <c r="EB63" s="130"/>
      <c r="EL63" s="130"/>
      <c r="EV63" s="130"/>
      <c r="FF63" s="130"/>
      <c r="FP63" s="130"/>
      <c r="FZ63" s="130"/>
      <c r="GJ63" s="130"/>
      <c r="GT63" s="130"/>
      <c r="HD63" s="130"/>
      <c r="HN63" s="130"/>
      <c r="HX63" s="130"/>
      <c r="IH63" s="130"/>
    </row>
    <row xmlns:x14ac="http://schemas.microsoft.com/office/spreadsheetml/2009/9/ac" r="64" s="3" customFormat="true" x14ac:dyDescent="0.25">
      <c r="A64" s="396" t="str">
        <f ca="true">IF(ISBLANK('Data Summary'!A66),"",'Data Summary'!A66)</f>
        <v/>
      </c>
      <c r="B64" s="130"/>
      <c r="L64" s="130"/>
      <c r="V64" s="130"/>
      <c r="AF64" s="130"/>
      <c r="AP64" s="130"/>
      <c r="AZ64" s="130"/>
      <c r="BA64" s="130"/>
      <c r="BB64" s="130"/>
      <c r="BC64" s="130"/>
      <c r="BD64" s="130"/>
      <c r="BE64" s="130"/>
      <c r="BF64" s="130"/>
      <c r="BG64" s="130"/>
      <c r="BJ64" s="130"/>
      <c r="BK64" s="130"/>
      <c r="BL64" s="130"/>
      <c r="BM64" s="130"/>
      <c r="BN64" s="130"/>
      <c r="BO64" s="130"/>
      <c r="BP64" s="130"/>
      <c r="BQ64" s="130"/>
      <c r="BT64" s="441"/>
      <c r="BU64" s="442"/>
      <c r="BV64" s="442"/>
      <c r="BW64" s="442"/>
      <c r="BX64" s="442"/>
      <c r="BY64" s="442"/>
      <c r="BZ64" s="442"/>
      <c r="CA64" s="442"/>
      <c r="CB64" s="442"/>
      <c r="CC64" s="442"/>
      <c r="CD64" s="130"/>
      <c r="CN64" s="130"/>
      <c r="CX64" s="130"/>
      <c r="DH64" s="130"/>
      <c r="DR64" s="130"/>
      <c r="EB64" s="130"/>
      <c r="EL64" s="130"/>
      <c r="EV64" s="130"/>
      <c r="FF64" s="130"/>
      <c r="FP64" s="130"/>
      <c r="FZ64" s="130"/>
      <c r="GJ64" s="130"/>
      <c r="GT64" s="130"/>
      <c r="HD64" s="130"/>
      <c r="HN64" s="130"/>
      <c r="HX64" s="130"/>
      <c r="IH64" s="130"/>
    </row>
    <row xmlns:x14ac="http://schemas.microsoft.com/office/spreadsheetml/2009/9/ac" r="65" s="3" customFormat="true" x14ac:dyDescent="0.25">
      <c r="A65" s="396" t="str">
        <f ca="true">IF(ISBLANK('Data Summary'!A67),"",'Data Summary'!A67)</f>
        <v/>
      </c>
      <c r="B65" s="130"/>
      <c r="L65" s="130"/>
      <c r="V65" s="130"/>
      <c r="AF65" s="130"/>
      <c r="AP65" s="130"/>
      <c r="AZ65" s="130"/>
      <c r="BA65" s="130"/>
      <c r="BB65" s="130"/>
      <c r="BC65" s="130"/>
      <c r="BD65" s="130"/>
      <c r="BE65" s="130"/>
      <c r="BF65" s="130"/>
      <c r="BG65" s="130"/>
      <c r="BJ65" s="130"/>
      <c r="BK65" s="130"/>
      <c r="BL65" s="130"/>
      <c r="BM65" s="130"/>
      <c r="BN65" s="130"/>
      <c r="BO65" s="130"/>
      <c r="BP65" s="130"/>
      <c r="BQ65" s="130"/>
      <c r="BT65" s="441"/>
      <c r="BU65" s="442"/>
      <c r="BV65" s="442"/>
      <c r="BW65" s="442"/>
      <c r="BX65" s="442"/>
      <c r="BY65" s="442"/>
      <c r="BZ65" s="442"/>
      <c r="CA65" s="442"/>
      <c r="CB65" s="442"/>
      <c r="CC65" s="442"/>
      <c r="CD65" s="130"/>
      <c r="CN65" s="130"/>
      <c r="CX65" s="130"/>
      <c r="DH65" s="130"/>
      <c r="DR65" s="130"/>
      <c r="EB65" s="130"/>
      <c r="EL65" s="130"/>
      <c r="EV65" s="130"/>
      <c r="FF65" s="130"/>
      <c r="FP65" s="130"/>
      <c r="FZ65" s="130"/>
      <c r="GJ65" s="130"/>
      <c r="GT65" s="130"/>
      <c r="HD65" s="130"/>
      <c r="HN65" s="130"/>
      <c r="HX65" s="130"/>
      <c r="IH65" s="130"/>
    </row>
    <row xmlns:x14ac="http://schemas.microsoft.com/office/spreadsheetml/2009/9/ac" r="66" s="3" customFormat="true" x14ac:dyDescent="0.25">
      <c r="A66" s="396" t="str">
        <f ca="true">IF(ISBLANK('Data Summary'!A68),"",'Data Summary'!A68)</f>
        <v/>
      </c>
      <c r="B66" s="130"/>
      <c r="L66" s="130"/>
      <c r="V66" s="130"/>
      <c r="AF66" s="130"/>
      <c r="AP66" s="130"/>
      <c r="AZ66" s="130"/>
      <c r="BA66" s="130"/>
      <c r="BB66" s="130"/>
      <c r="BC66" s="130"/>
      <c r="BD66" s="130"/>
      <c r="BE66" s="130"/>
      <c r="BF66" s="130"/>
      <c r="BG66" s="130"/>
      <c r="BJ66" s="130"/>
      <c r="BK66" s="130"/>
      <c r="BL66" s="130"/>
      <c r="BM66" s="130"/>
      <c r="BN66" s="130"/>
      <c r="BO66" s="130"/>
      <c r="BP66" s="130"/>
      <c r="BQ66" s="130"/>
      <c r="BT66" s="441"/>
      <c r="BU66" s="442"/>
      <c r="BV66" s="442"/>
      <c r="BW66" s="442"/>
      <c r="BX66" s="442"/>
      <c r="BY66" s="442"/>
      <c r="BZ66" s="442"/>
      <c r="CA66" s="442"/>
      <c r="CB66" s="442"/>
      <c r="CC66" s="442"/>
      <c r="CD66" s="130"/>
      <c r="CN66" s="130"/>
      <c r="CX66" s="130"/>
      <c r="DH66" s="130"/>
      <c r="DR66" s="130"/>
      <c r="EB66" s="130"/>
      <c r="EL66" s="130"/>
      <c r="EV66" s="130"/>
      <c r="FF66" s="130"/>
      <c r="FP66" s="130"/>
      <c r="FZ66" s="130"/>
      <c r="GJ66" s="130"/>
      <c r="GT66" s="130"/>
      <c r="HD66" s="130"/>
      <c r="HN66" s="130"/>
      <c r="HX66" s="130"/>
      <c r="IH66" s="130"/>
    </row>
    <row xmlns:x14ac="http://schemas.microsoft.com/office/spreadsheetml/2009/9/ac" r="67" s="3" customFormat="true" x14ac:dyDescent="0.25">
      <c r="A67" s="396" t="str">
        <f ca="true">IF(ISBLANK('Data Summary'!A69),"",'Data Summary'!A69)</f>
        <v/>
      </c>
      <c r="B67" s="130"/>
      <c r="L67" s="130"/>
      <c r="V67" s="130"/>
      <c r="AF67" s="130"/>
      <c r="AP67" s="130"/>
      <c r="AZ67" s="130"/>
      <c r="BA67" s="130"/>
      <c r="BB67" s="130"/>
      <c r="BC67" s="130"/>
      <c r="BD67" s="130"/>
      <c r="BE67" s="130"/>
      <c r="BF67" s="130"/>
      <c r="BG67" s="130"/>
      <c r="BJ67" s="130"/>
      <c r="BK67" s="130"/>
      <c r="BL67" s="130"/>
      <c r="BM67" s="130"/>
      <c r="BN67" s="130"/>
      <c r="BO67" s="130"/>
      <c r="BP67" s="130"/>
      <c r="BQ67" s="130"/>
      <c r="BT67" s="441"/>
      <c r="BU67" s="442"/>
      <c r="BV67" s="442"/>
      <c r="BW67" s="442"/>
      <c r="BX67" s="442"/>
      <c r="BY67" s="442"/>
      <c r="BZ67" s="442"/>
      <c r="CA67" s="442"/>
      <c r="CB67" s="442"/>
      <c r="CC67" s="442"/>
      <c r="CD67" s="130"/>
      <c r="CN67" s="130"/>
      <c r="CX67" s="130"/>
      <c r="DH67" s="130"/>
      <c r="DR67" s="130"/>
      <c r="EB67" s="130"/>
      <c r="EL67" s="130"/>
      <c r="EV67" s="130"/>
      <c r="FF67" s="130"/>
      <c r="FP67" s="130"/>
      <c r="FZ67" s="130"/>
      <c r="GJ67" s="130"/>
      <c r="GT67" s="130"/>
      <c r="HD67" s="130"/>
      <c r="HN67" s="130"/>
      <c r="HX67" s="130"/>
      <c r="IH67" s="130"/>
    </row>
    <row xmlns:x14ac="http://schemas.microsoft.com/office/spreadsheetml/2009/9/ac" r="68" s="3" customFormat="true" x14ac:dyDescent="0.25">
      <c r="A68" s="396" t="str">
        <f ca="true">IF(ISBLANK('Data Summary'!A70),"",'Data Summary'!A70)</f>
        <v/>
      </c>
      <c r="B68" s="130"/>
      <c r="L68" s="130"/>
      <c r="V68" s="130"/>
      <c r="AF68" s="130"/>
      <c r="AP68" s="130"/>
      <c r="AZ68" s="130"/>
      <c r="BA68" s="130"/>
      <c r="BB68" s="130"/>
      <c r="BC68" s="130"/>
      <c r="BD68" s="130"/>
      <c r="BE68" s="130"/>
      <c r="BF68" s="130"/>
      <c r="BG68" s="130"/>
      <c r="BJ68" s="130"/>
      <c r="BK68" s="130"/>
      <c r="BL68" s="130"/>
      <c r="BM68" s="130"/>
      <c r="BN68" s="130"/>
      <c r="BO68" s="130"/>
      <c r="BP68" s="130"/>
      <c r="BQ68" s="130"/>
      <c r="BT68" s="441"/>
      <c r="BU68" s="442"/>
      <c r="BV68" s="442"/>
      <c r="BW68" s="442"/>
      <c r="BX68" s="442"/>
      <c r="BY68" s="442"/>
      <c r="BZ68" s="442"/>
      <c r="CA68" s="442"/>
      <c r="CB68" s="442"/>
      <c r="CC68" s="442"/>
      <c r="CD68" s="130"/>
      <c r="CN68" s="130"/>
      <c r="CX68" s="130"/>
      <c r="DH68" s="130"/>
      <c r="DR68" s="130"/>
      <c r="EB68" s="130"/>
      <c r="EL68" s="130"/>
      <c r="EV68" s="130"/>
      <c r="FF68" s="130"/>
      <c r="FP68" s="130"/>
      <c r="FZ68" s="130"/>
      <c r="GJ68" s="130"/>
      <c r="GT68" s="130"/>
      <c r="HD68" s="130"/>
      <c r="HN68" s="130"/>
      <c r="HX68" s="130"/>
      <c r="IH68" s="130"/>
    </row>
    <row xmlns:x14ac="http://schemas.microsoft.com/office/spreadsheetml/2009/9/ac" r="69" s="3" customFormat="true" x14ac:dyDescent="0.25">
      <c r="A69" s="396" t="str">
        <f ca="true">IF(ISBLANK('Data Summary'!A71),"",'Data Summary'!A71)</f>
        <v/>
      </c>
      <c r="B69" s="130"/>
      <c r="L69" s="130"/>
      <c r="V69" s="130"/>
      <c r="AF69" s="130"/>
      <c r="AP69" s="130"/>
      <c r="AZ69" s="130"/>
      <c r="BA69" s="130"/>
      <c r="BB69" s="130"/>
      <c r="BC69" s="130"/>
      <c r="BD69" s="130"/>
      <c r="BE69" s="130"/>
      <c r="BF69" s="130"/>
      <c r="BG69" s="130"/>
      <c r="BJ69" s="130"/>
      <c r="BK69" s="130"/>
      <c r="BL69" s="130"/>
      <c r="BM69" s="130"/>
      <c r="BN69" s="130"/>
      <c r="BO69" s="130"/>
      <c r="BP69" s="130"/>
      <c r="BQ69" s="130"/>
      <c r="BT69" s="441"/>
      <c r="BU69" s="442"/>
      <c r="BV69" s="442"/>
      <c r="BW69" s="442"/>
      <c r="BX69" s="442"/>
      <c r="BY69" s="442"/>
      <c r="BZ69" s="442"/>
      <c r="CA69" s="442"/>
      <c r="CB69" s="442"/>
      <c r="CC69" s="442"/>
      <c r="CD69" s="130"/>
      <c r="CN69" s="130"/>
      <c r="CX69" s="130"/>
      <c r="DH69" s="130"/>
      <c r="DR69" s="130"/>
      <c r="EB69" s="130"/>
      <c r="EL69" s="130"/>
      <c r="EV69" s="130"/>
      <c r="FF69" s="130"/>
      <c r="FP69" s="130"/>
      <c r="FZ69" s="130"/>
      <c r="GJ69" s="130"/>
      <c r="GT69" s="130"/>
      <c r="HD69" s="130"/>
      <c r="HN69" s="130"/>
      <c r="HX69" s="130"/>
      <c r="IH69" s="130"/>
    </row>
    <row xmlns:x14ac="http://schemas.microsoft.com/office/spreadsheetml/2009/9/ac" r="70" s="3" customFormat="true" x14ac:dyDescent="0.25">
      <c r="A70" s="396" t="str">
        <f ca="true">IF(ISBLANK('Data Summary'!A72),"",'Data Summary'!A72)</f>
        <v/>
      </c>
      <c r="B70" s="130"/>
      <c r="L70" s="130"/>
      <c r="V70" s="130"/>
      <c r="AF70" s="130"/>
      <c r="AP70" s="130"/>
      <c r="AZ70" s="130"/>
      <c r="BA70" s="130"/>
      <c r="BB70" s="130"/>
      <c r="BC70" s="130"/>
      <c r="BD70" s="130"/>
      <c r="BE70" s="130"/>
      <c r="BF70" s="130"/>
      <c r="BG70" s="130"/>
      <c r="BJ70" s="130"/>
      <c r="BK70" s="130"/>
      <c r="BL70" s="130"/>
      <c r="BM70" s="130"/>
      <c r="BN70" s="130"/>
      <c r="BO70" s="130"/>
      <c r="BP70" s="130"/>
      <c r="BQ70" s="130"/>
      <c r="BT70" s="441"/>
      <c r="BU70" s="442"/>
      <c r="BV70" s="442"/>
      <c r="BW70" s="442"/>
      <c r="BX70" s="442"/>
      <c r="BY70" s="442"/>
      <c r="BZ70" s="442"/>
      <c r="CA70" s="442"/>
      <c r="CB70" s="442"/>
      <c r="CC70" s="442"/>
      <c r="CD70" s="130"/>
      <c r="CN70" s="130"/>
      <c r="CX70" s="130"/>
      <c r="DH70" s="130"/>
      <c r="DR70" s="130"/>
      <c r="EB70" s="130"/>
      <c r="EL70" s="130"/>
      <c r="EV70" s="130"/>
      <c r="FF70" s="130"/>
      <c r="FP70" s="130"/>
      <c r="FZ70" s="130"/>
      <c r="GJ70" s="130"/>
      <c r="GT70" s="130"/>
      <c r="HD70" s="130"/>
      <c r="HN70" s="130"/>
      <c r="HX70" s="130"/>
      <c r="IH70" s="130"/>
    </row>
    <row xmlns:x14ac="http://schemas.microsoft.com/office/spreadsheetml/2009/9/ac" r="71" s="3" customFormat="true" x14ac:dyDescent="0.25">
      <c r="A71" s="396" t="str">
        <f ca="true">IF(ISBLANK('Data Summary'!A73),"",'Data Summary'!A73)</f>
        <v/>
      </c>
      <c r="B71" s="130"/>
      <c r="L71" s="130"/>
      <c r="V71" s="130"/>
      <c r="AF71" s="130"/>
      <c r="AP71" s="130"/>
      <c r="AZ71" s="130"/>
      <c r="BA71" s="130"/>
      <c r="BB71" s="130"/>
      <c r="BC71" s="130"/>
      <c r="BD71" s="130"/>
      <c r="BE71" s="130"/>
      <c r="BF71" s="130"/>
      <c r="BG71" s="130"/>
      <c r="BJ71" s="130"/>
      <c r="BK71" s="130"/>
      <c r="BL71" s="130"/>
      <c r="BM71" s="130"/>
      <c r="BN71" s="130"/>
      <c r="BO71" s="130"/>
      <c r="BP71" s="130"/>
      <c r="BQ71" s="130"/>
      <c r="BT71" s="441"/>
      <c r="BU71" s="442"/>
      <c r="BV71" s="442"/>
      <c r="BW71" s="442"/>
      <c r="BX71" s="442"/>
      <c r="BY71" s="442"/>
      <c r="BZ71" s="442"/>
      <c r="CA71" s="442"/>
      <c r="CB71" s="442"/>
      <c r="CC71" s="442"/>
      <c r="CD71" s="130"/>
      <c r="CN71" s="130"/>
      <c r="CX71" s="130"/>
      <c r="DH71" s="130"/>
      <c r="DR71" s="130"/>
      <c r="EB71" s="130"/>
      <c r="EL71" s="130"/>
      <c r="EV71" s="130"/>
      <c r="FF71" s="130"/>
      <c r="FP71" s="130"/>
      <c r="FZ71" s="130"/>
      <c r="GJ71" s="130"/>
      <c r="GT71" s="130"/>
      <c r="HD71" s="130"/>
      <c r="HN71" s="130"/>
      <c r="HX71" s="130"/>
      <c r="IH71" s="130"/>
    </row>
    <row xmlns:x14ac="http://schemas.microsoft.com/office/spreadsheetml/2009/9/ac" r="72" s="3" customFormat="true" x14ac:dyDescent="0.25">
      <c r="A72" s="396" t="str">
        <f ca="true">IF(ISBLANK('Data Summary'!A74),"",'Data Summary'!A74)</f>
        <v/>
      </c>
      <c r="B72" s="130"/>
      <c r="L72" s="130"/>
      <c r="V72" s="130"/>
      <c r="AF72" s="130"/>
      <c r="AP72" s="130"/>
      <c r="AZ72" s="130"/>
      <c r="BA72" s="130"/>
      <c r="BB72" s="130"/>
      <c r="BC72" s="130"/>
      <c r="BD72" s="130"/>
      <c r="BE72" s="130"/>
      <c r="BF72" s="130"/>
      <c r="BG72" s="130"/>
      <c r="BJ72" s="130"/>
      <c r="BK72" s="130"/>
      <c r="BL72" s="130"/>
      <c r="BM72" s="130"/>
      <c r="BN72" s="130"/>
      <c r="BO72" s="130"/>
      <c r="BP72" s="130"/>
      <c r="BQ72" s="130"/>
      <c r="BT72" s="441"/>
      <c r="BU72" s="442"/>
      <c r="BV72" s="442"/>
      <c r="BW72" s="442"/>
      <c r="BX72" s="442"/>
      <c r="BY72" s="442"/>
      <c r="BZ72" s="442"/>
      <c r="CA72" s="442"/>
      <c r="CB72" s="442"/>
      <c r="CC72" s="442"/>
      <c r="CD72" s="130"/>
      <c r="CN72" s="130"/>
      <c r="CX72" s="130"/>
      <c r="DH72" s="130"/>
      <c r="DR72" s="130"/>
      <c r="EB72" s="130"/>
      <c r="EL72" s="130"/>
      <c r="EV72" s="130"/>
      <c r="FF72" s="130"/>
      <c r="FP72" s="130"/>
      <c r="FZ72" s="130"/>
      <c r="GJ72" s="130"/>
      <c r="GT72" s="130"/>
      <c r="HD72" s="130"/>
      <c r="HN72" s="130"/>
      <c r="HX72" s="130"/>
      <c r="IH72" s="130"/>
    </row>
    <row xmlns:x14ac="http://schemas.microsoft.com/office/spreadsheetml/2009/9/ac" r="73" s="3" customFormat="true" x14ac:dyDescent="0.25">
      <c r="A73" s="396" t="str">
        <f ca="true">IF(ISBLANK('Data Summary'!A75),"",'Data Summary'!A75)</f>
        <v/>
      </c>
      <c r="B73" s="130"/>
      <c r="L73" s="130"/>
      <c r="V73" s="130"/>
      <c r="AF73" s="130"/>
      <c r="AP73" s="130"/>
      <c r="AZ73" s="130"/>
      <c r="BA73" s="130"/>
      <c r="BB73" s="130"/>
      <c r="BC73" s="130"/>
      <c r="BD73" s="130"/>
      <c r="BE73" s="130"/>
      <c r="BF73" s="130"/>
      <c r="BG73" s="130"/>
      <c r="BJ73" s="130"/>
      <c r="BK73" s="130"/>
      <c r="BL73" s="130"/>
      <c r="BM73" s="130"/>
      <c r="BN73" s="130"/>
      <c r="BO73" s="130"/>
      <c r="BP73" s="130"/>
      <c r="BQ73" s="130"/>
      <c r="BT73" s="441"/>
      <c r="BU73" s="442"/>
      <c r="BV73" s="442"/>
      <c r="BW73" s="442"/>
      <c r="BX73" s="442"/>
      <c r="BY73" s="442"/>
      <c r="BZ73" s="442"/>
      <c r="CA73" s="442"/>
      <c r="CB73" s="442"/>
      <c r="CC73" s="442"/>
      <c r="CD73" s="130"/>
      <c r="CN73" s="130"/>
      <c r="CX73" s="130"/>
      <c r="DH73" s="130"/>
      <c r="DR73" s="130"/>
      <c r="EB73" s="130"/>
      <c r="EL73" s="130"/>
      <c r="EV73" s="130"/>
      <c r="FF73" s="130"/>
      <c r="FP73" s="130"/>
      <c r="FZ73" s="130"/>
      <c r="GJ73" s="130"/>
      <c r="GT73" s="130"/>
      <c r="HD73" s="130"/>
      <c r="HN73" s="130"/>
      <c r="HX73" s="130"/>
      <c r="IH73" s="130"/>
    </row>
    <row xmlns:x14ac="http://schemas.microsoft.com/office/spreadsheetml/2009/9/ac" r="74" s="3" customFormat="true" x14ac:dyDescent="0.25">
      <c r="A74" s="396" t="str">
        <f ca="true">IF(ISBLANK('Data Summary'!A76),"",'Data Summary'!A76)</f>
        <v/>
      </c>
      <c r="B74" s="130"/>
      <c r="L74" s="130"/>
      <c r="V74" s="130"/>
      <c r="AF74" s="130"/>
      <c r="AP74" s="130"/>
      <c r="AZ74" s="130"/>
      <c r="BA74" s="130"/>
      <c r="BB74" s="130"/>
      <c r="BC74" s="130"/>
      <c r="BD74" s="130"/>
      <c r="BE74" s="130"/>
      <c r="BF74" s="130"/>
      <c r="BG74" s="130"/>
      <c r="BJ74" s="130"/>
      <c r="BK74" s="130"/>
      <c r="BL74" s="130"/>
      <c r="BM74" s="130"/>
      <c r="BN74" s="130"/>
      <c r="BO74" s="130"/>
      <c r="BP74" s="130"/>
      <c r="BQ74" s="130"/>
      <c r="BT74" s="441"/>
      <c r="BU74" s="442"/>
      <c r="BV74" s="442"/>
      <c r="BW74" s="442"/>
      <c r="BX74" s="442"/>
      <c r="BY74" s="442"/>
      <c r="BZ74" s="442"/>
      <c r="CA74" s="442"/>
      <c r="CB74" s="442"/>
      <c r="CC74" s="442"/>
      <c r="CD74" s="130"/>
      <c r="CN74" s="130"/>
      <c r="CX74" s="130"/>
      <c r="DH74" s="130"/>
      <c r="DR74" s="130"/>
      <c r="EB74" s="130"/>
      <c r="EL74" s="130"/>
      <c r="EV74" s="130"/>
      <c r="FF74" s="130"/>
      <c r="FP74" s="130"/>
      <c r="FZ74" s="130"/>
      <c r="GJ74" s="130"/>
      <c r="GT74" s="130"/>
      <c r="HD74" s="130"/>
      <c r="HN74" s="130"/>
      <c r="HX74" s="130"/>
      <c r="IH74" s="130"/>
    </row>
    <row xmlns:x14ac="http://schemas.microsoft.com/office/spreadsheetml/2009/9/ac" r="75" s="3" customFormat="true" x14ac:dyDescent="0.25">
      <c r="A75" s="396" t="str">
        <f ca="true">IF(ISBLANK('Data Summary'!A77),"",'Data Summary'!A77)</f>
        <v/>
      </c>
      <c r="B75" s="130"/>
      <c r="L75" s="130"/>
      <c r="V75" s="130"/>
      <c r="AF75" s="130"/>
      <c r="AP75" s="130"/>
      <c r="AZ75" s="130"/>
      <c r="BA75" s="130"/>
      <c r="BB75" s="130"/>
      <c r="BC75" s="130"/>
      <c r="BD75" s="130"/>
      <c r="BE75" s="130"/>
      <c r="BF75" s="130"/>
      <c r="BG75" s="130"/>
      <c r="BJ75" s="130"/>
      <c r="BK75" s="130"/>
      <c r="BL75" s="130"/>
      <c r="BM75" s="130"/>
      <c r="BN75" s="130"/>
      <c r="BO75" s="130"/>
      <c r="BP75" s="130"/>
      <c r="BQ75" s="130"/>
      <c r="BT75" s="441"/>
      <c r="BU75" s="442"/>
      <c r="BV75" s="442"/>
      <c r="BW75" s="442"/>
      <c r="BX75" s="442"/>
      <c r="BY75" s="442"/>
      <c r="BZ75" s="442"/>
      <c r="CA75" s="442"/>
      <c r="CB75" s="442"/>
      <c r="CC75" s="442"/>
      <c r="CD75" s="130"/>
      <c r="CN75" s="130"/>
      <c r="CX75" s="130"/>
      <c r="DH75" s="130"/>
      <c r="DR75" s="130"/>
      <c r="EB75" s="130"/>
      <c r="EL75" s="130"/>
      <c r="EV75" s="130"/>
      <c r="FF75" s="130"/>
      <c r="FP75" s="130"/>
      <c r="FZ75" s="130"/>
      <c r="GJ75" s="130"/>
      <c r="GT75" s="130"/>
      <c r="HD75" s="130"/>
      <c r="HN75" s="130"/>
      <c r="HX75" s="130"/>
      <c r="IH75" s="130"/>
    </row>
    <row xmlns:x14ac="http://schemas.microsoft.com/office/spreadsheetml/2009/9/ac" r="76" s="3" customFormat="true" x14ac:dyDescent="0.25">
      <c r="A76" s="396" t="str">
        <f ca="true">IF(ISBLANK('Data Summary'!A78),"",'Data Summary'!A78)</f>
        <v/>
      </c>
      <c r="B76" s="130"/>
      <c r="L76" s="130"/>
      <c r="V76" s="130"/>
      <c r="AF76" s="130"/>
      <c r="AP76" s="130"/>
      <c r="AZ76" s="130"/>
      <c r="BA76" s="130"/>
      <c r="BB76" s="130"/>
      <c r="BC76" s="130"/>
      <c r="BD76" s="130"/>
      <c r="BE76" s="130"/>
      <c r="BF76" s="130"/>
      <c r="BG76" s="130"/>
      <c r="BJ76" s="130"/>
      <c r="BK76" s="130"/>
      <c r="BL76" s="130"/>
      <c r="BM76" s="130"/>
      <c r="BN76" s="130"/>
      <c r="BO76" s="130"/>
      <c r="BP76" s="130"/>
      <c r="BQ76" s="130"/>
      <c r="BT76" s="441"/>
      <c r="BU76" s="442"/>
      <c r="BV76" s="442"/>
      <c r="BW76" s="442"/>
      <c r="BX76" s="442"/>
      <c r="BY76" s="442"/>
      <c r="BZ76" s="442"/>
      <c r="CA76" s="442"/>
      <c r="CB76" s="442"/>
      <c r="CC76" s="442"/>
      <c r="CD76" s="130"/>
      <c r="CN76" s="130"/>
      <c r="CX76" s="130"/>
      <c r="DH76" s="130"/>
      <c r="DR76" s="130"/>
      <c r="EB76" s="130"/>
      <c r="EL76" s="130"/>
      <c r="EV76" s="130"/>
      <c r="FF76" s="130"/>
      <c r="FP76" s="130"/>
      <c r="FZ76" s="130"/>
      <c r="GJ76" s="130"/>
      <c r="GT76" s="130"/>
      <c r="HD76" s="130"/>
      <c r="HN76" s="130"/>
      <c r="HX76" s="130"/>
      <c r="IH76" s="130"/>
    </row>
    <row xmlns:x14ac="http://schemas.microsoft.com/office/spreadsheetml/2009/9/ac" r="77" s="3" customFormat="true" x14ac:dyDescent="0.25">
      <c r="A77" s="396" t="str">
        <f ca="true">IF(ISBLANK('Data Summary'!A79),"",'Data Summary'!A79)</f>
        <v/>
      </c>
      <c r="B77" s="130"/>
      <c r="L77" s="130"/>
      <c r="V77" s="130"/>
      <c r="AF77" s="130"/>
      <c r="AP77" s="130"/>
      <c r="AZ77" s="130"/>
      <c r="BA77" s="130"/>
      <c r="BB77" s="130"/>
      <c r="BC77" s="130"/>
      <c r="BD77" s="130"/>
      <c r="BE77" s="130"/>
      <c r="BF77" s="130"/>
      <c r="BG77" s="130"/>
      <c r="BJ77" s="130"/>
      <c r="BK77" s="130"/>
      <c r="BL77" s="130"/>
      <c r="BM77" s="130"/>
      <c r="BN77" s="130"/>
      <c r="BO77" s="130"/>
      <c r="BP77" s="130"/>
      <c r="BQ77" s="130"/>
      <c r="BT77" s="441"/>
      <c r="BU77" s="442"/>
      <c r="BV77" s="442"/>
      <c r="BW77" s="442"/>
      <c r="BX77" s="442"/>
      <c r="BY77" s="442"/>
      <c r="BZ77" s="442"/>
      <c r="CA77" s="442"/>
      <c r="CB77" s="442"/>
      <c r="CC77" s="442"/>
      <c r="CD77" s="130"/>
      <c r="CN77" s="130"/>
      <c r="CX77" s="130"/>
      <c r="DH77" s="130"/>
      <c r="DR77" s="130"/>
      <c r="EB77" s="130"/>
      <c r="EL77" s="130"/>
      <c r="EV77" s="130"/>
      <c r="FF77" s="130"/>
      <c r="FP77" s="130"/>
      <c r="FZ77" s="130"/>
      <c r="GJ77" s="130"/>
      <c r="GT77" s="130"/>
      <c r="HD77" s="130"/>
      <c r="HN77" s="130"/>
      <c r="HX77" s="130"/>
      <c r="IH77" s="130"/>
    </row>
    <row xmlns:x14ac="http://schemas.microsoft.com/office/spreadsheetml/2009/9/ac" r="78" s="3" customFormat="true" x14ac:dyDescent="0.25">
      <c r="A78" s="396" t="str">
        <f ca="true">IF(ISBLANK('Data Summary'!A80),"",'Data Summary'!A80)</f>
        <v/>
      </c>
      <c r="B78" s="130"/>
      <c r="L78" s="130"/>
      <c r="V78" s="130"/>
      <c r="AF78" s="130"/>
      <c r="AP78" s="130"/>
      <c r="AZ78" s="130"/>
      <c r="BA78" s="130"/>
      <c r="BB78" s="130"/>
      <c r="BC78" s="130"/>
      <c r="BD78" s="130"/>
      <c r="BE78" s="130"/>
      <c r="BF78" s="130"/>
      <c r="BG78" s="130"/>
      <c r="BJ78" s="130"/>
      <c r="BK78" s="130"/>
      <c r="BL78" s="130"/>
      <c r="BM78" s="130"/>
      <c r="BN78" s="130"/>
      <c r="BO78" s="130"/>
      <c r="BP78" s="130"/>
      <c r="BQ78" s="130"/>
      <c r="BT78" s="441"/>
      <c r="BU78" s="442"/>
      <c r="BV78" s="442"/>
      <c r="BW78" s="442"/>
      <c r="BX78" s="442"/>
      <c r="BY78" s="442"/>
      <c r="BZ78" s="442"/>
      <c r="CA78" s="442"/>
      <c r="CB78" s="442"/>
      <c r="CC78" s="442"/>
      <c r="CD78" s="130"/>
      <c r="CN78" s="130"/>
      <c r="CX78" s="130"/>
      <c r="DH78" s="130"/>
      <c r="DR78" s="130"/>
      <c r="EB78" s="130"/>
      <c r="EL78" s="130"/>
      <c r="EV78" s="130"/>
      <c r="FF78" s="130"/>
      <c r="FP78" s="130"/>
      <c r="FZ78" s="130"/>
      <c r="GJ78" s="130"/>
      <c r="GT78" s="130"/>
      <c r="HD78" s="130"/>
      <c r="HN78" s="130"/>
      <c r="HX78" s="130"/>
      <c r="IH78" s="130"/>
    </row>
    <row xmlns:x14ac="http://schemas.microsoft.com/office/spreadsheetml/2009/9/ac" r="79" s="3" customFormat="true" x14ac:dyDescent="0.25">
      <c r="A79" s="396" t="str">
        <f ca="true">IF(ISBLANK('Data Summary'!A81),"",'Data Summary'!A81)</f>
        <v/>
      </c>
      <c r="B79" s="130"/>
      <c r="L79" s="130"/>
      <c r="V79" s="130"/>
      <c r="AF79" s="130"/>
      <c r="AP79" s="130"/>
      <c r="AZ79" s="130"/>
      <c r="BA79" s="130"/>
      <c r="BB79" s="130"/>
      <c r="BC79" s="130"/>
      <c r="BD79" s="130"/>
      <c r="BE79" s="130"/>
      <c r="BF79" s="130"/>
      <c r="BG79" s="130"/>
      <c r="BJ79" s="130"/>
      <c r="BK79" s="130"/>
      <c r="BL79" s="130"/>
      <c r="BM79" s="130"/>
      <c r="BN79" s="130"/>
      <c r="BO79" s="130"/>
      <c r="BP79" s="130"/>
      <c r="BQ79" s="130"/>
      <c r="BT79" s="441"/>
      <c r="BU79" s="442"/>
      <c r="BV79" s="442"/>
      <c r="BW79" s="442"/>
      <c r="BX79" s="442"/>
      <c r="BY79" s="442"/>
      <c r="BZ79" s="442"/>
      <c r="CA79" s="442"/>
      <c r="CB79" s="442"/>
      <c r="CC79" s="442"/>
      <c r="CD79" s="130"/>
      <c r="CN79" s="130"/>
      <c r="CX79" s="130"/>
      <c r="DH79" s="130"/>
      <c r="DR79" s="130"/>
      <c r="EB79" s="130"/>
      <c r="EL79" s="130"/>
      <c r="EV79" s="130"/>
      <c r="FF79" s="130"/>
      <c r="FP79" s="130"/>
      <c r="FZ79" s="130"/>
      <c r="GJ79" s="130"/>
      <c r="GT79" s="130"/>
      <c r="HD79" s="130"/>
      <c r="HN79" s="130"/>
      <c r="HX79" s="130"/>
      <c r="IH79" s="130"/>
    </row>
    <row xmlns:x14ac="http://schemas.microsoft.com/office/spreadsheetml/2009/9/ac" r="80" s="3" customFormat="true" x14ac:dyDescent="0.25">
      <c r="A80" s="396" t="str">
        <f ca="true">IF(ISBLANK('Data Summary'!A82),"",'Data Summary'!A82)</f>
        <v/>
      </c>
      <c r="B80" s="130"/>
      <c r="L80" s="130"/>
      <c r="V80" s="130"/>
      <c r="AF80" s="130"/>
      <c r="AP80" s="130"/>
      <c r="AZ80" s="130"/>
      <c r="BA80" s="130"/>
      <c r="BB80" s="130"/>
      <c r="BC80" s="130"/>
      <c r="BD80" s="130"/>
      <c r="BE80" s="130"/>
      <c r="BF80" s="130"/>
      <c r="BG80" s="130"/>
      <c r="BJ80" s="130"/>
      <c r="BK80" s="130"/>
      <c r="BL80" s="130"/>
      <c r="BM80" s="130"/>
      <c r="BN80" s="130"/>
      <c r="BO80" s="130"/>
      <c r="BP80" s="130"/>
      <c r="BQ80" s="130"/>
      <c r="BT80" s="441"/>
      <c r="BU80" s="442"/>
      <c r="BV80" s="442"/>
      <c r="BW80" s="442"/>
      <c r="BX80" s="442"/>
      <c r="BY80" s="442"/>
      <c r="BZ80" s="442"/>
      <c r="CA80" s="442"/>
      <c r="CB80" s="442"/>
      <c r="CC80" s="442"/>
      <c r="CD80" s="130"/>
      <c r="CN80" s="130"/>
      <c r="CX80" s="130"/>
      <c r="DH80" s="130"/>
      <c r="DR80" s="130"/>
      <c r="EB80" s="130"/>
      <c r="EL80" s="130"/>
      <c r="EV80" s="130"/>
      <c r="FF80" s="130"/>
      <c r="FP80" s="130"/>
      <c r="FZ80" s="130"/>
      <c r="GJ80" s="130"/>
      <c r="GT80" s="130"/>
      <c r="HD80" s="130"/>
      <c r="HN80" s="130"/>
      <c r="HX80" s="130"/>
      <c r="IH80" s="130"/>
    </row>
    <row xmlns:x14ac="http://schemas.microsoft.com/office/spreadsheetml/2009/9/ac" r="81" s="3" customFormat="true" x14ac:dyDescent="0.25">
      <c r="A81" s="396" t="str">
        <f ca="true">IF(ISBLANK('Data Summary'!A83),"",'Data Summary'!A83)</f>
        <v/>
      </c>
      <c r="B81" s="130"/>
      <c r="L81" s="130"/>
      <c r="V81" s="130"/>
      <c r="AF81" s="130"/>
      <c r="AP81" s="130"/>
      <c r="AZ81" s="130"/>
      <c r="BA81" s="130"/>
      <c r="BB81" s="130"/>
      <c r="BC81" s="130"/>
      <c r="BD81" s="130"/>
      <c r="BE81" s="130"/>
      <c r="BF81" s="130"/>
      <c r="BG81" s="130"/>
      <c r="BJ81" s="130"/>
      <c r="BK81" s="130"/>
      <c r="BL81" s="130"/>
      <c r="BM81" s="130"/>
      <c r="BN81" s="130"/>
      <c r="BO81" s="130"/>
      <c r="BP81" s="130"/>
      <c r="BQ81" s="130"/>
      <c r="BT81" s="441"/>
      <c r="BU81" s="442"/>
      <c r="BV81" s="442"/>
      <c r="BW81" s="442"/>
      <c r="BX81" s="442"/>
      <c r="BY81" s="442"/>
      <c r="BZ81" s="442"/>
      <c r="CA81" s="442"/>
      <c r="CB81" s="442"/>
      <c r="CC81" s="442"/>
      <c r="CD81" s="130"/>
      <c r="CN81" s="130"/>
      <c r="CX81" s="130"/>
      <c r="DH81" s="130"/>
      <c r="DR81" s="130"/>
      <c r="EB81" s="130"/>
      <c r="EL81" s="130"/>
      <c r="EV81" s="130"/>
      <c r="FF81" s="130"/>
      <c r="FP81" s="130"/>
      <c r="FZ81" s="130"/>
      <c r="GJ81" s="130"/>
      <c r="GT81" s="130"/>
      <c r="HD81" s="130"/>
      <c r="HN81" s="130"/>
      <c r="HX81" s="130"/>
      <c r="IH81" s="130"/>
    </row>
    <row xmlns:x14ac="http://schemas.microsoft.com/office/spreadsheetml/2009/9/ac" r="82" s="3" customFormat="true" x14ac:dyDescent="0.25">
      <c r="A82" s="396" t="str">
        <f ca="true">IF(ISBLANK('Data Summary'!A84),"",'Data Summary'!A84)</f>
        <v/>
      </c>
      <c r="B82" s="130"/>
      <c r="L82" s="130"/>
      <c r="V82" s="130"/>
      <c r="AF82" s="130"/>
      <c r="AP82" s="130"/>
      <c r="AZ82" s="130"/>
      <c r="BA82" s="130"/>
      <c r="BB82" s="130"/>
      <c r="BC82" s="130"/>
      <c r="BD82" s="130"/>
      <c r="BE82" s="130"/>
      <c r="BF82" s="130"/>
      <c r="BG82" s="130"/>
      <c r="BJ82" s="130"/>
      <c r="BK82" s="130"/>
      <c r="BL82" s="130"/>
      <c r="BM82" s="130"/>
      <c r="BN82" s="130"/>
      <c r="BO82" s="130"/>
      <c r="BP82" s="130"/>
      <c r="BQ82" s="130"/>
      <c r="BT82" s="441"/>
      <c r="BU82" s="442"/>
      <c r="BV82" s="442"/>
      <c r="BW82" s="442"/>
      <c r="BX82" s="442"/>
      <c r="BY82" s="442"/>
      <c r="BZ82" s="442"/>
      <c r="CA82" s="442"/>
      <c r="CB82" s="442"/>
      <c r="CC82" s="442"/>
      <c r="CD82" s="130"/>
      <c r="CN82" s="130"/>
      <c r="CX82" s="130"/>
      <c r="DH82" s="130"/>
      <c r="DR82" s="130"/>
      <c r="EB82" s="130"/>
      <c r="EL82" s="130"/>
      <c r="EV82" s="130"/>
      <c r="FF82" s="130"/>
      <c r="FP82" s="130"/>
      <c r="FZ82" s="130"/>
      <c r="GJ82" s="130"/>
      <c r="GT82" s="130"/>
      <c r="HD82" s="130"/>
      <c r="HN82" s="130"/>
      <c r="HX82" s="130"/>
      <c r="IH82" s="130"/>
    </row>
    <row xmlns:x14ac="http://schemas.microsoft.com/office/spreadsheetml/2009/9/ac" r="83" s="3" customFormat="true" x14ac:dyDescent="0.25">
      <c r="A83" s="396" t="str">
        <f ca="true">IF(ISBLANK('Data Summary'!A85),"",'Data Summary'!A85)</f>
        <v/>
      </c>
      <c r="B83" s="130"/>
      <c r="L83" s="130"/>
      <c r="V83" s="130"/>
      <c r="AF83" s="130"/>
      <c r="AP83" s="130"/>
      <c r="AZ83" s="130"/>
      <c r="BA83" s="130"/>
      <c r="BB83" s="130"/>
      <c r="BC83" s="130"/>
      <c r="BD83" s="130"/>
      <c r="BE83" s="130"/>
      <c r="BF83" s="130"/>
      <c r="BG83" s="130"/>
      <c r="BJ83" s="130"/>
      <c r="BK83" s="130"/>
      <c r="BL83" s="130"/>
      <c r="BM83" s="130"/>
      <c r="BN83" s="130"/>
      <c r="BO83" s="130"/>
      <c r="BP83" s="130"/>
      <c r="BQ83" s="130"/>
      <c r="BT83" s="441"/>
      <c r="BU83" s="442"/>
      <c r="BV83" s="442"/>
      <c r="BW83" s="442"/>
      <c r="BX83" s="442"/>
      <c r="BY83" s="442"/>
      <c r="BZ83" s="442"/>
      <c r="CA83" s="442"/>
      <c r="CB83" s="442"/>
      <c r="CC83" s="442"/>
      <c r="CD83" s="130"/>
      <c r="CN83" s="130"/>
      <c r="CX83" s="130"/>
      <c r="DH83" s="130"/>
      <c r="DR83" s="130"/>
      <c r="EB83" s="130"/>
      <c r="EL83" s="130"/>
      <c r="EV83" s="130"/>
      <c r="FF83" s="130"/>
      <c r="FP83" s="130"/>
      <c r="FZ83" s="130"/>
      <c r="GJ83" s="130"/>
      <c r="GT83" s="130"/>
      <c r="HD83" s="130"/>
      <c r="HN83" s="130"/>
      <c r="HX83" s="130"/>
      <c r="IH83" s="130"/>
    </row>
    <row xmlns:x14ac="http://schemas.microsoft.com/office/spreadsheetml/2009/9/ac" r="84" s="3" customFormat="true" x14ac:dyDescent="0.25">
      <c r="A84" s="396" t="str">
        <f ca="true">IF(ISBLANK('Data Summary'!A86),"",'Data Summary'!A86)</f>
        <v/>
      </c>
      <c r="B84" s="130"/>
      <c r="L84" s="130"/>
      <c r="V84" s="130"/>
      <c r="AF84" s="130"/>
      <c r="AP84" s="130"/>
      <c r="AZ84" s="130"/>
      <c r="BA84" s="130"/>
      <c r="BB84" s="130"/>
      <c r="BC84" s="130"/>
      <c r="BD84" s="130"/>
      <c r="BE84" s="130"/>
      <c r="BF84" s="130"/>
      <c r="BG84" s="130"/>
      <c r="BJ84" s="130"/>
      <c r="BK84" s="130"/>
      <c r="BL84" s="130"/>
      <c r="BM84" s="130"/>
      <c r="BN84" s="130"/>
      <c r="BO84" s="130"/>
      <c r="BP84" s="130"/>
      <c r="BQ84" s="130"/>
      <c r="BT84" s="441"/>
      <c r="BU84" s="442"/>
      <c r="BV84" s="442"/>
      <c r="BW84" s="442"/>
      <c r="BX84" s="442"/>
      <c r="BY84" s="442"/>
      <c r="BZ84" s="442"/>
      <c r="CA84" s="442"/>
      <c r="CB84" s="442"/>
      <c r="CC84" s="442"/>
      <c r="CD84" s="130"/>
      <c r="CN84" s="130"/>
      <c r="CX84" s="130"/>
      <c r="DH84" s="130"/>
      <c r="DR84" s="130"/>
      <c r="EB84" s="130"/>
      <c r="EL84" s="130"/>
      <c r="EV84" s="130"/>
      <c r="FF84" s="130"/>
      <c r="FP84" s="130"/>
      <c r="FZ84" s="130"/>
      <c r="GJ84" s="130"/>
      <c r="GT84" s="130"/>
      <c r="HD84" s="130"/>
      <c r="HN84" s="130"/>
      <c r="HX84" s="130"/>
      <c r="IH84" s="130"/>
    </row>
    <row xmlns:x14ac="http://schemas.microsoft.com/office/spreadsheetml/2009/9/ac" r="85" s="3" customFormat="true" x14ac:dyDescent="0.25">
      <c r="A85" s="396" t="str">
        <f ca="true">IF(ISBLANK('Data Summary'!A87),"",'Data Summary'!A87)</f>
        <v/>
      </c>
      <c r="B85" s="130"/>
      <c r="L85" s="130"/>
      <c r="V85" s="130"/>
      <c r="AF85" s="130"/>
      <c r="AP85" s="130"/>
      <c r="AZ85" s="130"/>
      <c r="BA85" s="130"/>
      <c r="BB85" s="130"/>
      <c r="BC85" s="130"/>
      <c r="BD85" s="130"/>
      <c r="BE85" s="130"/>
      <c r="BF85" s="130"/>
      <c r="BG85" s="130"/>
      <c r="BJ85" s="130"/>
      <c r="BK85" s="130"/>
      <c r="BL85" s="130"/>
      <c r="BM85" s="130"/>
      <c r="BN85" s="130"/>
      <c r="BO85" s="130"/>
      <c r="BP85" s="130"/>
      <c r="BQ85" s="130"/>
      <c r="BT85" s="441"/>
      <c r="BU85" s="442"/>
      <c r="BV85" s="442"/>
      <c r="BW85" s="442"/>
      <c r="BX85" s="442"/>
      <c r="BY85" s="442"/>
      <c r="BZ85" s="442"/>
      <c r="CA85" s="442"/>
      <c r="CB85" s="442"/>
      <c r="CC85" s="442"/>
      <c r="CD85" s="130"/>
      <c r="CN85" s="130"/>
      <c r="CX85" s="130"/>
      <c r="DH85" s="130"/>
      <c r="DR85" s="130"/>
      <c r="EB85" s="130"/>
      <c r="EL85" s="130"/>
      <c r="EV85" s="130"/>
      <c r="FF85" s="130"/>
      <c r="FP85" s="130"/>
      <c r="FZ85" s="130"/>
      <c r="GJ85" s="130"/>
      <c r="GT85" s="130"/>
      <c r="HD85" s="130"/>
      <c r="HN85" s="130"/>
      <c r="HX85" s="130"/>
      <c r="IH85" s="130"/>
    </row>
    <row xmlns:x14ac="http://schemas.microsoft.com/office/spreadsheetml/2009/9/ac" r="86" s="3" customFormat="true" x14ac:dyDescent="0.25">
      <c r="A86" s="396" t="str">
        <f ca="true">IF(ISBLANK('Data Summary'!A88),"",'Data Summary'!A88)</f>
        <v/>
      </c>
      <c r="B86" s="130"/>
      <c r="L86" s="130"/>
      <c r="V86" s="130"/>
      <c r="AF86" s="130"/>
      <c r="AP86" s="130"/>
      <c r="AZ86" s="130"/>
      <c r="BA86" s="130"/>
      <c r="BB86" s="130"/>
      <c r="BC86" s="130"/>
      <c r="BD86" s="130"/>
      <c r="BE86" s="130"/>
      <c r="BF86" s="130"/>
      <c r="BG86" s="130"/>
      <c r="BJ86" s="130"/>
      <c r="BK86" s="130"/>
      <c r="BL86" s="130"/>
      <c r="BM86" s="130"/>
      <c r="BN86" s="130"/>
      <c r="BO86" s="130"/>
      <c r="BP86" s="130"/>
      <c r="BQ86" s="130"/>
      <c r="BT86" s="441"/>
      <c r="BU86" s="442"/>
      <c r="BV86" s="442"/>
      <c r="BW86" s="442"/>
      <c r="BX86" s="442"/>
      <c r="BY86" s="442"/>
      <c r="BZ86" s="442"/>
      <c r="CA86" s="442"/>
      <c r="CB86" s="442"/>
      <c r="CC86" s="442"/>
      <c r="CD86" s="130"/>
      <c r="CN86" s="130"/>
      <c r="CX86" s="130"/>
      <c r="DH86" s="130"/>
      <c r="DR86" s="130"/>
      <c r="EB86" s="130"/>
      <c r="EL86" s="130"/>
      <c r="EV86" s="130"/>
      <c r="FF86" s="130"/>
      <c r="FP86" s="130"/>
      <c r="FZ86" s="130"/>
      <c r="GJ86" s="130"/>
      <c r="GT86" s="130"/>
      <c r="HD86" s="130"/>
      <c r="HN86" s="130"/>
      <c r="HX86" s="130"/>
      <c r="IH86" s="130"/>
    </row>
    <row xmlns:x14ac="http://schemas.microsoft.com/office/spreadsheetml/2009/9/ac" r="87" s="3" customFormat="true" x14ac:dyDescent="0.25">
      <c r="A87" s="396" t="str">
        <f ca="true">IF(ISBLANK('Data Summary'!A89),"",'Data Summary'!A89)</f>
        <v/>
      </c>
      <c r="B87" s="130"/>
      <c r="L87" s="130"/>
      <c r="V87" s="130"/>
      <c r="AF87" s="130"/>
      <c r="AP87" s="130"/>
      <c r="AZ87" s="130"/>
      <c r="BA87" s="130"/>
      <c r="BB87" s="130"/>
      <c r="BC87" s="130"/>
      <c r="BD87" s="130"/>
      <c r="BE87" s="130"/>
      <c r="BF87" s="130"/>
      <c r="BG87" s="130"/>
      <c r="BJ87" s="130"/>
      <c r="BK87" s="130"/>
      <c r="BL87" s="130"/>
      <c r="BM87" s="130"/>
      <c r="BN87" s="130"/>
      <c r="BO87" s="130"/>
      <c r="BP87" s="130"/>
      <c r="BQ87" s="130"/>
      <c r="BT87" s="441"/>
      <c r="BU87" s="442"/>
      <c r="BV87" s="442"/>
      <c r="BW87" s="442"/>
      <c r="BX87" s="442"/>
      <c r="BY87" s="442"/>
      <c r="BZ87" s="442"/>
      <c r="CA87" s="442"/>
      <c r="CB87" s="442"/>
      <c r="CC87" s="442"/>
      <c r="CD87" s="130"/>
      <c r="CN87" s="130"/>
      <c r="CX87" s="130"/>
      <c r="DH87" s="130"/>
      <c r="DR87" s="130"/>
      <c r="EB87" s="130"/>
      <c r="EL87" s="130"/>
      <c r="EV87" s="130"/>
      <c r="FF87" s="130"/>
      <c r="FP87" s="130"/>
      <c r="FZ87" s="130"/>
      <c r="GJ87" s="130"/>
      <c r="GT87" s="130"/>
      <c r="HD87" s="130"/>
      <c r="HN87" s="130"/>
      <c r="HX87" s="130"/>
      <c r="IH87" s="130"/>
    </row>
    <row xmlns:x14ac="http://schemas.microsoft.com/office/spreadsheetml/2009/9/ac" r="88" s="3" customFormat="true" x14ac:dyDescent="0.25">
      <c r="A88" s="396" t="str">
        <f ca="true">IF(ISBLANK('Data Summary'!A90),"",'Data Summary'!A90)</f>
        <v/>
      </c>
      <c r="B88" s="130"/>
      <c r="L88" s="130"/>
      <c r="V88" s="130"/>
      <c r="AF88" s="130"/>
      <c r="AP88" s="130"/>
      <c r="AZ88" s="130"/>
      <c r="BA88" s="130"/>
      <c r="BB88" s="130"/>
      <c r="BC88" s="130"/>
      <c r="BD88" s="130"/>
      <c r="BE88" s="130"/>
      <c r="BF88" s="130"/>
      <c r="BG88" s="130"/>
      <c r="BJ88" s="130"/>
      <c r="BK88" s="130"/>
      <c r="BL88" s="130"/>
      <c r="BM88" s="130"/>
      <c r="BN88" s="130"/>
      <c r="BO88" s="130"/>
      <c r="BP88" s="130"/>
      <c r="BQ88" s="130"/>
      <c r="BT88" s="441"/>
      <c r="BU88" s="442"/>
      <c r="BV88" s="442"/>
      <c r="BW88" s="442"/>
      <c r="BX88" s="442"/>
      <c r="BY88" s="442"/>
      <c r="BZ88" s="442"/>
      <c r="CA88" s="442"/>
      <c r="CB88" s="442"/>
      <c r="CC88" s="442"/>
      <c r="CD88" s="130"/>
      <c r="CN88" s="130"/>
      <c r="CX88" s="130"/>
      <c r="DH88" s="130"/>
      <c r="DR88" s="130"/>
      <c r="EB88" s="130"/>
      <c r="EL88" s="130"/>
      <c r="EV88" s="130"/>
      <c r="FF88" s="130"/>
      <c r="FP88" s="130"/>
      <c r="FZ88" s="130"/>
      <c r="GJ88" s="130"/>
      <c r="GT88" s="130"/>
      <c r="HD88" s="130"/>
      <c r="HN88" s="130"/>
      <c r="HX88" s="130"/>
      <c r="IH88" s="130"/>
    </row>
    <row xmlns:x14ac="http://schemas.microsoft.com/office/spreadsheetml/2009/9/ac" r="89" s="3" customFormat="true" x14ac:dyDescent="0.25">
      <c r="A89" s="396" t="str">
        <f ca="true">IF(ISBLANK('Data Summary'!A91),"",'Data Summary'!A91)</f>
        <v/>
      </c>
      <c r="B89" s="130"/>
      <c r="L89" s="130"/>
      <c r="V89" s="130"/>
      <c r="AF89" s="130"/>
      <c r="AP89" s="130"/>
      <c r="AZ89" s="130"/>
      <c r="BA89" s="130"/>
      <c r="BB89" s="130"/>
      <c r="BC89" s="130"/>
      <c r="BD89" s="130"/>
      <c r="BE89" s="130"/>
      <c r="BF89" s="130"/>
      <c r="BG89" s="130"/>
      <c r="BJ89" s="130"/>
      <c r="BK89" s="130"/>
      <c r="BL89" s="130"/>
      <c r="BM89" s="130"/>
      <c r="BN89" s="130"/>
      <c r="BO89" s="130"/>
      <c r="BP89" s="130"/>
      <c r="BQ89" s="130"/>
      <c r="BT89" s="441"/>
      <c r="BU89" s="442"/>
      <c r="BV89" s="442"/>
      <c r="BW89" s="442"/>
      <c r="BX89" s="442"/>
      <c r="BY89" s="442"/>
      <c r="BZ89" s="442"/>
      <c r="CA89" s="442"/>
      <c r="CB89" s="442"/>
      <c r="CC89" s="442"/>
      <c r="CD89" s="130"/>
      <c r="CN89" s="130"/>
      <c r="CX89" s="130"/>
      <c r="DH89" s="130"/>
      <c r="DR89" s="130"/>
      <c r="EB89" s="130"/>
      <c r="EL89" s="130"/>
      <c r="EV89" s="130"/>
      <c r="FF89" s="130"/>
      <c r="FP89" s="130"/>
      <c r="FZ89" s="130"/>
      <c r="GJ89" s="130"/>
      <c r="GT89" s="130"/>
      <c r="HD89" s="130"/>
      <c r="HN89" s="130"/>
      <c r="HX89" s="130"/>
      <c r="IH89" s="130"/>
    </row>
    <row xmlns:x14ac="http://schemas.microsoft.com/office/spreadsheetml/2009/9/ac" r="90" s="3" customFormat="true" x14ac:dyDescent="0.25">
      <c r="A90" s="396" t="str">
        <f ca="true">IF(ISBLANK('Data Summary'!A92),"",'Data Summary'!A92)</f>
        <v/>
      </c>
      <c r="B90" s="130"/>
      <c r="L90" s="130"/>
      <c r="V90" s="130"/>
      <c r="AF90" s="130"/>
      <c r="AP90" s="130"/>
      <c r="AZ90" s="130"/>
      <c r="BA90" s="130"/>
      <c r="BB90" s="130"/>
      <c r="BC90" s="130"/>
      <c r="BD90" s="130"/>
      <c r="BE90" s="130"/>
      <c r="BF90" s="130"/>
      <c r="BG90" s="130"/>
      <c r="BJ90" s="130"/>
      <c r="BK90" s="130"/>
      <c r="BL90" s="130"/>
      <c r="BM90" s="130"/>
      <c r="BN90" s="130"/>
      <c r="BO90" s="130"/>
      <c r="BP90" s="130"/>
      <c r="BQ90" s="130"/>
      <c r="BT90" s="441"/>
      <c r="BU90" s="442"/>
      <c r="BV90" s="442"/>
      <c r="BW90" s="442"/>
      <c r="BX90" s="442"/>
      <c r="BY90" s="442"/>
      <c r="BZ90" s="442"/>
      <c r="CA90" s="442"/>
      <c r="CB90" s="442"/>
      <c r="CC90" s="442"/>
      <c r="CD90" s="130"/>
      <c r="CN90" s="130"/>
      <c r="CX90" s="130"/>
      <c r="DH90" s="130"/>
      <c r="DR90" s="130"/>
      <c r="EB90" s="130"/>
      <c r="EL90" s="130"/>
      <c r="EV90" s="130"/>
      <c r="FF90" s="130"/>
      <c r="FP90" s="130"/>
      <c r="FZ90" s="130"/>
      <c r="GJ90" s="130"/>
      <c r="GT90" s="130"/>
      <c r="HD90" s="130"/>
      <c r="HN90" s="130"/>
      <c r="HX90" s="130"/>
      <c r="IH90" s="130"/>
    </row>
    <row xmlns:x14ac="http://schemas.microsoft.com/office/spreadsheetml/2009/9/ac" r="91" s="3" customFormat="true" x14ac:dyDescent="0.25">
      <c r="A91" s="396" t="str">
        <f ca="true">IF(ISBLANK('Data Summary'!A93),"",'Data Summary'!A93)</f>
        <v/>
      </c>
      <c r="B91" s="130"/>
      <c r="L91" s="130"/>
      <c r="V91" s="130"/>
      <c r="AF91" s="130"/>
      <c r="AP91" s="130"/>
      <c r="AZ91" s="130"/>
      <c r="BA91" s="130"/>
      <c r="BB91" s="130"/>
      <c r="BC91" s="130"/>
      <c r="BD91" s="130"/>
      <c r="BE91" s="130"/>
      <c r="BF91" s="130"/>
      <c r="BG91" s="130"/>
      <c r="BJ91" s="130"/>
      <c r="BK91" s="130"/>
      <c r="BL91" s="130"/>
      <c r="BM91" s="130"/>
      <c r="BN91" s="130"/>
      <c r="BO91" s="130"/>
      <c r="BP91" s="130"/>
      <c r="BQ91" s="130"/>
      <c r="BT91" s="441"/>
      <c r="BU91" s="442"/>
      <c r="BV91" s="442"/>
      <c r="BW91" s="442"/>
      <c r="BX91" s="442"/>
      <c r="BY91" s="442"/>
      <c r="BZ91" s="442"/>
      <c r="CA91" s="442"/>
      <c r="CB91" s="442"/>
      <c r="CC91" s="442"/>
      <c r="CD91" s="130"/>
      <c r="CN91" s="130"/>
      <c r="CX91" s="130"/>
      <c r="DH91" s="130"/>
      <c r="DR91" s="130"/>
      <c r="EB91" s="130"/>
      <c r="EL91" s="130"/>
      <c r="EV91" s="130"/>
      <c r="FF91" s="130"/>
      <c r="FP91" s="130"/>
      <c r="FZ91" s="130"/>
      <c r="GJ91" s="130"/>
      <c r="GT91" s="130"/>
      <c r="HD91" s="130"/>
      <c r="HN91" s="130"/>
      <c r="HX91" s="130"/>
      <c r="IH91" s="130"/>
    </row>
    <row xmlns:x14ac="http://schemas.microsoft.com/office/spreadsheetml/2009/9/ac" r="92" s="3" customFormat="true" x14ac:dyDescent="0.25">
      <c r="A92" s="396" t="str">
        <f ca="true">IF(ISBLANK('Data Summary'!A94),"",'Data Summary'!A94)</f>
        <v/>
      </c>
      <c r="B92" s="130"/>
      <c r="L92" s="130"/>
      <c r="V92" s="130"/>
      <c r="AF92" s="130"/>
      <c r="AP92" s="130"/>
      <c r="AZ92" s="130"/>
      <c r="BA92" s="130"/>
      <c r="BB92" s="130"/>
      <c r="BC92" s="130"/>
      <c r="BD92" s="130"/>
      <c r="BE92" s="130"/>
      <c r="BF92" s="130"/>
      <c r="BG92" s="130"/>
      <c r="BJ92" s="130"/>
      <c r="BK92" s="130"/>
      <c r="BL92" s="130"/>
      <c r="BM92" s="130"/>
      <c r="BN92" s="130"/>
      <c r="BO92" s="130"/>
      <c r="BP92" s="130"/>
      <c r="BQ92" s="130"/>
      <c r="BT92" s="441"/>
      <c r="BU92" s="442"/>
      <c r="BV92" s="442"/>
      <c r="BW92" s="442"/>
      <c r="BX92" s="442"/>
      <c r="BY92" s="442"/>
      <c r="BZ92" s="442"/>
      <c r="CA92" s="442"/>
      <c r="CB92" s="442"/>
      <c r="CC92" s="442"/>
      <c r="CD92" s="130"/>
      <c r="CN92" s="130"/>
      <c r="CX92" s="130"/>
      <c r="DH92" s="130"/>
      <c r="DR92" s="130"/>
      <c r="EB92" s="130"/>
      <c r="EL92" s="130"/>
      <c r="EV92" s="130"/>
      <c r="FF92" s="130"/>
      <c r="FP92" s="130"/>
      <c r="FZ92" s="130"/>
      <c r="GJ92" s="130"/>
      <c r="GT92" s="130"/>
      <c r="HD92" s="130"/>
      <c r="HN92" s="130"/>
      <c r="HX92" s="130"/>
      <c r="IH92" s="130"/>
    </row>
    <row xmlns:x14ac="http://schemas.microsoft.com/office/spreadsheetml/2009/9/ac" r="93" s="3" customFormat="true" x14ac:dyDescent="0.25">
      <c r="A93" s="396" t="str">
        <f ca="true">IF(ISBLANK('Data Summary'!A95),"",'Data Summary'!A95)</f>
        <v/>
      </c>
      <c r="B93" s="130"/>
      <c r="L93" s="130"/>
      <c r="V93" s="130"/>
      <c r="AF93" s="130"/>
      <c r="AP93" s="130"/>
      <c r="AZ93" s="130"/>
      <c r="BA93" s="130"/>
      <c r="BB93" s="130"/>
      <c r="BC93" s="130"/>
      <c r="BD93" s="130"/>
      <c r="BE93" s="130"/>
      <c r="BF93" s="130"/>
      <c r="BG93" s="130"/>
      <c r="BJ93" s="130"/>
      <c r="BK93" s="130"/>
      <c r="BL93" s="130"/>
      <c r="BM93" s="130"/>
      <c r="BN93" s="130"/>
      <c r="BO93" s="130"/>
      <c r="BP93" s="130"/>
      <c r="BQ93" s="130"/>
      <c r="BT93" s="441"/>
      <c r="BU93" s="442"/>
      <c r="BV93" s="442"/>
      <c r="BW93" s="442"/>
      <c r="BX93" s="442"/>
      <c r="BY93" s="442"/>
      <c r="BZ93" s="442"/>
      <c r="CA93" s="442"/>
      <c r="CB93" s="442"/>
      <c r="CC93" s="442"/>
      <c r="CD93" s="130"/>
      <c r="CN93" s="130"/>
      <c r="CX93" s="130"/>
      <c r="DH93" s="130"/>
      <c r="DR93" s="130"/>
      <c r="EB93" s="130"/>
      <c r="EL93" s="130"/>
      <c r="EV93" s="130"/>
      <c r="FF93" s="130"/>
      <c r="FP93" s="130"/>
      <c r="FZ93" s="130"/>
      <c r="GJ93" s="130"/>
      <c r="GT93" s="130"/>
      <c r="HD93" s="130"/>
      <c r="HN93" s="130"/>
      <c r="HX93" s="130"/>
      <c r="IH93" s="130"/>
    </row>
    <row xmlns:x14ac="http://schemas.microsoft.com/office/spreadsheetml/2009/9/ac" r="94" s="3" customFormat="true" x14ac:dyDescent="0.25">
      <c r="A94" s="396" t="str">
        <f ca="true">IF(ISBLANK('Data Summary'!A96),"",'Data Summary'!A96)</f>
        <v/>
      </c>
      <c r="B94" s="130"/>
      <c r="L94" s="130"/>
      <c r="V94" s="130"/>
      <c r="AF94" s="130"/>
      <c r="AP94" s="130"/>
      <c r="AZ94" s="130"/>
      <c r="BA94" s="130"/>
      <c r="BB94" s="130"/>
      <c r="BC94" s="130"/>
      <c r="BD94" s="130"/>
      <c r="BE94" s="130"/>
      <c r="BF94" s="130"/>
      <c r="BG94" s="130"/>
      <c r="BJ94" s="130"/>
      <c r="BK94" s="130"/>
      <c r="BL94" s="130"/>
      <c r="BM94" s="130"/>
      <c r="BN94" s="130"/>
      <c r="BO94" s="130"/>
      <c r="BP94" s="130"/>
      <c r="BQ94" s="130"/>
      <c r="BT94" s="441"/>
      <c r="BU94" s="442"/>
      <c r="BV94" s="442"/>
      <c r="BW94" s="442"/>
      <c r="BX94" s="442"/>
      <c r="BY94" s="442"/>
      <c r="BZ94" s="442"/>
      <c r="CA94" s="442"/>
      <c r="CB94" s="442"/>
      <c r="CC94" s="442"/>
      <c r="CD94" s="130"/>
      <c r="CN94" s="130"/>
      <c r="CX94" s="130"/>
      <c r="DH94" s="130"/>
      <c r="DR94" s="130"/>
      <c r="EB94" s="130"/>
      <c r="EL94" s="130"/>
      <c r="EV94" s="130"/>
      <c r="FF94" s="130"/>
      <c r="FP94" s="130"/>
      <c r="FZ94" s="130"/>
      <c r="GJ94" s="130"/>
      <c r="GT94" s="130"/>
      <c r="HD94" s="130"/>
      <c r="HN94" s="130"/>
      <c r="HX94" s="130"/>
      <c r="IH94" s="130"/>
    </row>
    <row xmlns:x14ac="http://schemas.microsoft.com/office/spreadsheetml/2009/9/ac" r="95" s="3" customFormat="true" x14ac:dyDescent="0.25">
      <c r="A95" s="396" t="str">
        <f ca="true">IF(ISBLANK('Data Summary'!A97),"",'Data Summary'!A97)</f>
        <v/>
      </c>
      <c r="B95" s="130"/>
      <c r="L95" s="130"/>
      <c r="V95" s="130"/>
      <c r="AF95" s="130"/>
      <c r="AP95" s="130"/>
      <c r="AZ95" s="130"/>
      <c r="BA95" s="130"/>
      <c r="BB95" s="130"/>
      <c r="BC95" s="130"/>
      <c r="BD95" s="130"/>
      <c r="BE95" s="130"/>
      <c r="BF95" s="130"/>
      <c r="BG95" s="130"/>
      <c r="BJ95" s="130"/>
      <c r="BK95" s="130"/>
      <c r="BL95" s="130"/>
      <c r="BM95" s="130"/>
      <c r="BN95" s="130"/>
      <c r="BO95" s="130"/>
      <c r="BP95" s="130"/>
      <c r="BQ95" s="130"/>
      <c r="BT95" s="441"/>
      <c r="BU95" s="442"/>
      <c r="BV95" s="442"/>
      <c r="BW95" s="442"/>
      <c r="BX95" s="442"/>
      <c r="BY95" s="442"/>
      <c r="BZ95" s="442"/>
      <c r="CA95" s="442"/>
      <c r="CB95" s="442"/>
      <c r="CC95" s="442"/>
      <c r="CD95" s="130"/>
      <c r="CN95" s="130"/>
      <c r="CX95" s="130"/>
      <c r="DH95" s="130"/>
      <c r="DR95" s="130"/>
      <c r="EB95" s="130"/>
      <c r="EL95" s="130"/>
      <c r="EV95" s="130"/>
      <c r="FF95" s="130"/>
      <c r="FP95" s="130"/>
      <c r="FZ95" s="130"/>
      <c r="GJ95" s="130"/>
      <c r="GT95" s="130"/>
      <c r="HD95" s="130"/>
      <c r="HN95" s="130"/>
      <c r="HX95" s="130"/>
      <c r="IH95" s="130"/>
    </row>
    <row xmlns:x14ac="http://schemas.microsoft.com/office/spreadsheetml/2009/9/ac" r="96" s="3" customFormat="true" x14ac:dyDescent="0.25">
      <c r="A96" s="396" t="str">
        <f ca="true">IF(ISBLANK('Data Summary'!A98),"",'Data Summary'!A98)</f>
        <v/>
      </c>
      <c r="B96" s="130"/>
      <c r="L96" s="130"/>
      <c r="V96" s="130"/>
      <c r="AF96" s="130"/>
      <c r="AP96" s="130"/>
      <c r="AZ96" s="130"/>
      <c r="BA96" s="130"/>
      <c r="BB96" s="130"/>
      <c r="BC96" s="130"/>
      <c r="BD96" s="130"/>
      <c r="BE96" s="130"/>
      <c r="BF96" s="130"/>
      <c r="BG96" s="130"/>
      <c r="BJ96" s="130"/>
      <c r="BK96" s="130"/>
      <c r="BL96" s="130"/>
      <c r="BM96" s="130"/>
      <c r="BN96" s="130"/>
      <c r="BO96" s="130"/>
      <c r="BP96" s="130"/>
      <c r="BQ96" s="130"/>
      <c r="BT96" s="441"/>
      <c r="BU96" s="442"/>
      <c r="BV96" s="442"/>
      <c r="BW96" s="442"/>
      <c r="BX96" s="442"/>
      <c r="BY96" s="442"/>
      <c r="BZ96" s="442"/>
      <c r="CA96" s="442"/>
      <c r="CB96" s="442"/>
      <c r="CC96" s="442"/>
      <c r="CD96" s="130"/>
      <c r="CN96" s="130"/>
      <c r="CX96" s="130"/>
      <c r="DH96" s="130"/>
      <c r="DR96" s="130"/>
      <c r="EB96" s="130"/>
      <c r="EL96" s="130"/>
      <c r="EV96" s="130"/>
      <c r="FF96" s="130"/>
      <c r="FP96" s="130"/>
      <c r="FZ96" s="130"/>
      <c r="GJ96" s="130"/>
      <c r="GT96" s="130"/>
      <c r="HD96" s="130"/>
      <c r="HN96" s="130"/>
      <c r="HX96" s="130"/>
      <c r="IH96" s="130"/>
    </row>
    <row xmlns:x14ac="http://schemas.microsoft.com/office/spreadsheetml/2009/9/ac" r="97" s="3" customFormat="true" x14ac:dyDescent="0.25">
      <c r="A97" s="396" t="str">
        <f ca="true">IF(ISBLANK('Data Summary'!A99),"",'Data Summary'!A99)</f>
        <v/>
      </c>
      <c r="B97" s="130"/>
      <c r="L97" s="130"/>
      <c r="V97" s="130"/>
      <c r="AF97" s="130"/>
      <c r="AP97" s="130"/>
      <c r="AZ97" s="130"/>
      <c r="BA97" s="130"/>
      <c r="BB97" s="130"/>
      <c r="BC97" s="130"/>
      <c r="BD97" s="130"/>
      <c r="BE97" s="130"/>
      <c r="BF97" s="130"/>
      <c r="BG97" s="130"/>
      <c r="BJ97" s="130"/>
      <c r="BK97" s="130"/>
      <c r="BL97" s="130"/>
      <c r="BM97" s="130"/>
      <c r="BN97" s="130"/>
      <c r="BO97" s="130"/>
      <c r="BP97" s="130"/>
      <c r="BQ97" s="130"/>
      <c r="BT97" s="441"/>
      <c r="BU97" s="442"/>
      <c r="BV97" s="442"/>
      <c r="BW97" s="442"/>
      <c r="BX97" s="442"/>
      <c r="BY97" s="442"/>
      <c r="BZ97" s="442"/>
      <c r="CA97" s="442"/>
      <c r="CB97" s="442"/>
      <c r="CC97" s="442"/>
      <c r="CD97" s="130"/>
      <c r="CN97" s="130"/>
      <c r="CX97" s="130"/>
      <c r="DH97" s="130"/>
      <c r="DR97" s="130"/>
      <c r="EB97" s="130"/>
      <c r="EL97" s="130"/>
      <c r="EV97" s="130"/>
      <c r="FF97" s="130"/>
      <c r="FP97" s="130"/>
      <c r="FZ97" s="130"/>
      <c r="GJ97" s="130"/>
      <c r="GT97" s="130"/>
      <c r="HD97" s="130"/>
      <c r="HN97" s="130"/>
      <c r="HX97" s="130"/>
      <c r="IH97" s="130"/>
    </row>
    <row xmlns:x14ac="http://schemas.microsoft.com/office/spreadsheetml/2009/9/ac" r="98" s="3" customFormat="true" x14ac:dyDescent="0.25">
      <c r="A98" s="396" t="str">
        <f ca="true">IF(ISBLANK('Data Summary'!A100),"",'Data Summary'!A100)</f>
        <v/>
      </c>
      <c r="B98" s="130"/>
      <c r="L98" s="130"/>
      <c r="V98" s="130"/>
      <c r="AF98" s="130"/>
      <c r="AP98" s="130"/>
      <c r="AZ98" s="130"/>
      <c r="BA98" s="130"/>
      <c r="BB98" s="130"/>
      <c r="BC98" s="130"/>
      <c r="BD98" s="130"/>
      <c r="BE98" s="130"/>
      <c r="BF98" s="130"/>
      <c r="BG98" s="130"/>
      <c r="BJ98" s="130"/>
      <c r="BK98" s="130"/>
      <c r="BL98" s="130"/>
      <c r="BM98" s="130"/>
      <c r="BN98" s="130"/>
      <c r="BO98" s="130"/>
      <c r="BP98" s="130"/>
      <c r="BQ98" s="130"/>
      <c r="BT98" s="441"/>
      <c r="BU98" s="442"/>
      <c r="BV98" s="442"/>
      <c r="BW98" s="442"/>
      <c r="BX98" s="442"/>
      <c r="BY98" s="442"/>
      <c r="BZ98" s="442"/>
      <c r="CA98" s="442"/>
      <c r="CB98" s="442"/>
      <c r="CC98" s="442"/>
      <c r="CD98" s="130"/>
      <c r="CN98" s="130"/>
      <c r="CX98" s="130"/>
      <c r="DH98" s="130"/>
      <c r="DR98" s="130"/>
      <c r="EB98" s="130"/>
      <c r="EL98" s="130"/>
      <c r="EV98" s="130"/>
      <c r="FF98" s="130"/>
      <c r="FP98" s="130"/>
      <c r="FZ98" s="130"/>
      <c r="GJ98" s="130"/>
      <c r="GT98" s="130"/>
      <c r="HD98" s="130"/>
      <c r="HN98" s="130"/>
      <c r="HX98" s="130"/>
      <c r="IH98" s="130"/>
    </row>
    <row xmlns:x14ac="http://schemas.microsoft.com/office/spreadsheetml/2009/9/ac" r="99" s="3" customFormat="true" x14ac:dyDescent="0.25">
      <c r="A99" s="396" t="str">
        <f ca="true">IF(ISBLANK('Data Summary'!A101),"",'Data Summary'!A101)</f>
        <v/>
      </c>
      <c r="B99" s="130"/>
      <c r="L99" s="130"/>
      <c r="V99" s="130"/>
      <c r="AF99" s="130"/>
      <c r="AP99" s="130"/>
      <c r="AZ99" s="130"/>
      <c r="BA99" s="130"/>
      <c r="BB99" s="130"/>
      <c r="BC99" s="130"/>
      <c r="BD99" s="130"/>
      <c r="BE99" s="130"/>
      <c r="BF99" s="130"/>
      <c r="BG99" s="130"/>
      <c r="BJ99" s="130"/>
      <c r="BK99" s="130"/>
      <c r="BL99" s="130"/>
      <c r="BM99" s="130"/>
      <c r="BN99" s="130"/>
      <c r="BO99" s="130"/>
      <c r="BP99" s="130"/>
      <c r="BQ99" s="130"/>
      <c r="BT99" s="441"/>
      <c r="BU99" s="442"/>
      <c r="BV99" s="442"/>
      <c r="BW99" s="442"/>
      <c r="BX99" s="442"/>
      <c r="BY99" s="442"/>
      <c r="BZ99" s="442"/>
      <c r="CA99" s="442"/>
      <c r="CB99" s="442"/>
      <c r="CC99" s="442"/>
      <c r="CD99" s="130"/>
      <c r="CN99" s="130"/>
      <c r="CX99" s="130"/>
      <c r="DH99" s="130"/>
      <c r="DR99" s="130"/>
      <c r="EB99" s="130"/>
      <c r="EL99" s="130"/>
      <c r="EV99" s="130"/>
      <c r="FF99" s="130"/>
      <c r="FP99" s="130"/>
      <c r="FZ99" s="130"/>
      <c r="GJ99" s="130"/>
      <c r="GT99" s="130"/>
      <c r="HD99" s="130"/>
      <c r="HN99" s="130"/>
      <c r="HX99" s="130"/>
      <c r="IH99" s="130"/>
    </row>
    <row xmlns:x14ac="http://schemas.microsoft.com/office/spreadsheetml/2009/9/ac" r="100" s="3" customFormat="true" x14ac:dyDescent="0.25">
      <c r="A100" s="396" t="str">
        <f ca="true">IF(ISBLANK('Data Summary'!A102),"",'Data Summary'!A102)</f>
        <v/>
      </c>
      <c r="B100" s="130"/>
      <c r="L100" s="130"/>
      <c r="V100" s="130"/>
      <c r="AF100" s="130"/>
      <c r="AP100" s="130"/>
      <c r="AZ100" s="130"/>
      <c r="BA100" s="130"/>
      <c r="BB100" s="130"/>
      <c r="BC100" s="130"/>
      <c r="BD100" s="130"/>
      <c r="BE100" s="130"/>
      <c r="BF100" s="130"/>
      <c r="BG100" s="130"/>
      <c r="BJ100" s="130"/>
      <c r="BK100" s="130"/>
      <c r="BL100" s="130"/>
      <c r="BM100" s="130"/>
      <c r="BN100" s="130"/>
      <c r="BO100" s="130"/>
      <c r="BP100" s="130"/>
      <c r="BQ100" s="130"/>
      <c r="BT100" s="441"/>
      <c r="BU100" s="442"/>
      <c r="BV100" s="442"/>
      <c r="BW100" s="442"/>
      <c r="BX100" s="442"/>
      <c r="BY100" s="442"/>
      <c r="BZ100" s="442"/>
      <c r="CA100" s="442"/>
      <c r="CB100" s="442"/>
      <c r="CC100" s="442"/>
      <c r="CD100" s="130"/>
      <c r="CN100" s="130"/>
      <c r="CX100" s="130"/>
      <c r="DH100" s="130"/>
      <c r="DR100" s="130"/>
      <c r="EB100" s="130"/>
      <c r="EL100" s="130"/>
      <c r="EV100" s="130"/>
      <c r="FF100" s="130"/>
      <c r="FP100" s="130"/>
      <c r="FZ100" s="130"/>
      <c r="GJ100" s="130"/>
      <c r="GT100" s="130"/>
      <c r="HD100" s="130"/>
      <c r="HN100" s="130"/>
      <c r="HX100" s="130"/>
      <c r="IH100" s="130"/>
    </row>
    <row xmlns:x14ac="http://schemas.microsoft.com/office/spreadsheetml/2009/9/ac" r="101" s="3" customFormat="true" x14ac:dyDescent="0.25">
      <c r="A101" s="396" t="str">
        <f ca="true">IF(ISBLANK('Data Summary'!A103),"",'Data Summary'!A103)</f>
        <v/>
      </c>
      <c r="B101" s="130"/>
      <c r="L101" s="130"/>
      <c r="V101" s="130"/>
      <c r="AF101" s="130"/>
      <c r="AP101" s="130"/>
      <c r="AZ101" s="130"/>
      <c r="BA101" s="130"/>
      <c r="BB101" s="130"/>
      <c r="BC101" s="130"/>
      <c r="BD101" s="130"/>
      <c r="BE101" s="130"/>
      <c r="BF101" s="130"/>
      <c r="BG101" s="130"/>
      <c r="BJ101" s="130"/>
      <c r="BK101" s="130"/>
      <c r="BL101" s="130"/>
      <c r="BM101" s="130"/>
      <c r="BN101" s="130"/>
      <c r="BO101" s="130"/>
      <c r="BP101" s="130"/>
      <c r="BQ101" s="130"/>
      <c r="BT101" s="441"/>
      <c r="BU101" s="442"/>
      <c r="BV101" s="442"/>
      <c r="BW101" s="442"/>
      <c r="BX101" s="442"/>
      <c r="BY101" s="442"/>
      <c r="BZ101" s="442"/>
      <c r="CA101" s="442"/>
      <c r="CB101" s="442"/>
      <c r="CC101" s="442"/>
      <c r="CD101" s="130"/>
      <c r="CN101" s="130"/>
      <c r="CX101" s="130"/>
      <c r="DH101" s="130"/>
      <c r="DR101" s="130"/>
      <c r="EB101" s="130"/>
      <c r="EL101" s="130"/>
      <c r="EV101" s="130"/>
      <c r="FF101" s="130"/>
      <c r="FP101" s="130"/>
      <c r="FZ101" s="130"/>
      <c r="GJ101" s="130"/>
      <c r="GT101" s="130"/>
      <c r="HD101" s="130"/>
      <c r="HN101" s="130"/>
      <c r="HX101" s="130"/>
      <c r="IH101" s="130"/>
    </row>
    <row xmlns:x14ac="http://schemas.microsoft.com/office/spreadsheetml/2009/9/ac" r="102" s="3" customFormat="true" x14ac:dyDescent="0.25">
      <c r="A102" s="396" t="str">
        <f ca="true">IF(ISBLANK('Data Summary'!A104),"",'Data Summary'!A104)</f>
        <v/>
      </c>
      <c r="B102" s="130"/>
      <c r="L102" s="130"/>
      <c r="V102" s="130"/>
      <c r="AF102" s="130"/>
      <c r="AP102" s="130"/>
      <c r="AZ102" s="130"/>
      <c r="BA102" s="130"/>
      <c r="BB102" s="130"/>
      <c r="BC102" s="130"/>
      <c r="BD102" s="130"/>
      <c r="BE102" s="130"/>
      <c r="BF102" s="130"/>
      <c r="BG102" s="130"/>
      <c r="BJ102" s="130"/>
      <c r="BK102" s="130"/>
      <c r="BL102" s="130"/>
      <c r="BM102" s="130"/>
      <c r="BN102" s="130"/>
      <c r="BO102" s="130"/>
      <c r="BP102" s="130"/>
      <c r="BQ102" s="130"/>
      <c r="BT102" s="441"/>
      <c r="BU102" s="442"/>
      <c r="BV102" s="442"/>
      <c r="BW102" s="442"/>
      <c r="BX102" s="442"/>
      <c r="BY102" s="442"/>
      <c r="BZ102" s="442"/>
      <c r="CA102" s="442"/>
      <c r="CB102" s="442"/>
      <c r="CC102" s="442"/>
      <c r="CD102" s="130"/>
      <c r="CN102" s="130"/>
      <c r="CX102" s="130"/>
      <c r="DH102" s="130"/>
      <c r="DR102" s="130"/>
      <c r="EB102" s="130"/>
      <c r="EL102" s="130"/>
      <c r="EV102" s="130"/>
      <c r="FF102" s="130"/>
      <c r="FP102" s="130"/>
      <c r="FZ102" s="130"/>
      <c r="GJ102" s="130"/>
      <c r="GT102" s="130"/>
      <c r="HD102" s="130"/>
      <c r="HN102" s="130"/>
      <c r="HX102" s="130"/>
      <c r="IH102" s="130"/>
    </row>
    <row xmlns:x14ac="http://schemas.microsoft.com/office/spreadsheetml/2009/9/ac" r="103" s="3" customFormat="true" x14ac:dyDescent="0.25">
      <c r="A103" s="396" t="str">
        <f ca="true">IF(ISBLANK('Data Summary'!A105),"",'Data Summary'!A105)</f>
        <v/>
      </c>
      <c r="B103" s="130"/>
      <c r="L103" s="130"/>
      <c r="V103" s="130"/>
      <c r="AF103" s="130"/>
      <c r="AP103" s="130"/>
      <c r="AZ103" s="130"/>
      <c r="BA103" s="130"/>
      <c r="BB103" s="130"/>
      <c r="BC103" s="130"/>
      <c r="BD103" s="130"/>
      <c r="BE103" s="130"/>
      <c r="BF103" s="130"/>
      <c r="BG103" s="130"/>
      <c r="BJ103" s="130"/>
      <c r="BK103" s="130"/>
      <c r="BL103" s="130"/>
      <c r="BM103" s="130"/>
      <c r="BN103" s="130"/>
      <c r="BO103" s="130"/>
      <c r="BP103" s="130"/>
      <c r="BQ103" s="130"/>
      <c r="BT103" s="441"/>
      <c r="BU103" s="442"/>
      <c r="BV103" s="442"/>
      <c r="BW103" s="442"/>
      <c r="BX103" s="442"/>
      <c r="BY103" s="442"/>
      <c r="BZ103" s="442"/>
      <c r="CA103" s="442"/>
      <c r="CB103" s="442"/>
      <c r="CC103" s="442"/>
      <c r="CD103" s="130"/>
      <c r="CN103" s="130"/>
      <c r="CX103" s="130"/>
      <c r="DH103" s="130"/>
      <c r="DR103" s="130"/>
      <c r="EB103" s="130"/>
      <c r="EL103" s="130"/>
      <c r="EV103" s="130"/>
      <c r="FF103" s="130"/>
      <c r="FP103" s="130"/>
      <c r="FZ103" s="130"/>
      <c r="GJ103" s="130"/>
      <c r="GT103" s="130"/>
      <c r="HD103" s="130"/>
      <c r="HN103" s="130"/>
      <c r="HX103" s="130"/>
      <c r="IH103" s="130"/>
    </row>
    <row xmlns:x14ac="http://schemas.microsoft.com/office/spreadsheetml/2009/9/ac" r="104" s="3" customFormat="true" x14ac:dyDescent="0.25">
      <c r="A104" s="396" t="str">
        <f ca="true">IF(ISBLANK('Data Summary'!A106),"",'Data Summary'!A106)</f>
        <v/>
      </c>
      <c r="B104" s="130"/>
      <c r="L104" s="130"/>
      <c r="V104" s="130"/>
      <c r="AF104" s="130"/>
      <c r="AP104" s="130"/>
      <c r="AZ104" s="130"/>
      <c r="BA104" s="130"/>
      <c r="BB104" s="130"/>
      <c r="BC104" s="130"/>
      <c r="BD104" s="130"/>
      <c r="BE104" s="130"/>
      <c r="BF104" s="130"/>
      <c r="BG104" s="130"/>
      <c r="BJ104" s="130"/>
      <c r="BK104" s="130"/>
      <c r="BL104" s="130"/>
      <c r="BM104" s="130"/>
      <c r="BN104" s="130"/>
      <c r="BO104" s="130"/>
      <c r="BP104" s="130"/>
      <c r="BQ104" s="130"/>
      <c r="BT104" s="441"/>
      <c r="BU104" s="442"/>
      <c r="BV104" s="442"/>
      <c r="BW104" s="442"/>
      <c r="BX104" s="442"/>
      <c r="BY104" s="442"/>
      <c r="BZ104" s="442"/>
      <c r="CA104" s="442"/>
      <c r="CB104" s="442"/>
      <c r="CC104" s="442"/>
      <c r="CD104" s="130"/>
      <c r="CN104" s="130"/>
      <c r="CX104" s="130"/>
      <c r="DH104" s="130"/>
      <c r="DR104" s="130"/>
      <c r="EB104" s="130"/>
      <c r="EL104" s="130"/>
      <c r="EV104" s="130"/>
      <c r="FF104" s="130"/>
      <c r="FP104" s="130"/>
      <c r="FZ104" s="130"/>
      <c r="GJ104" s="130"/>
      <c r="GT104" s="130"/>
      <c r="HD104" s="130"/>
      <c r="HN104" s="130"/>
      <c r="HX104" s="130"/>
      <c r="IH104" s="130"/>
    </row>
    <row xmlns:x14ac="http://schemas.microsoft.com/office/spreadsheetml/2009/9/ac" r="105" s="3" customFormat="true" x14ac:dyDescent="0.25">
      <c r="A105" s="396" t="str">
        <f ca="true">IF(ISBLANK('Data Summary'!A107),"",'Data Summary'!A107)</f>
        <v/>
      </c>
      <c r="B105" s="130"/>
      <c r="L105" s="130"/>
      <c r="V105" s="130"/>
      <c r="AF105" s="130"/>
      <c r="AP105" s="130"/>
      <c r="AZ105" s="130"/>
      <c r="BA105" s="130"/>
      <c r="BB105" s="130"/>
      <c r="BC105" s="130"/>
      <c r="BD105" s="130"/>
      <c r="BE105" s="130"/>
      <c r="BF105" s="130"/>
      <c r="BG105" s="130"/>
      <c r="BJ105" s="130"/>
      <c r="BK105" s="130"/>
      <c r="BL105" s="130"/>
      <c r="BM105" s="130"/>
      <c r="BN105" s="130"/>
      <c r="BO105" s="130"/>
      <c r="BP105" s="130"/>
      <c r="BQ105" s="130"/>
      <c r="BT105" s="441"/>
      <c r="BU105" s="442"/>
      <c r="BV105" s="442"/>
      <c r="BW105" s="442"/>
      <c r="BX105" s="442"/>
      <c r="BY105" s="442"/>
      <c r="BZ105" s="442"/>
      <c r="CA105" s="442"/>
      <c r="CB105" s="442"/>
      <c r="CC105" s="442"/>
      <c r="CD105" s="130"/>
      <c r="CN105" s="130"/>
      <c r="CX105" s="130"/>
      <c r="DH105" s="130"/>
      <c r="DR105" s="130"/>
      <c r="EB105" s="130"/>
      <c r="EL105" s="130"/>
      <c r="EV105" s="130"/>
      <c r="FF105" s="130"/>
      <c r="FP105" s="130"/>
      <c r="FZ105" s="130"/>
      <c r="GJ105" s="130"/>
      <c r="GT105" s="130"/>
      <c r="HD105" s="130"/>
      <c r="HN105" s="130"/>
      <c r="HX105" s="130"/>
      <c r="IH105" s="130"/>
    </row>
    <row xmlns:x14ac="http://schemas.microsoft.com/office/spreadsheetml/2009/9/ac" r="106" s="3" customFormat="true" x14ac:dyDescent="0.25">
      <c r="A106" s="396" t="str">
        <f ca="true">IF(ISBLANK('Data Summary'!A108),"",'Data Summary'!A108)</f>
        <v/>
      </c>
      <c r="B106" s="130"/>
      <c r="L106" s="130"/>
      <c r="V106" s="130"/>
      <c r="AF106" s="130"/>
      <c r="AP106" s="130"/>
      <c r="AZ106" s="130"/>
      <c r="BA106" s="130"/>
      <c r="BB106" s="130"/>
      <c r="BC106" s="130"/>
      <c r="BD106" s="130"/>
      <c r="BE106" s="130"/>
      <c r="BF106" s="130"/>
      <c r="BG106" s="130"/>
      <c r="BJ106" s="130"/>
      <c r="BK106" s="130"/>
      <c r="BL106" s="130"/>
      <c r="BM106" s="130"/>
      <c r="BN106" s="130"/>
      <c r="BO106" s="130"/>
      <c r="BP106" s="130"/>
      <c r="BQ106" s="130"/>
      <c r="BT106" s="441"/>
      <c r="BU106" s="442"/>
      <c r="BV106" s="442"/>
      <c r="BW106" s="442"/>
      <c r="BX106" s="442"/>
      <c r="BY106" s="442"/>
      <c r="BZ106" s="442"/>
      <c r="CA106" s="442"/>
      <c r="CB106" s="442"/>
      <c r="CC106" s="442"/>
      <c r="CD106" s="130"/>
      <c r="CN106" s="130"/>
      <c r="CX106" s="130"/>
      <c r="DH106" s="130"/>
      <c r="DR106" s="130"/>
      <c r="EB106" s="130"/>
      <c r="EL106" s="130"/>
      <c r="EV106" s="130"/>
      <c r="FF106" s="130"/>
      <c r="FP106" s="130"/>
      <c r="FZ106" s="130"/>
      <c r="GJ106" s="130"/>
      <c r="GT106" s="130"/>
      <c r="HD106" s="130"/>
      <c r="HN106" s="130"/>
      <c r="HX106" s="130"/>
      <c r="IH106" s="130"/>
    </row>
    <row xmlns:x14ac="http://schemas.microsoft.com/office/spreadsheetml/2009/9/ac" r="107" s="3" customFormat="true" x14ac:dyDescent="0.25">
      <c r="A107" s="396" t="str">
        <f ca="true">IF(ISBLANK('Data Summary'!A109),"",'Data Summary'!A109)</f>
        <v/>
      </c>
      <c r="B107" s="130"/>
      <c r="L107" s="130"/>
      <c r="V107" s="130"/>
      <c r="AF107" s="130"/>
      <c r="AP107" s="130"/>
      <c r="AZ107" s="130"/>
      <c r="BA107" s="130"/>
      <c r="BB107" s="130"/>
      <c r="BC107" s="130"/>
      <c r="BD107" s="130"/>
      <c r="BE107" s="130"/>
      <c r="BF107" s="130"/>
      <c r="BG107" s="130"/>
      <c r="BJ107" s="130"/>
      <c r="BK107" s="130"/>
      <c r="BL107" s="130"/>
      <c r="BM107" s="130"/>
      <c r="BN107" s="130"/>
      <c r="BO107" s="130"/>
      <c r="BP107" s="130"/>
      <c r="BQ107" s="130"/>
      <c r="BT107" s="441"/>
      <c r="BU107" s="442"/>
      <c r="BV107" s="442"/>
      <c r="BW107" s="442"/>
      <c r="BX107" s="442"/>
      <c r="BY107" s="442"/>
      <c r="BZ107" s="442"/>
      <c r="CA107" s="442"/>
      <c r="CB107" s="442"/>
      <c r="CC107" s="442"/>
      <c r="CD107" s="130"/>
      <c r="CN107" s="130"/>
      <c r="CX107" s="130"/>
      <c r="DH107" s="130"/>
      <c r="DR107" s="130"/>
      <c r="EB107" s="130"/>
      <c r="EL107" s="130"/>
      <c r="EV107" s="130"/>
      <c r="FF107" s="130"/>
      <c r="FP107" s="130"/>
      <c r="FZ107" s="130"/>
      <c r="GJ107" s="130"/>
      <c r="GT107" s="130"/>
      <c r="HD107" s="130"/>
      <c r="HN107" s="130"/>
      <c r="HX107" s="130"/>
      <c r="IH107" s="130"/>
    </row>
    <row xmlns:x14ac="http://schemas.microsoft.com/office/spreadsheetml/2009/9/ac" r="108" s="3" customFormat="true" x14ac:dyDescent="0.25">
      <c r="A108" s="396" t="str">
        <f ca="true">IF(ISBLANK('Data Summary'!A110),"",'Data Summary'!A110)</f>
        <v/>
      </c>
      <c r="B108" s="130"/>
      <c r="L108" s="130"/>
      <c r="V108" s="130"/>
      <c r="AF108" s="130"/>
      <c r="AP108" s="130"/>
      <c r="AZ108" s="130"/>
      <c r="BA108" s="130"/>
      <c r="BB108" s="130"/>
      <c r="BC108" s="130"/>
      <c r="BD108" s="130"/>
      <c r="BE108" s="130"/>
      <c r="BF108" s="130"/>
      <c r="BG108" s="130"/>
      <c r="BJ108" s="130"/>
      <c r="BK108" s="130"/>
      <c r="BL108" s="130"/>
      <c r="BM108" s="130"/>
      <c r="BN108" s="130"/>
      <c r="BO108" s="130"/>
      <c r="BP108" s="130"/>
      <c r="BQ108" s="130"/>
      <c r="BT108" s="441"/>
      <c r="BU108" s="442"/>
      <c r="BV108" s="442"/>
      <c r="BW108" s="442"/>
      <c r="BX108" s="442"/>
      <c r="BY108" s="442"/>
      <c r="BZ108" s="442"/>
      <c r="CA108" s="442"/>
      <c r="CB108" s="442"/>
      <c r="CC108" s="442"/>
      <c r="CD108" s="130"/>
      <c r="CN108" s="130"/>
      <c r="CX108" s="130"/>
      <c r="DH108" s="130"/>
      <c r="DR108" s="130"/>
      <c r="EB108" s="130"/>
      <c r="EL108" s="130"/>
      <c r="EV108" s="130"/>
      <c r="FF108" s="130"/>
      <c r="FP108" s="130"/>
      <c r="FZ108" s="130"/>
      <c r="GJ108" s="130"/>
      <c r="GT108" s="130"/>
      <c r="HD108" s="130"/>
      <c r="HN108" s="130"/>
      <c r="HX108" s="130"/>
      <c r="IH108" s="130"/>
    </row>
    <row xmlns:x14ac="http://schemas.microsoft.com/office/spreadsheetml/2009/9/ac" r="109" s="3" customFormat="true" x14ac:dyDescent="0.25">
      <c r="A109" s="396" t="str">
        <f ca="true">IF(ISBLANK('Data Summary'!A111),"",'Data Summary'!A111)</f>
        <v/>
      </c>
      <c r="B109" s="130"/>
      <c r="L109" s="130"/>
      <c r="V109" s="130"/>
      <c r="AF109" s="130"/>
      <c r="AP109" s="130"/>
      <c r="AZ109" s="130"/>
      <c r="BA109" s="130"/>
      <c r="BB109" s="130"/>
      <c r="BC109" s="130"/>
      <c r="BD109" s="130"/>
      <c r="BE109" s="130"/>
      <c r="BF109" s="130"/>
      <c r="BG109" s="130"/>
      <c r="BJ109" s="130"/>
      <c r="BK109" s="130"/>
      <c r="BL109" s="130"/>
      <c r="BM109" s="130"/>
      <c r="BN109" s="130"/>
      <c r="BO109" s="130"/>
      <c r="BP109" s="130"/>
      <c r="BQ109" s="130"/>
      <c r="BT109" s="441"/>
      <c r="BU109" s="442"/>
      <c r="BV109" s="442"/>
      <c r="BW109" s="442"/>
      <c r="BX109" s="442"/>
      <c r="BY109" s="442"/>
      <c r="BZ109" s="442"/>
      <c r="CA109" s="442"/>
      <c r="CB109" s="442"/>
      <c r="CC109" s="442"/>
      <c r="CD109" s="130"/>
      <c r="CN109" s="130"/>
      <c r="CX109" s="130"/>
      <c r="DH109" s="130"/>
      <c r="DR109" s="130"/>
      <c r="EB109" s="130"/>
      <c r="EL109" s="130"/>
      <c r="EV109" s="130"/>
      <c r="FF109" s="130"/>
      <c r="FP109" s="130"/>
      <c r="FZ109" s="130"/>
      <c r="GJ109" s="130"/>
      <c r="GT109" s="130"/>
      <c r="HD109" s="130"/>
      <c r="HN109" s="130"/>
      <c r="HX109" s="130"/>
      <c r="IH109" s="130"/>
    </row>
    <row xmlns:x14ac="http://schemas.microsoft.com/office/spreadsheetml/2009/9/ac" r="110" s="3" customFormat="true" x14ac:dyDescent="0.25">
      <c r="A110" s="396" t="str">
        <f ca="true">IF(ISBLANK('Data Summary'!A112),"",'Data Summary'!A112)</f>
        <v/>
      </c>
      <c r="B110" s="130"/>
      <c r="L110" s="130"/>
      <c r="V110" s="130"/>
      <c r="AF110" s="130"/>
      <c r="AP110" s="130"/>
      <c r="AZ110" s="130"/>
      <c r="BA110" s="130"/>
      <c r="BB110" s="130"/>
      <c r="BC110" s="130"/>
      <c r="BD110" s="130"/>
      <c r="BE110" s="130"/>
      <c r="BF110" s="130"/>
      <c r="BG110" s="130"/>
      <c r="BJ110" s="130"/>
      <c r="BK110" s="130"/>
      <c r="BL110" s="130"/>
      <c r="BM110" s="130"/>
      <c r="BN110" s="130"/>
      <c r="BO110" s="130"/>
      <c r="BP110" s="130"/>
      <c r="BQ110" s="130"/>
      <c r="BT110" s="441"/>
      <c r="BU110" s="442"/>
      <c r="BV110" s="442"/>
      <c r="BW110" s="442"/>
      <c r="BX110" s="442"/>
      <c r="BY110" s="442"/>
      <c r="BZ110" s="442"/>
      <c r="CA110" s="442"/>
      <c r="CB110" s="442"/>
      <c r="CC110" s="442"/>
      <c r="CD110" s="130"/>
      <c r="CN110" s="130"/>
      <c r="CX110" s="130"/>
      <c r="DH110" s="130"/>
      <c r="DR110" s="130"/>
      <c r="EB110" s="130"/>
      <c r="EL110" s="130"/>
      <c r="EV110" s="130"/>
      <c r="FF110" s="130"/>
      <c r="FP110" s="130"/>
      <c r="FZ110" s="130"/>
      <c r="GJ110" s="130"/>
      <c r="GT110" s="130"/>
      <c r="HD110" s="130"/>
      <c r="HN110" s="130"/>
      <c r="HX110" s="130"/>
      <c r="IH110" s="130"/>
    </row>
    <row xmlns:x14ac="http://schemas.microsoft.com/office/spreadsheetml/2009/9/ac" r="111" s="3" customFormat="true" x14ac:dyDescent="0.25">
      <c r="A111" s="396" t="str">
        <f ca="true">IF(ISBLANK('Data Summary'!A113),"",'Data Summary'!A113)</f>
        <v/>
      </c>
      <c r="B111" s="130"/>
      <c r="L111" s="130"/>
      <c r="V111" s="130"/>
      <c r="AF111" s="130"/>
      <c r="AP111" s="130"/>
      <c r="AZ111" s="130"/>
      <c r="BA111" s="130"/>
      <c r="BB111" s="130"/>
      <c r="BC111" s="130"/>
      <c r="BD111" s="130"/>
      <c r="BE111" s="130"/>
      <c r="BF111" s="130"/>
      <c r="BG111" s="130"/>
      <c r="BJ111" s="130"/>
      <c r="BK111" s="130"/>
      <c r="BL111" s="130"/>
      <c r="BM111" s="130"/>
      <c r="BN111" s="130"/>
      <c r="BO111" s="130"/>
      <c r="BP111" s="130"/>
      <c r="BQ111" s="130"/>
      <c r="BT111" s="441"/>
      <c r="BU111" s="442"/>
      <c r="BV111" s="442"/>
      <c r="BW111" s="442"/>
      <c r="BX111" s="442"/>
      <c r="BY111" s="442"/>
      <c r="BZ111" s="442"/>
      <c r="CA111" s="442"/>
      <c r="CB111" s="442"/>
      <c r="CC111" s="442"/>
      <c r="CD111" s="130"/>
      <c r="CN111" s="130"/>
      <c r="CX111" s="130"/>
      <c r="DH111" s="130"/>
      <c r="DR111" s="130"/>
      <c r="EB111" s="130"/>
      <c r="EL111" s="130"/>
      <c r="EV111" s="130"/>
      <c r="FF111" s="130"/>
      <c r="FP111" s="130"/>
      <c r="FZ111" s="130"/>
      <c r="GJ111" s="130"/>
      <c r="GT111" s="130"/>
      <c r="HD111" s="130"/>
      <c r="HN111" s="130"/>
      <c r="HX111" s="130"/>
      <c r="IH111" s="130"/>
    </row>
    <row xmlns:x14ac="http://schemas.microsoft.com/office/spreadsheetml/2009/9/ac" r="112" s="3" customFormat="true" x14ac:dyDescent="0.25">
      <c r="A112" s="396" t="str">
        <f ca="true">IF(ISBLANK('Data Summary'!A114),"",'Data Summary'!A114)</f>
        <v/>
      </c>
      <c r="B112" s="130"/>
      <c r="L112" s="130"/>
      <c r="V112" s="130"/>
      <c r="AF112" s="130"/>
      <c r="AP112" s="130"/>
      <c r="AZ112" s="130"/>
      <c r="BA112" s="130"/>
      <c r="BB112" s="130"/>
      <c r="BC112" s="130"/>
      <c r="BD112" s="130"/>
      <c r="BE112" s="130"/>
      <c r="BF112" s="130"/>
      <c r="BG112" s="130"/>
      <c r="BJ112" s="130"/>
      <c r="BK112" s="130"/>
      <c r="BL112" s="130"/>
      <c r="BM112" s="130"/>
      <c r="BN112" s="130"/>
      <c r="BO112" s="130"/>
      <c r="BP112" s="130"/>
      <c r="BQ112" s="130"/>
      <c r="BT112" s="441"/>
      <c r="BU112" s="442"/>
      <c r="BV112" s="442"/>
      <c r="BW112" s="442"/>
      <c r="BX112" s="442"/>
      <c r="BY112" s="442"/>
      <c r="BZ112" s="442"/>
      <c r="CA112" s="442"/>
      <c r="CB112" s="442"/>
      <c r="CC112" s="442"/>
      <c r="CD112" s="130"/>
      <c r="CN112" s="130"/>
      <c r="CX112" s="130"/>
      <c r="DH112" s="130"/>
      <c r="DR112" s="130"/>
      <c r="EB112" s="130"/>
      <c r="EL112" s="130"/>
      <c r="EV112" s="130"/>
      <c r="FF112" s="130"/>
      <c r="FP112" s="130"/>
      <c r="FZ112" s="130"/>
      <c r="GJ112" s="130"/>
      <c r="GT112" s="130"/>
      <c r="HD112" s="130"/>
      <c r="HN112" s="130"/>
      <c r="HX112" s="130"/>
      <c r="IH112" s="130"/>
    </row>
    <row xmlns:x14ac="http://schemas.microsoft.com/office/spreadsheetml/2009/9/ac" r="113" s="3" customFormat="true" x14ac:dyDescent="0.25">
      <c r="A113" s="396" t="str">
        <f ca="true">IF(ISBLANK('Data Summary'!A115),"",'Data Summary'!A115)</f>
        <v/>
      </c>
      <c r="B113" s="130"/>
      <c r="L113" s="130"/>
      <c r="V113" s="130"/>
      <c r="AF113" s="130"/>
      <c r="AP113" s="130"/>
      <c r="AZ113" s="130"/>
      <c r="BA113" s="130"/>
      <c r="BB113" s="130"/>
      <c r="BC113" s="130"/>
      <c r="BD113" s="130"/>
      <c r="BE113" s="130"/>
      <c r="BF113" s="130"/>
      <c r="BG113" s="130"/>
      <c r="BJ113" s="130"/>
      <c r="BK113" s="130"/>
      <c r="BL113" s="130"/>
      <c r="BM113" s="130"/>
      <c r="BN113" s="130"/>
      <c r="BO113" s="130"/>
      <c r="BP113" s="130"/>
      <c r="BQ113" s="130"/>
      <c r="BT113" s="441"/>
      <c r="BU113" s="442"/>
      <c r="BV113" s="442"/>
      <c r="BW113" s="442"/>
      <c r="BX113" s="442"/>
      <c r="BY113" s="442"/>
      <c r="BZ113" s="442"/>
      <c r="CA113" s="442"/>
      <c r="CB113" s="442"/>
      <c r="CC113" s="442"/>
      <c r="CD113" s="130"/>
      <c r="CN113" s="130"/>
      <c r="CX113" s="130"/>
      <c r="DH113" s="130"/>
      <c r="DR113" s="130"/>
      <c r="EB113" s="130"/>
      <c r="EL113" s="130"/>
      <c r="EV113" s="130"/>
      <c r="FF113" s="130"/>
      <c r="FP113" s="130"/>
      <c r="FZ113" s="130"/>
      <c r="GJ113" s="130"/>
      <c r="GT113" s="130"/>
      <c r="HD113" s="130"/>
      <c r="HN113" s="130"/>
      <c r="HX113" s="130"/>
      <c r="IH113" s="130"/>
    </row>
    <row xmlns:x14ac="http://schemas.microsoft.com/office/spreadsheetml/2009/9/ac" r="114" s="3" customFormat="true" x14ac:dyDescent="0.25">
      <c r="A114" s="396" t="str">
        <f ca="true">IF(ISBLANK('Data Summary'!A116),"",'Data Summary'!A116)</f>
        <v/>
      </c>
      <c r="B114" s="130"/>
      <c r="L114" s="130"/>
      <c r="V114" s="130"/>
      <c r="AF114" s="130"/>
      <c r="AP114" s="130"/>
      <c r="AZ114" s="130"/>
      <c r="BA114" s="130"/>
      <c r="BB114" s="130"/>
      <c r="BC114" s="130"/>
      <c r="BD114" s="130"/>
      <c r="BE114" s="130"/>
      <c r="BF114" s="130"/>
      <c r="BG114" s="130"/>
      <c r="BJ114" s="130"/>
      <c r="BK114" s="130"/>
      <c r="BL114" s="130"/>
      <c r="BM114" s="130"/>
      <c r="BN114" s="130"/>
      <c r="BO114" s="130"/>
      <c r="BP114" s="130"/>
      <c r="BQ114" s="130"/>
      <c r="BT114" s="441"/>
      <c r="BU114" s="442"/>
      <c r="BV114" s="442"/>
      <c r="BW114" s="442"/>
      <c r="BX114" s="442"/>
      <c r="BY114" s="442"/>
      <c r="BZ114" s="442"/>
      <c r="CA114" s="442"/>
      <c r="CB114" s="442"/>
      <c r="CC114" s="442"/>
      <c r="CD114" s="130"/>
      <c r="CN114" s="130"/>
      <c r="CX114" s="130"/>
      <c r="DH114" s="130"/>
      <c r="DR114" s="130"/>
      <c r="EB114" s="130"/>
      <c r="EL114" s="130"/>
      <c r="EV114" s="130"/>
      <c r="FF114" s="130"/>
      <c r="FP114" s="130"/>
      <c r="FZ114" s="130"/>
      <c r="GJ114" s="130"/>
      <c r="GT114" s="130"/>
      <c r="HD114" s="130"/>
      <c r="HN114" s="130"/>
      <c r="HX114" s="130"/>
      <c r="IH114" s="130"/>
    </row>
    <row xmlns:x14ac="http://schemas.microsoft.com/office/spreadsheetml/2009/9/ac" r="115" s="3" customFormat="true" x14ac:dyDescent="0.25">
      <c r="A115" s="396" t="str">
        <f ca="true">IF(ISBLANK('Data Summary'!A117),"",'Data Summary'!A117)</f>
        <v/>
      </c>
      <c r="B115" s="130"/>
      <c r="L115" s="130"/>
      <c r="V115" s="130"/>
      <c r="AF115" s="130"/>
      <c r="AP115" s="130"/>
      <c r="AZ115" s="130"/>
      <c r="BA115" s="130"/>
      <c r="BB115" s="130"/>
      <c r="BC115" s="130"/>
      <c r="BD115" s="130"/>
      <c r="BE115" s="130"/>
      <c r="BF115" s="130"/>
      <c r="BG115" s="130"/>
      <c r="BJ115" s="130"/>
      <c r="BK115" s="130"/>
      <c r="BL115" s="130"/>
      <c r="BM115" s="130"/>
      <c r="BN115" s="130"/>
      <c r="BO115" s="130"/>
      <c r="BP115" s="130"/>
      <c r="BQ115" s="130"/>
      <c r="BT115" s="441"/>
      <c r="BU115" s="442"/>
      <c r="BV115" s="442"/>
      <c r="BW115" s="442"/>
      <c r="BX115" s="442"/>
      <c r="BY115" s="442"/>
      <c r="BZ115" s="442"/>
      <c r="CA115" s="442"/>
      <c r="CB115" s="442"/>
      <c r="CC115" s="442"/>
      <c r="CD115" s="130"/>
      <c r="CN115" s="130"/>
      <c r="CX115" s="130"/>
      <c r="DH115" s="130"/>
      <c r="DR115" s="130"/>
      <c r="EB115" s="130"/>
      <c r="EL115" s="130"/>
      <c r="EV115" s="130"/>
      <c r="FF115" s="130"/>
      <c r="FP115" s="130"/>
      <c r="FZ115" s="130"/>
      <c r="GJ115" s="130"/>
      <c r="GT115" s="130"/>
      <c r="HD115" s="130"/>
      <c r="HN115" s="130"/>
      <c r="HX115" s="130"/>
      <c r="IH115" s="130"/>
    </row>
    <row xmlns:x14ac="http://schemas.microsoft.com/office/spreadsheetml/2009/9/ac" r="116" s="3" customFormat="true" x14ac:dyDescent="0.25">
      <c r="A116" s="396" t="str">
        <f ca="true">IF(ISBLANK('Data Summary'!A118),"",'Data Summary'!A118)</f>
        <v/>
      </c>
      <c r="B116" s="130"/>
      <c r="L116" s="130"/>
      <c r="V116" s="130"/>
      <c r="AF116" s="130"/>
      <c r="AP116" s="130"/>
      <c r="AZ116" s="130"/>
      <c r="BA116" s="130"/>
      <c r="BB116" s="130"/>
      <c r="BC116" s="130"/>
      <c r="BD116" s="130"/>
      <c r="BE116" s="130"/>
      <c r="BF116" s="130"/>
      <c r="BG116" s="130"/>
      <c r="BJ116" s="130"/>
      <c r="BK116" s="130"/>
      <c r="BL116" s="130"/>
      <c r="BM116" s="130"/>
      <c r="BN116" s="130"/>
      <c r="BO116" s="130"/>
      <c r="BP116" s="130"/>
      <c r="BQ116" s="130"/>
      <c r="BT116" s="441"/>
      <c r="BU116" s="442"/>
      <c r="BV116" s="442"/>
      <c r="BW116" s="442"/>
      <c r="BX116" s="442"/>
      <c r="BY116" s="442"/>
      <c r="BZ116" s="442"/>
      <c r="CA116" s="442"/>
      <c r="CB116" s="442"/>
      <c r="CC116" s="442"/>
      <c r="CD116" s="130"/>
      <c r="CN116" s="130"/>
      <c r="CX116" s="130"/>
      <c r="DH116" s="130"/>
      <c r="DR116" s="130"/>
      <c r="EB116" s="130"/>
      <c r="EL116" s="130"/>
      <c r="EV116" s="130"/>
      <c r="FF116" s="130"/>
      <c r="FP116" s="130"/>
      <c r="FZ116" s="130"/>
      <c r="GJ116" s="130"/>
      <c r="GT116" s="130"/>
      <c r="HD116" s="130"/>
      <c r="HN116" s="130"/>
      <c r="HX116" s="130"/>
      <c r="IH116" s="130"/>
    </row>
    <row xmlns:x14ac="http://schemas.microsoft.com/office/spreadsheetml/2009/9/ac" r="117" s="3" customFormat="true" x14ac:dyDescent="0.25">
      <c r="A117" s="396" t="str">
        <f ca="true">IF(ISBLANK('Data Summary'!A119),"",'Data Summary'!A119)</f>
        <v/>
      </c>
      <c r="B117" s="130"/>
      <c r="L117" s="130"/>
      <c r="V117" s="130"/>
      <c r="AF117" s="130"/>
      <c r="AP117" s="130"/>
      <c r="AZ117" s="130"/>
      <c r="BA117" s="130"/>
      <c r="BB117" s="130"/>
      <c r="BC117" s="130"/>
      <c r="BD117" s="130"/>
      <c r="BE117" s="130"/>
      <c r="BF117" s="130"/>
      <c r="BG117" s="130"/>
      <c r="BJ117" s="130"/>
      <c r="BK117" s="130"/>
      <c r="BL117" s="130"/>
      <c r="BM117" s="130"/>
      <c r="BN117" s="130"/>
      <c r="BO117" s="130"/>
      <c r="BP117" s="130"/>
      <c r="BQ117" s="130"/>
      <c r="BT117" s="441"/>
      <c r="BU117" s="442"/>
      <c r="BV117" s="442"/>
      <c r="BW117" s="442"/>
      <c r="BX117" s="442"/>
      <c r="BY117" s="442"/>
      <c r="BZ117" s="442"/>
      <c r="CA117" s="442"/>
      <c r="CB117" s="442"/>
      <c r="CC117" s="442"/>
      <c r="CD117" s="130"/>
      <c r="CN117" s="130"/>
      <c r="CX117" s="130"/>
      <c r="DH117" s="130"/>
      <c r="DR117" s="130"/>
      <c r="EB117" s="130"/>
      <c r="EL117" s="130"/>
      <c r="EV117" s="130"/>
      <c r="FF117" s="130"/>
      <c r="FP117" s="130"/>
      <c r="FZ117" s="130"/>
      <c r="GJ117" s="130"/>
      <c r="GT117" s="130"/>
      <c r="HD117" s="130"/>
      <c r="HN117" s="130"/>
      <c r="HX117" s="130"/>
      <c r="IH117" s="130"/>
    </row>
    <row xmlns:x14ac="http://schemas.microsoft.com/office/spreadsheetml/2009/9/ac" r="118" s="3" customFormat="true" x14ac:dyDescent="0.25">
      <c r="A118" s="396" t="str">
        <f ca="true">IF(ISBLANK('Data Summary'!A120),"",'Data Summary'!A120)</f>
        <v/>
      </c>
      <c r="B118" s="130"/>
      <c r="L118" s="130"/>
      <c r="V118" s="130"/>
      <c r="AF118" s="130"/>
      <c r="AP118" s="130"/>
      <c r="AZ118" s="130"/>
      <c r="BA118" s="130"/>
      <c r="BB118" s="130"/>
      <c r="BC118" s="130"/>
      <c r="BD118" s="130"/>
      <c r="BE118" s="130"/>
      <c r="BF118" s="130"/>
      <c r="BG118" s="130"/>
      <c r="BJ118" s="130"/>
      <c r="BK118" s="130"/>
      <c r="BL118" s="130"/>
      <c r="BM118" s="130"/>
      <c r="BN118" s="130"/>
      <c r="BO118" s="130"/>
      <c r="BP118" s="130"/>
      <c r="BQ118" s="130"/>
      <c r="BT118" s="441"/>
      <c r="BU118" s="442"/>
      <c r="BV118" s="442"/>
      <c r="BW118" s="442"/>
      <c r="BX118" s="442"/>
      <c r="BY118" s="442"/>
      <c r="BZ118" s="442"/>
      <c r="CA118" s="442"/>
      <c r="CB118" s="442"/>
      <c r="CC118" s="442"/>
      <c r="CD118" s="130"/>
      <c r="CN118" s="130"/>
      <c r="CX118" s="130"/>
      <c r="DH118" s="130"/>
      <c r="DR118" s="130"/>
      <c r="EB118" s="130"/>
      <c r="EL118" s="130"/>
      <c r="EV118" s="130"/>
      <c r="FF118" s="130"/>
      <c r="FP118" s="130"/>
      <c r="FZ118" s="130"/>
      <c r="GJ118" s="130"/>
      <c r="GT118" s="130"/>
      <c r="HD118" s="130"/>
      <c r="HN118" s="130"/>
      <c r="HX118" s="130"/>
      <c r="IH118" s="130"/>
    </row>
    <row xmlns:x14ac="http://schemas.microsoft.com/office/spreadsheetml/2009/9/ac" r="119" s="3" customFormat="true" x14ac:dyDescent="0.25">
      <c r="A119" s="396" t="str">
        <f ca="true">IF(ISBLANK('Data Summary'!A121),"",'Data Summary'!A121)</f>
        <v/>
      </c>
      <c r="B119" s="130"/>
      <c r="L119" s="130"/>
      <c r="V119" s="130"/>
      <c r="AF119" s="130"/>
      <c r="AP119" s="130"/>
      <c r="AZ119" s="130"/>
      <c r="BA119" s="130"/>
      <c r="BB119" s="130"/>
      <c r="BC119" s="130"/>
      <c r="BD119" s="130"/>
      <c r="BE119" s="130"/>
      <c r="BF119" s="130"/>
      <c r="BG119" s="130"/>
      <c r="BJ119" s="130"/>
      <c r="BK119" s="130"/>
      <c r="BL119" s="130"/>
      <c r="BM119" s="130"/>
      <c r="BN119" s="130"/>
      <c r="BO119" s="130"/>
      <c r="BP119" s="130"/>
      <c r="BQ119" s="130"/>
      <c r="BT119" s="441"/>
      <c r="BU119" s="442"/>
      <c r="BV119" s="442"/>
      <c r="BW119" s="442"/>
      <c r="BX119" s="442"/>
      <c r="BY119" s="442"/>
      <c r="BZ119" s="442"/>
      <c r="CA119" s="442"/>
      <c r="CB119" s="442"/>
      <c r="CC119" s="442"/>
      <c r="CD119" s="130"/>
      <c r="CN119" s="130"/>
      <c r="CX119" s="130"/>
      <c r="DH119" s="130"/>
      <c r="DR119" s="130"/>
      <c r="EB119" s="130"/>
      <c r="EL119" s="130"/>
      <c r="EV119" s="130"/>
      <c r="FF119" s="130"/>
      <c r="FP119" s="130"/>
      <c r="FZ119" s="130"/>
      <c r="GJ119" s="130"/>
      <c r="GT119" s="130"/>
      <c r="HD119" s="130"/>
      <c r="HN119" s="130"/>
      <c r="HX119" s="130"/>
      <c r="IH119" s="130"/>
    </row>
    <row xmlns:x14ac="http://schemas.microsoft.com/office/spreadsheetml/2009/9/ac" r="120" s="3" customFormat="true" x14ac:dyDescent="0.25">
      <c r="A120" s="396" t="str">
        <f ca="true">IF(ISBLANK('Data Summary'!A122),"",'Data Summary'!A122)</f>
        <v/>
      </c>
      <c r="B120" s="130"/>
      <c r="L120" s="130"/>
      <c r="V120" s="130"/>
      <c r="AF120" s="130"/>
      <c r="AP120" s="130"/>
      <c r="AZ120" s="130"/>
      <c r="BA120" s="130"/>
      <c r="BB120" s="130"/>
      <c r="BC120" s="130"/>
      <c r="BD120" s="130"/>
      <c r="BE120" s="130"/>
      <c r="BF120" s="130"/>
      <c r="BG120" s="130"/>
      <c r="BJ120" s="130"/>
      <c r="BK120" s="130"/>
      <c r="BL120" s="130"/>
      <c r="BM120" s="130"/>
      <c r="BN120" s="130"/>
      <c r="BO120" s="130"/>
      <c r="BP120" s="130"/>
      <c r="BQ120" s="130"/>
      <c r="BT120" s="441"/>
      <c r="BU120" s="442"/>
      <c r="BV120" s="442"/>
      <c r="BW120" s="442"/>
      <c r="BX120" s="442"/>
      <c r="BY120" s="442"/>
      <c r="BZ120" s="442"/>
      <c r="CA120" s="442"/>
      <c r="CB120" s="442"/>
      <c r="CC120" s="442"/>
      <c r="CD120" s="130"/>
      <c r="CN120" s="130"/>
      <c r="CX120" s="130"/>
      <c r="DH120" s="130"/>
      <c r="DR120" s="130"/>
      <c r="EB120" s="130"/>
      <c r="EL120" s="130"/>
      <c r="EV120" s="130"/>
      <c r="FF120" s="130"/>
      <c r="FP120" s="130"/>
      <c r="FZ120" s="130"/>
      <c r="GJ120" s="130"/>
      <c r="GT120" s="130"/>
      <c r="HD120" s="130"/>
      <c r="HN120" s="130"/>
      <c r="HX120" s="130"/>
      <c r="IH120" s="130"/>
    </row>
    <row xmlns:x14ac="http://schemas.microsoft.com/office/spreadsheetml/2009/9/ac" r="121" s="3" customFormat="true" x14ac:dyDescent="0.25">
      <c r="A121" s="396" t="str">
        <f ca="true">IF(ISBLANK('Data Summary'!A123),"",'Data Summary'!A123)</f>
        <v/>
      </c>
      <c r="B121" s="130"/>
      <c r="L121" s="130"/>
      <c r="V121" s="130"/>
      <c r="AF121" s="130"/>
      <c r="AP121" s="130"/>
      <c r="AZ121" s="130"/>
      <c r="BA121" s="130"/>
      <c r="BB121" s="130"/>
      <c r="BC121" s="130"/>
      <c r="BD121" s="130"/>
      <c r="BE121" s="130"/>
      <c r="BF121" s="130"/>
      <c r="BG121" s="130"/>
      <c r="BJ121" s="130"/>
      <c r="BK121" s="130"/>
      <c r="BL121" s="130"/>
      <c r="BM121" s="130"/>
      <c r="BN121" s="130"/>
      <c r="BO121" s="130"/>
      <c r="BP121" s="130"/>
      <c r="BQ121" s="130"/>
      <c r="BT121" s="441"/>
      <c r="BU121" s="442"/>
      <c r="BV121" s="442"/>
      <c r="BW121" s="442"/>
      <c r="BX121" s="442"/>
      <c r="BY121" s="442"/>
      <c r="BZ121" s="442"/>
      <c r="CA121" s="442"/>
      <c r="CB121" s="442"/>
      <c r="CC121" s="442"/>
      <c r="CD121" s="130"/>
      <c r="CN121" s="130"/>
      <c r="CX121" s="130"/>
      <c r="DH121" s="130"/>
      <c r="DR121" s="130"/>
      <c r="EB121" s="130"/>
      <c r="EL121" s="130"/>
      <c r="EV121" s="130"/>
      <c r="FF121" s="130"/>
      <c r="FP121" s="130"/>
      <c r="FZ121" s="130"/>
      <c r="GJ121" s="130"/>
      <c r="GT121" s="130"/>
      <c r="HD121" s="130"/>
      <c r="HN121" s="130"/>
      <c r="HX121" s="130"/>
      <c r="IH121" s="130"/>
    </row>
    <row xmlns:x14ac="http://schemas.microsoft.com/office/spreadsheetml/2009/9/ac" r="122" s="3" customFormat="true" x14ac:dyDescent="0.25">
      <c r="A122" s="396" t="str">
        <f ca="true">IF(ISBLANK('Data Summary'!A124),"",'Data Summary'!A124)</f>
        <v/>
      </c>
      <c r="B122" s="130"/>
      <c r="L122" s="130"/>
      <c r="V122" s="130"/>
      <c r="AF122" s="130"/>
      <c r="AP122" s="130"/>
      <c r="AZ122" s="130"/>
      <c r="BA122" s="130"/>
      <c r="BB122" s="130"/>
      <c r="BC122" s="130"/>
      <c r="BD122" s="130"/>
      <c r="BE122" s="130"/>
      <c r="BF122" s="130"/>
      <c r="BG122" s="130"/>
      <c r="BJ122" s="130"/>
      <c r="BK122" s="130"/>
      <c r="BL122" s="130"/>
      <c r="BM122" s="130"/>
      <c r="BN122" s="130"/>
      <c r="BO122" s="130"/>
      <c r="BP122" s="130"/>
      <c r="BQ122" s="130"/>
      <c r="BT122" s="441"/>
      <c r="BU122" s="442"/>
      <c r="BV122" s="442"/>
      <c r="BW122" s="442"/>
      <c r="BX122" s="442"/>
      <c r="BY122" s="442"/>
      <c r="BZ122" s="442"/>
      <c r="CA122" s="442"/>
      <c r="CB122" s="442"/>
      <c r="CC122" s="442"/>
      <c r="CD122" s="130"/>
      <c r="CN122" s="130"/>
      <c r="CX122" s="130"/>
      <c r="DH122" s="130"/>
      <c r="DR122" s="130"/>
      <c r="EB122" s="130"/>
      <c r="EL122" s="130"/>
      <c r="EV122" s="130"/>
      <c r="FF122" s="130"/>
      <c r="FP122" s="130"/>
      <c r="FZ122" s="130"/>
      <c r="GJ122" s="130"/>
      <c r="GT122" s="130"/>
      <c r="HD122" s="130"/>
      <c r="HN122" s="130"/>
      <c r="HX122" s="130"/>
      <c r="IH122" s="130"/>
    </row>
    <row xmlns:x14ac="http://schemas.microsoft.com/office/spreadsheetml/2009/9/ac" r="123" s="3" customFormat="true" x14ac:dyDescent="0.25">
      <c r="A123" s="396" t="str">
        <f ca="true">IF(ISBLANK('Data Summary'!A125),"",'Data Summary'!A125)</f>
        <v/>
      </c>
      <c r="B123" s="130"/>
      <c r="L123" s="130"/>
      <c r="V123" s="130"/>
      <c r="AF123" s="130"/>
      <c r="AP123" s="130"/>
      <c r="AZ123" s="130"/>
      <c r="BA123" s="130"/>
      <c r="BB123" s="130"/>
      <c r="BC123" s="130"/>
      <c r="BD123" s="130"/>
      <c r="BE123" s="130"/>
      <c r="BF123" s="130"/>
      <c r="BG123" s="130"/>
      <c r="BJ123" s="130"/>
      <c r="BK123" s="130"/>
      <c r="BL123" s="130"/>
      <c r="BM123" s="130"/>
      <c r="BN123" s="130"/>
      <c r="BO123" s="130"/>
      <c r="BP123" s="130"/>
      <c r="BQ123" s="130"/>
      <c r="BT123" s="441"/>
      <c r="BU123" s="442"/>
      <c r="BV123" s="442"/>
      <c r="BW123" s="442"/>
      <c r="BX123" s="442"/>
      <c r="BY123" s="442"/>
      <c r="BZ123" s="442"/>
      <c r="CA123" s="442"/>
      <c r="CB123" s="442"/>
      <c r="CC123" s="442"/>
      <c r="CD123" s="130"/>
      <c r="CN123" s="130"/>
      <c r="CX123" s="130"/>
      <c r="DH123" s="130"/>
      <c r="DR123" s="130"/>
      <c r="EB123" s="130"/>
      <c r="EL123" s="130"/>
      <c r="EV123" s="130"/>
      <c r="FF123" s="130"/>
      <c r="FP123" s="130"/>
      <c r="FZ123" s="130"/>
      <c r="GJ123" s="130"/>
      <c r="GT123" s="130"/>
      <c r="HD123" s="130"/>
      <c r="HN123" s="130"/>
      <c r="HX123" s="130"/>
      <c r="IH123" s="130"/>
    </row>
    <row xmlns:x14ac="http://schemas.microsoft.com/office/spreadsheetml/2009/9/ac" r="124" s="3" customFormat="true" x14ac:dyDescent="0.25">
      <c r="A124" s="396" t="str">
        <f ca="true">IF(ISBLANK('Data Summary'!A126),"",'Data Summary'!A126)</f>
        <v/>
      </c>
      <c r="B124" s="130"/>
      <c r="L124" s="130"/>
      <c r="V124" s="130"/>
      <c r="AF124" s="130"/>
      <c r="AP124" s="130"/>
      <c r="AZ124" s="130"/>
      <c r="BA124" s="130"/>
      <c r="BB124" s="130"/>
      <c r="BC124" s="130"/>
      <c r="BD124" s="130"/>
      <c r="BE124" s="130"/>
      <c r="BF124" s="130"/>
      <c r="BG124" s="130"/>
      <c r="BJ124" s="130"/>
      <c r="BK124" s="130"/>
      <c r="BL124" s="130"/>
      <c r="BM124" s="130"/>
      <c r="BN124" s="130"/>
      <c r="BO124" s="130"/>
      <c r="BP124" s="130"/>
      <c r="BQ124" s="130"/>
      <c r="BT124" s="441"/>
      <c r="BU124" s="442"/>
      <c r="BV124" s="442"/>
      <c r="BW124" s="442"/>
      <c r="BX124" s="442"/>
      <c r="BY124" s="442"/>
      <c r="BZ124" s="442"/>
      <c r="CA124" s="442"/>
      <c r="CB124" s="442"/>
      <c r="CC124" s="442"/>
      <c r="CD124" s="130"/>
      <c r="CN124" s="130"/>
      <c r="CX124" s="130"/>
      <c r="DH124" s="130"/>
      <c r="DR124" s="130"/>
      <c r="EB124" s="130"/>
      <c r="EL124" s="130"/>
      <c r="EV124" s="130"/>
      <c r="FF124" s="130"/>
      <c r="FP124" s="130"/>
      <c r="FZ124" s="130"/>
      <c r="GJ124" s="130"/>
      <c r="GT124" s="130"/>
      <c r="HD124" s="130"/>
      <c r="HN124" s="130"/>
      <c r="HX124" s="130"/>
      <c r="IH124" s="130"/>
    </row>
    <row xmlns:x14ac="http://schemas.microsoft.com/office/spreadsheetml/2009/9/ac" r="125" s="3" customFormat="true" x14ac:dyDescent="0.25">
      <c r="A125" s="396" t="str">
        <f ca="true">IF(ISBLANK('Data Summary'!A127),"",'Data Summary'!A127)</f>
        <v/>
      </c>
      <c r="B125" s="130"/>
      <c r="L125" s="130"/>
      <c r="V125" s="130"/>
      <c r="AF125" s="130"/>
      <c r="AP125" s="130"/>
      <c r="AZ125" s="130"/>
      <c r="BA125" s="130"/>
      <c r="BB125" s="130"/>
      <c r="BC125" s="130"/>
      <c r="BD125" s="130"/>
      <c r="BE125" s="130"/>
      <c r="BF125" s="130"/>
      <c r="BG125" s="130"/>
      <c r="BJ125" s="130"/>
      <c r="BK125" s="130"/>
      <c r="BL125" s="130"/>
      <c r="BM125" s="130"/>
      <c r="BN125" s="130"/>
      <c r="BO125" s="130"/>
      <c r="BP125" s="130"/>
      <c r="BQ125" s="130"/>
      <c r="BT125" s="441"/>
      <c r="BU125" s="442"/>
      <c r="BV125" s="442"/>
      <c r="BW125" s="442"/>
      <c r="BX125" s="442"/>
      <c r="BY125" s="442"/>
      <c r="BZ125" s="442"/>
      <c r="CA125" s="442"/>
      <c r="CB125" s="442"/>
      <c r="CC125" s="442"/>
      <c r="CD125" s="130"/>
      <c r="CN125" s="130"/>
      <c r="CX125" s="130"/>
      <c r="DH125" s="130"/>
      <c r="DR125" s="130"/>
      <c r="EB125" s="130"/>
      <c r="EL125" s="130"/>
      <c r="EV125" s="130"/>
      <c r="FF125" s="130"/>
      <c r="FP125" s="130"/>
      <c r="FZ125" s="130"/>
      <c r="GJ125" s="130"/>
      <c r="GT125" s="130"/>
      <c r="HD125" s="130"/>
      <c r="HN125" s="130"/>
      <c r="HX125" s="130"/>
      <c r="IH125" s="130"/>
    </row>
    <row xmlns:x14ac="http://schemas.microsoft.com/office/spreadsheetml/2009/9/ac" r="126" s="3" customFormat="true" x14ac:dyDescent="0.25">
      <c r="A126" s="396" t="str">
        <f ca="true">IF(ISBLANK('Data Summary'!A128),"",'Data Summary'!A128)</f>
        <v/>
      </c>
      <c r="B126" s="130"/>
      <c r="L126" s="130"/>
      <c r="V126" s="130"/>
      <c r="AF126" s="130"/>
      <c r="AP126" s="130"/>
      <c r="AZ126" s="130"/>
      <c r="BA126" s="130"/>
      <c r="BB126" s="130"/>
      <c r="BC126" s="130"/>
      <c r="BD126" s="130"/>
      <c r="BE126" s="130"/>
      <c r="BF126" s="130"/>
      <c r="BG126" s="130"/>
      <c r="BJ126" s="130"/>
      <c r="BK126" s="130"/>
      <c r="BL126" s="130"/>
      <c r="BM126" s="130"/>
      <c r="BN126" s="130"/>
      <c r="BO126" s="130"/>
      <c r="BP126" s="130"/>
      <c r="BQ126" s="130"/>
      <c r="BT126" s="441"/>
      <c r="BU126" s="442"/>
      <c r="BV126" s="442"/>
      <c r="BW126" s="442"/>
      <c r="BX126" s="442"/>
      <c r="BY126" s="442"/>
      <c r="BZ126" s="442"/>
      <c r="CA126" s="442"/>
      <c r="CB126" s="442"/>
      <c r="CC126" s="442"/>
      <c r="CD126" s="130"/>
      <c r="CN126" s="130"/>
      <c r="CX126" s="130"/>
      <c r="DH126" s="130"/>
      <c r="DR126" s="130"/>
      <c r="EB126" s="130"/>
      <c r="EL126" s="130"/>
      <c r="EV126" s="130"/>
      <c r="FF126" s="130"/>
      <c r="FP126" s="130"/>
      <c r="FZ126" s="130"/>
      <c r="GJ126" s="130"/>
      <c r="GT126" s="130"/>
      <c r="HD126" s="130"/>
      <c r="HN126" s="130"/>
      <c r="HX126" s="130"/>
      <c r="IH126" s="130"/>
    </row>
    <row xmlns:x14ac="http://schemas.microsoft.com/office/spreadsheetml/2009/9/ac" r="127" s="3" customFormat="true" x14ac:dyDescent="0.25">
      <c r="A127" s="396" t="str">
        <f ca="true">IF(ISBLANK('Data Summary'!A129),"",'Data Summary'!A129)</f>
        <v/>
      </c>
      <c r="B127" s="130"/>
      <c r="L127" s="130"/>
      <c r="V127" s="130"/>
      <c r="AF127" s="130"/>
      <c r="AP127" s="130"/>
      <c r="AZ127" s="130"/>
      <c r="BA127" s="130"/>
      <c r="BB127" s="130"/>
      <c r="BC127" s="130"/>
      <c r="BD127" s="130"/>
      <c r="BE127" s="130"/>
      <c r="BF127" s="130"/>
      <c r="BG127" s="130"/>
      <c r="BJ127" s="130"/>
      <c r="BK127" s="130"/>
      <c r="BL127" s="130"/>
      <c r="BM127" s="130"/>
      <c r="BN127" s="130"/>
      <c r="BO127" s="130"/>
      <c r="BP127" s="130"/>
      <c r="BQ127" s="130"/>
      <c r="BT127" s="441"/>
      <c r="BU127" s="442"/>
      <c r="BV127" s="442"/>
      <c r="BW127" s="442"/>
      <c r="BX127" s="442"/>
      <c r="BY127" s="442"/>
      <c r="BZ127" s="442"/>
      <c r="CA127" s="442"/>
      <c r="CB127" s="442"/>
      <c r="CC127" s="442"/>
      <c r="CD127" s="130"/>
      <c r="CN127" s="130"/>
      <c r="CX127" s="130"/>
      <c r="DH127" s="130"/>
      <c r="DR127" s="130"/>
      <c r="EB127" s="130"/>
      <c r="EL127" s="130"/>
      <c r="EV127" s="130"/>
      <c r="FF127" s="130"/>
      <c r="FP127" s="130"/>
      <c r="FZ127" s="130"/>
      <c r="GJ127" s="130"/>
      <c r="GT127" s="130"/>
      <c r="HD127" s="130"/>
      <c r="HN127" s="130"/>
      <c r="HX127" s="130"/>
      <c r="IH127" s="130"/>
    </row>
    <row xmlns:x14ac="http://schemas.microsoft.com/office/spreadsheetml/2009/9/ac" r="128" s="3" customFormat="true" x14ac:dyDescent="0.25">
      <c r="A128" s="396" t="str">
        <f ca="true">IF(ISBLANK('Data Summary'!A130),"",'Data Summary'!A130)</f>
        <v/>
      </c>
      <c r="B128" s="130"/>
      <c r="L128" s="130"/>
      <c r="V128" s="130"/>
      <c r="AF128" s="130"/>
      <c r="AP128" s="130"/>
      <c r="AZ128" s="130"/>
      <c r="BA128" s="130"/>
      <c r="BB128" s="130"/>
      <c r="BC128" s="130"/>
      <c r="BD128" s="130"/>
      <c r="BE128" s="130"/>
      <c r="BF128" s="130"/>
      <c r="BG128" s="130"/>
      <c r="BJ128" s="130"/>
      <c r="BK128" s="130"/>
      <c r="BL128" s="130"/>
      <c r="BM128" s="130"/>
      <c r="BN128" s="130"/>
      <c r="BO128" s="130"/>
      <c r="BP128" s="130"/>
      <c r="BQ128" s="130"/>
      <c r="BT128" s="441"/>
      <c r="BU128" s="442"/>
      <c r="BV128" s="442"/>
      <c r="BW128" s="442"/>
      <c r="BX128" s="442"/>
      <c r="BY128" s="442"/>
      <c r="BZ128" s="442"/>
      <c r="CA128" s="442"/>
      <c r="CB128" s="442"/>
      <c r="CC128" s="442"/>
      <c r="CD128" s="130"/>
      <c r="CN128" s="130"/>
      <c r="CX128" s="130"/>
      <c r="DH128" s="130"/>
      <c r="DR128" s="130"/>
      <c r="EB128" s="130"/>
      <c r="EL128" s="130"/>
      <c r="EV128" s="130"/>
      <c r="FF128" s="130"/>
      <c r="FP128" s="130"/>
      <c r="FZ128" s="130"/>
      <c r="GJ128" s="130"/>
      <c r="GT128" s="130"/>
      <c r="HD128" s="130"/>
      <c r="HN128" s="130"/>
      <c r="HX128" s="130"/>
      <c r="IH128" s="130"/>
    </row>
    <row xmlns:x14ac="http://schemas.microsoft.com/office/spreadsheetml/2009/9/ac" r="129" s="3" customFormat="true" x14ac:dyDescent="0.25">
      <c r="A129" s="396" t="str">
        <f ca="true">IF(ISBLANK('Data Summary'!A131),"",'Data Summary'!A131)</f>
        <v/>
      </c>
      <c r="B129" s="130"/>
      <c r="L129" s="130"/>
      <c r="V129" s="130"/>
      <c r="AF129" s="130"/>
      <c r="AP129" s="130"/>
      <c r="AZ129" s="130"/>
      <c r="BA129" s="130"/>
      <c r="BB129" s="130"/>
      <c r="BC129" s="130"/>
      <c r="BD129" s="130"/>
      <c r="BE129" s="130"/>
      <c r="BF129" s="130"/>
      <c r="BG129" s="130"/>
      <c r="BJ129" s="130"/>
      <c r="BK129" s="130"/>
      <c r="BL129" s="130"/>
      <c r="BM129" s="130"/>
      <c r="BN129" s="130"/>
      <c r="BO129" s="130"/>
      <c r="BP129" s="130"/>
      <c r="BQ129" s="130"/>
      <c r="BT129" s="441"/>
      <c r="BU129" s="442"/>
      <c r="BV129" s="442"/>
      <c r="BW129" s="442"/>
      <c r="BX129" s="442"/>
      <c r="BY129" s="442"/>
      <c r="BZ129" s="442"/>
      <c r="CA129" s="442"/>
      <c r="CB129" s="442"/>
      <c r="CC129" s="442"/>
      <c r="CD129" s="130"/>
      <c r="CN129" s="130"/>
      <c r="CX129" s="130"/>
      <c r="DH129" s="130"/>
      <c r="DR129" s="130"/>
      <c r="EB129" s="130"/>
      <c r="EL129" s="130"/>
      <c r="EV129" s="130"/>
      <c r="FF129" s="130"/>
      <c r="FP129" s="130"/>
      <c r="FZ129" s="130"/>
      <c r="GJ129" s="130"/>
      <c r="GT129" s="130"/>
      <c r="HD129" s="130"/>
      <c r="HN129" s="130"/>
      <c r="HX129" s="130"/>
      <c r="IH129" s="130"/>
    </row>
    <row xmlns:x14ac="http://schemas.microsoft.com/office/spreadsheetml/2009/9/ac" r="130" s="3" customFormat="true" x14ac:dyDescent="0.25">
      <c r="A130" s="396" t="str">
        <f ca="true">IF(ISBLANK('Data Summary'!A132),"",'Data Summary'!A132)</f>
        <v/>
      </c>
      <c r="B130" s="130"/>
      <c r="L130" s="130"/>
      <c r="V130" s="130"/>
      <c r="AF130" s="130"/>
      <c r="AP130" s="130"/>
      <c r="AZ130" s="130"/>
      <c r="BA130" s="130"/>
      <c r="BB130" s="130"/>
      <c r="BC130" s="130"/>
      <c r="BD130" s="130"/>
      <c r="BE130" s="130"/>
      <c r="BF130" s="130"/>
      <c r="BG130" s="130"/>
      <c r="BJ130" s="130"/>
      <c r="BK130" s="130"/>
      <c r="BL130" s="130"/>
      <c r="BM130" s="130"/>
      <c r="BN130" s="130"/>
      <c r="BO130" s="130"/>
      <c r="BP130" s="130"/>
      <c r="BQ130" s="130"/>
      <c r="BT130" s="441"/>
      <c r="BU130" s="442"/>
      <c r="BV130" s="442"/>
      <c r="BW130" s="442"/>
      <c r="BX130" s="442"/>
      <c r="BY130" s="442"/>
      <c r="BZ130" s="442"/>
      <c r="CA130" s="442"/>
      <c r="CB130" s="442"/>
      <c r="CC130" s="442"/>
      <c r="CD130" s="130"/>
      <c r="CN130" s="130"/>
      <c r="CX130" s="130"/>
      <c r="DH130" s="130"/>
      <c r="DR130" s="130"/>
      <c r="EB130" s="130"/>
      <c r="EL130" s="130"/>
      <c r="EV130" s="130"/>
      <c r="FF130" s="130"/>
      <c r="FP130" s="130"/>
      <c r="FZ130" s="130"/>
      <c r="GJ130" s="130"/>
      <c r="GT130" s="130"/>
      <c r="HD130" s="130"/>
      <c r="HN130" s="130"/>
      <c r="HX130" s="130"/>
      <c r="IH130" s="130"/>
    </row>
    <row xmlns:x14ac="http://schemas.microsoft.com/office/spreadsheetml/2009/9/ac" r="131" s="3" customFormat="true" x14ac:dyDescent="0.25">
      <c r="A131" s="396" t="str">
        <f ca="true">IF(ISBLANK('Data Summary'!A133),"",'Data Summary'!A133)</f>
        <v/>
      </c>
      <c r="B131" s="130"/>
      <c r="L131" s="130"/>
      <c r="V131" s="130"/>
      <c r="AF131" s="130"/>
      <c r="AP131" s="130"/>
      <c r="AZ131" s="130"/>
      <c r="BA131" s="130"/>
      <c r="BB131" s="130"/>
      <c r="BC131" s="130"/>
      <c r="BD131" s="130"/>
      <c r="BE131" s="130"/>
      <c r="BF131" s="130"/>
      <c r="BG131" s="130"/>
      <c r="BJ131" s="130"/>
      <c r="BK131" s="130"/>
      <c r="BL131" s="130"/>
      <c r="BM131" s="130"/>
      <c r="BN131" s="130"/>
      <c r="BO131" s="130"/>
      <c r="BP131" s="130"/>
      <c r="BQ131" s="130"/>
      <c r="BT131" s="441"/>
      <c r="BU131" s="442"/>
      <c r="BV131" s="442"/>
      <c r="BW131" s="442"/>
      <c r="BX131" s="442"/>
      <c r="BY131" s="442"/>
      <c r="BZ131" s="442"/>
      <c r="CA131" s="442"/>
      <c r="CB131" s="442"/>
      <c r="CC131" s="442"/>
      <c r="CD131" s="130"/>
      <c r="CN131" s="130"/>
      <c r="CX131" s="130"/>
      <c r="DH131" s="130"/>
      <c r="DR131" s="130"/>
      <c r="EB131" s="130"/>
      <c r="EL131" s="130"/>
      <c r="EV131" s="130"/>
      <c r="FF131" s="130"/>
      <c r="FP131" s="130"/>
      <c r="FZ131" s="130"/>
      <c r="GJ131" s="130"/>
      <c r="GT131" s="130"/>
      <c r="HD131" s="130"/>
      <c r="HN131" s="130"/>
      <c r="HX131" s="130"/>
      <c r="IH131" s="130"/>
    </row>
    <row xmlns:x14ac="http://schemas.microsoft.com/office/spreadsheetml/2009/9/ac" r="132" s="3" customFormat="true" x14ac:dyDescent="0.25">
      <c r="A132" s="396" t="str">
        <f ca="true">IF(ISBLANK('Data Summary'!A134),"",'Data Summary'!A134)</f>
        <v/>
      </c>
      <c r="B132" s="130"/>
      <c r="L132" s="130"/>
      <c r="V132" s="130"/>
      <c r="AF132" s="130"/>
      <c r="AP132" s="130"/>
      <c r="AZ132" s="130"/>
      <c r="BA132" s="130"/>
      <c r="BB132" s="130"/>
      <c r="BC132" s="130"/>
      <c r="BD132" s="130"/>
      <c r="BE132" s="130"/>
      <c r="BF132" s="130"/>
      <c r="BG132" s="130"/>
      <c r="BJ132" s="130"/>
      <c r="BK132" s="130"/>
      <c r="BL132" s="130"/>
      <c r="BM132" s="130"/>
      <c r="BN132" s="130"/>
      <c r="BO132" s="130"/>
      <c r="BP132" s="130"/>
      <c r="BQ132" s="130"/>
      <c r="BT132" s="441"/>
      <c r="BU132" s="442"/>
      <c r="BV132" s="442"/>
      <c r="BW132" s="442"/>
      <c r="BX132" s="442"/>
      <c r="BY132" s="442"/>
      <c r="BZ132" s="442"/>
      <c r="CA132" s="442"/>
      <c r="CB132" s="442"/>
      <c r="CC132" s="442"/>
      <c r="CD132" s="130"/>
      <c r="CN132" s="130"/>
      <c r="CX132" s="130"/>
      <c r="DH132" s="130"/>
      <c r="DR132" s="130"/>
      <c r="EB132" s="130"/>
      <c r="EL132" s="130"/>
      <c r="EV132" s="130"/>
      <c r="FF132" s="130"/>
      <c r="FP132" s="130"/>
      <c r="FZ132" s="130"/>
      <c r="GJ132" s="130"/>
      <c r="GT132" s="130"/>
      <c r="HD132" s="130"/>
      <c r="HN132" s="130"/>
      <c r="HX132" s="130"/>
      <c r="IH132" s="130"/>
    </row>
    <row xmlns:x14ac="http://schemas.microsoft.com/office/spreadsheetml/2009/9/ac" r="133" s="3" customFormat="true" x14ac:dyDescent="0.25">
      <c r="A133" s="396" t="str">
        <f ca="true">IF(ISBLANK('Data Summary'!A135),"",'Data Summary'!A135)</f>
        <v/>
      </c>
      <c r="B133" s="130"/>
      <c r="L133" s="130"/>
      <c r="V133" s="130"/>
      <c r="AF133" s="130"/>
      <c r="AP133" s="130"/>
      <c r="AZ133" s="130"/>
      <c r="BA133" s="130"/>
      <c r="BB133" s="130"/>
      <c r="BC133" s="130"/>
      <c r="BD133" s="130"/>
      <c r="BE133" s="130"/>
      <c r="BF133" s="130"/>
      <c r="BG133" s="130"/>
      <c r="BJ133" s="130"/>
      <c r="BK133" s="130"/>
      <c r="BL133" s="130"/>
      <c r="BM133" s="130"/>
      <c r="BN133" s="130"/>
      <c r="BO133" s="130"/>
      <c r="BP133" s="130"/>
      <c r="BQ133" s="130"/>
      <c r="BT133" s="441"/>
      <c r="BU133" s="442"/>
      <c r="BV133" s="442"/>
      <c r="BW133" s="442"/>
      <c r="BX133" s="442"/>
      <c r="BY133" s="442"/>
      <c r="BZ133" s="442"/>
      <c r="CA133" s="442"/>
      <c r="CB133" s="442"/>
      <c r="CC133" s="442"/>
      <c r="CD133" s="130"/>
      <c r="CN133" s="130"/>
      <c r="CX133" s="130"/>
      <c r="DH133" s="130"/>
      <c r="DR133" s="130"/>
      <c r="EB133" s="130"/>
      <c r="EL133" s="130"/>
      <c r="EV133" s="130"/>
      <c r="FF133" s="130"/>
      <c r="FP133" s="130"/>
      <c r="FZ133" s="130"/>
      <c r="GJ133" s="130"/>
      <c r="GT133" s="130"/>
      <c r="HD133" s="130"/>
      <c r="HN133" s="130"/>
      <c r="HX133" s="130"/>
      <c r="IH133" s="130"/>
    </row>
    <row xmlns:x14ac="http://schemas.microsoft.com/office/spreadsheetml/2009/9/ac" r="134" s="3" customFormat="true" x14ac:dyDescent="0.25">
      <c r="A134" s="396" t="str">
        <f ca="true">IF(ISBLANK('Data Summary'!A136),"",'Data Summary'!A136)</f>
        <v/>
      </c>
      <c r="B134" s="130"/>
      <c r="L134" s="130"/>
      <c r="V134" s="130"/>
      <c r="AF134" s="130"/>
      <c r="AP134" s="130"/>
      <c r="AZ134" s="130"/>
      <c r="BA134" s="130"/>
      <c r="BB134" s="130"/>
      <c r="BC134" s="130"/>
      <c r="BD134" s="130"/>
      <c r="BE134" s="130"/>
      <c r="BF134" s="130"/>
      <c r="BG134" s="130"/>
      <c r="BJ134" s="130"/>
      <c r="BK134" s="130"/>
      <c r="BL134" s="130"/>
      <c r="BM134" s="130"/>
      <c r="BN134" s="130"/>
      <c r="BO134" s="130"/>
      <c r="BP134" s="130"/>
      <c r="BQ134" s="130"/>
      <c r="BT134" s="441"/>
      <c r="BU134" s="442"/>
      <c r="BV134" s="442"/>
      <c r="BW134" s="442"/>
      <c r="BX134" s="442"/>
      <c r="BY134" s="442"/>
      <c r="BZ134" s="442"/>
      <c r="CA134" s="442"/>
      <c r="CB134" s="442"/>
      <c r="CC134" s="442"/>
      <c r="CD134" s="130"/>
      <c r="CN134" s="130"/>
      <c r="CX134" s="130"/>
      <c r="DH134" s="130"/>
      <c r="DR134" s="130"/>
      <c r="EB134" s="130"/>
      <c r="EL134" s="130"/>
      <c r="EV134" s="130"/>
      <c r="FF134" s="130"/>
      <c r="FP134" s="130"/>
      <c r="FZ134" s="130"/>
      <c r="GJ134" s="130"/>
      <c r="GT134" s="130"/>
      <c r="HD134" s="130"/>
      <c r="HN134" s="130"/>
      <c r="HX134" s="130"/>
      <c r="IH134" s="130"/>
    </row>
    <row xmlns:x14ac="http://schemas.microsoft.com/office/spreadsheetml/2009/9/ac" r="135" s="3" customFormat="true" x14ac:dyDescent="0.25">
      <c r="A135" s="396" t="str">
        <f ca="true">IF(ISBLANK('Data Summary'!A137),"",'Data Summary'!A137)</f>
        <v/>
      </c>
      <c r="B135" s="130"/>
      <c r="L135" s="130"/>
      <c r="V135" s="130"/>
      <c r="AF135" s="130"/>
      <c r="AP135" s="130"/>
      <c r="AZ135" s="130"/>
      <c r="BA135" s="130"/>
      <c r="BB135" s="130"/>
      <c r="BC135" s="130"/>
      <c r="BD135" s="130"/>
      <c r="BE135" s="130"/>
      <c r="BF135" s="130"/>
      <c r="BG135" s="130"/>
      <c r="BJ135" s="130"/>
      <c r="BK135" s="130"/>
      <c r="BL135" s="130"/>
      <c r="BM135" s="130"/>
      <c r="BN135" s="130"/>
      <c r="BO135" s="130"/>
      <c r="BP135" s="130"/>
      <c r="BQ135" s="130"/>
      <c r="BT135" s="441"/>
      <c r="BU135" s="442"/>
      <c r="BV135" s="442"/>
      <c r="BW135" s="442"/>
      <c r="BX135" s="442"/>
      <c r="BY135" s="442"/>
      <c r="BZ135" s="442"/>
      <c r="CA135" s="442"/>
      <c r="CB135" s="442"/>
      <c r="CC135" s="442"/>
      <c r="CD135" s="130"/>
      <c r="CN135" s="130"/>
      <c r="CX135" s="130"/>
      <c r="DH135" s="130"/>
      <c r="DR135" s="130"/>
      <c r="EB135" s="130"/>
      <c r="EL135" s="130"/>
      <c r="EV135" s="130"/>
      <c r="FF135" s="130"/>
      <c r="FP135" s="130"/>
      <c r="FZ135" s="130"/>
      <c r="GJ135" s="130"/>
      <c r="GT135" s="130"/>
      <c r="HD135" s="130"/>
      <c r="HN135" s="130"/>
      <c r="HX135" s="130"/>
      <c r="IH135" s="130"/>
    </row>
    <row xmlns:x14ac="http://schemas.microsoft.com/office/spreadsheetml/2009/9/ac" r="136" s="3" customFormat="true" x14ac:dyDescent="0.25">
      <c r="A136" s="396" t="str">
        <f ca="true">IF(ISBLANK('Data Summary'!A138),"",'Data Summary'!A138)</f>
        <v/>
      </c>
      <c r="B136" s="130"/>
      <c r="L136" s="130"/>
      <c r="V136" s="130"/>
      <c r="AF136" s="130"/>
      <c r="AP136" s="130"/>
      <c r="AZ136" s="130"/>
      <c r="BA136" s="130"/>
      <c r="BB136" s="130"/>
      <c r="BC136" s="130"/>
      <c r="BD136" s="130"/>
      <c r="BE136" s="130"/>
      <c r="BF136" s="130"/>
      <c r="BG136" s="130"/>
      <c r="BJ136" s="130"/>
      <c r="BK136" s="130"/>
      <c r="BL136" s="130"/>
      <c r="BM136" s="130"/>
      <c r="BN136" s="130"/>
      <c r="BO136" s="130"/>
      <c r="BP136" s="130"/>
      <c r="BQ136" s="130"/>
      <c r="BT136" s="441"/>
      <c r="BU136" s="442"/>
      <c r="BV136" s="442"/>
      <c r="BW136" s="442"/>
      <c r="BX136" s="442"/>
      <c r="BY136" s="442"/>
      <c r="BZ136" s="442"/>
      <c r="CA136" s="442"/>
      <c r="CB136" s="442"/>
      <c r="CC136" s="442"/>
      <c r="CD136" s="130"/>
      <c r="CN136" s="130"/>
      <c r="CX136" s="130"/>
      <c r="DH136" s="130"/>
      <c r="DR136" s="130"/>
      <c r="EB136" s="130"/>
      <c r="EL136" s="130"/>
      <c r="EV136" s="130"/>
      <c r="FF136" s="130"/>
      <c r="FP136" s="130"/>
      <c r="FZ136" s="130"/>
      <c r="GJ136" s="130"/>
      <c r="GT136" s="130"/>
      <c r="HD136" s="130"/>
      <c r="HN136" s="130"/>
      <c r="HX136" s="130"/>
      <c r="IH136" s="130"/>
    </row>
    <row xmlns:x14ac="http://schemas.microsoft.com/office/spreadsheetml/2009/9/ac" r="137" s="3" customFormat="true" x14ac:dyDescent="0.25">
      <c r="A137" s="396" t="str">
        <f ca="true">IF(ISBLANK('Data Summary'!A139),"",'Data Summary'!A139)</f>
        <v/>
      </c>
      <c r="B137" s="130"/>
      <c r="L137" s="130"/>
      <c r="V137" s="130"/>
      <c r="AF137" s="130"/>
      <c r="AP137" s="130"/>
      <c r="AZ137" s="130"/>
      <c r="BA137" s="130"/>
      <c r="BB137" s="130"/>
      <c r="BC137" s="130"/>
      <c r="BD137" s="130"/>
      <c r="BE137" s="130"/>
      <c r="BF137" s="130"/>
      <c r="BG137" s="130"/>
      <c r="BJ137" s="130"/>
      <c r="BK137" s="130"/>
      <c r="BL137" s="130"/>
      <c r="BM137" s="130"/>
      <c r="BN137" s="130"/>
      <c r="BO137" s="130"/>
      <c r="BP137" s="130"/>
      <c r="BQ137" s="130"/>
      <c r="BT137" s="441"/>
      <c r="BU137" s="442"/>
      <c r="BV137" s="442"/>
      <c r="BW137" s="442"/>
      <c r="BX137" s="442"/>
      <c r="BY137" s="442"/>
      <c r="BZ137" s="442"/>
      <c r="CA137" s="442"/>
      <c r="CB137" s="442"/>
      <c r="CC137" s="442"/>
      <c r="CD137" s="130"/>
      <c r="CN137" s="130"/>
      <c r="CX137" s="130"/>
      <c r="DH137" s="130"/>
      <c r="DR137" s="130"/>
      <c r="EB137" s="130"/>
      <c r="EL137" s="130"/>
      <c r="EV137" s="130"/>
      <c r="FF137" s="130"/>
      <c r="FP137" s="130"/>
      <c r="FZ137" s="130"/>
      <c r="GJ137" s="130"/>
      <c r="GT137" s="130"/>
      <c r="HD137" s="130"/>
      <c r="HN137" s="130"/>
      <c r="HX137" s="130"/>
      <c r="IH137" s="130"/>
    </row>
    <row xmlns:x14ac="http://schemas.microsoft.com/office/spreadsheetml/2009/9/ac" r="138" s="3" customFormat="true" x14ac:dyDescent="0.25">
      <c r="A138" s="396" t="str">
        <f ca="true">IF(ISBLANK('Data Summary'!A140),"",'Data Summary'!A140)</f>
        <v/>
      </c>
      <c r="B138" s="130"/>
      <c r="L138" s="130"/>
      <c r="V138" s="130"/>
      <c r="AF138" s="130"/>
      <c r="AP138" s="130"/>
      <c r="AZ138" s="130"/>
      <c r="BA138" s="130"/>
      <c r="BB138" s="130"/>
      <c r="BC138" s="130"/>
      <c r="BD138" s="130"/>
      <c r="BE138" s="130"/>
      <c r="BF138" s="130"/>
      <c r="BG138" s="130"/>
      <c r="BJ138" s="130"/>
      <c r="BK138" s="130"/>
      <c r="BL138" s="130"/>
      <c r="BM138" s="130"/>
      <c r="BN138" s="130"/>
      <c r="BO138" s="130"/>
      <c r="BP138" s="130"/>
      <c r="BQ138" s="130"/>
      <c r="BT138" s="441"/>
      <c r="BU138" s="442"/>
      <c r="BV138" s="442"/>
      <c r="BW138" s="442"/>
      <c r="BX138" s="442"/>
      <c r="BY138" s="442"/>
      <c r="BZ138" s="442"/>
      <c r="CA138" s="442"/>
      <c r="CB138" s="442"/>
      <c r="CC138" s="442"/>
      <c r="CD138" s="130"/>
      <c r="CN138" s="130"/>
      <c r="CX138" s="130"/>
      <c r="DH138" s="130"/>
      <c r="DR138" s="130"/>
      <c r="EB138" s="130"/>
      <c r="EL138" s="130"/>
      <c r="EV138" s="130"/>
      <c r="FF138" s="130"/>
      <c r="FP138" s="130"/>
      <c r="FZ138" s="130"/>
      <c r="GJ138" s="130"/>
      <c r="GT138" s="130"/>
      <c r="HD138" s="130"/>
      <c r="HN138" s="130"/>
      <c r="HX138" s="130"/>
      <c r="IH138" s="130"/>
    </row>
    <row xmlns:x14ac="http://schemas.microsoft.com/office/spreadsheetml/2009/9/ac" r="139" s="3" customFormat="true" x14ac:dyDescent="0.25">
      <c r="A139" s="396" t="str">
        <f ca="true">IF(ISBLANK('Data Summary'!A141),"",'Data Summary'!A141)</f>
        <v/>
      </c>
      <c r="B139" s="130"/>
      <c r="L139" s="130"/>
      <c r="V139" s="130"/>
      <c r="AF139" s="130"/>
      <c r="AP139" s="130"/>
      <c r="AZ139" s="130"/>
      <c r="BA139" s="130"/>
      <c r="BB139" s="130"/>
      <c r="BC139" s="130"/>
      <c r="BD139" s="130"/>
      <c r="BE139" s="130"/>
      <c r="BF139" s="130"/>
      <c r="BG139" s="130"/>
      <c r="BJ139" s="130"/>
      <c r="BK139" s="130"/>
      <c r="BL139" s="130"/>
      <c r="BM139" s="130"/>
      <c r="BN139" s="130"/>
      <c r="BO139" s="130"/>
      <c r="BP139" s="130"/>
      <c r="BQ139" s="130"/>
      <c r="BT139" s="441"/>
      <c r="BU139" s="442"/>
      <c r="BV139" s="442"/>
      <c r="BW139" s="442"/>
      <c r="BX139" s="442"/>
      <c r="BY139" s="442"/>
      <c r="BZ139" s="442"/>
      <c r="CA139" s="442"/>
      <c r="CB139" s="442"/>
      <c r="CC139" s="442"/>
      <c r="CD139" s="130"/>
      <c r="CN139" s="130"/>
      <c r="CX139" s="130"/>
      <c r="DH139" s="130"/>
      <c r="DR139" s="130"/>
      <c r="EB139" s="130"/>
      <c r="EL139" s="130"/>
      <c r="EV139" s="130"/>
      <c r="FF139" s="130"/>
      <c r="FP139" s="130"/>
      <c r="FZ139" s="130"/>
      <c r="GJ139" s="130"/>
      <c r="GT139" s="130"/>
      <c r="HD139" s="130"/>
      <c r="HN139" s="130"/>
      <c r="HX139" s="130"/>
      <c r="IH139" s="130"/>
    </row>
    <row xmlns:x14ac="http://schemas.microsoft.com/office/spreadsheetml/2009/9/ac" r="140" s="3" customFormat="true" x14ac:dyDescent="0.25">
      <c r="A140" s="396" t="str">
        <f ca="true">IF(ISBLANK('Data Summary'!A142),"",'Data Summary'!A142)</f>
        <v/>
      </c>
      <c r="B140" s="130"/>
      <c r="L140" s="130"/>
      <c r="V140" s="130"/>
      <c r="AF140" s="130"/>
      <c r="AP140" s="130"/>
      <c r="AZ140" s="130"/>
      <c r="BA140" s="130"/>
      <c r="BB140" s="130"/>
      <c r="BC140" s="130"/>
      <c r="BD140" s="130"/>
      <c r="BE140" s="130"/>
      <c r="BF140" s="130"/>
      <c r="BG140" s="130"/>
      <c r="BJ140" s="130"/>
      <c r="BK140" s="130"/>
      <c r="BL140" s="130"/>
      <c r="BM140" s="130"/>
      <c r="BN140" s="130"/>
      <c r="BO140" s="130"/>
      <c r="BP140" s="130"/>
      <c r="BQ140" s="130"/>
      <c r="BT140" s="441"/>
      <c r="BU140" s="442"/>
      <c r="BV140" s="442"/>
      <c r="BW140" s="442"/>
      <c r="BX140" s="442"/>
      <c r="BY140" s="442"/>
      <c r="BZ140" s="442"/>
      <c r="CA140" s="442"/>
      <c r="CB140" s="442"/>
      <c r="CC140" s="442"/>
      <c r="CD140" s="130"/>
      <c r="CN140" s="130"/>
      <c r="CX140" s="130"/>
      <c r="DH140" s="130"/>
      <c r="DR140" s="130"/>
      <c r="EB140" s="130"/>
      <c r="EL140" s="130"/>
      <c r="EV140" s="130"/>
      <c r="FF140" s="130"/>
      <c r="FP140" s="130"/>
      <c r="FZ140" s="130"/>
      <c r="GJ140" s="130"/>
      <c r="GT140" s="130"/>
      <c r="HD140" s="130"/>
      <c r="HN140" s="130"/>
      <c r="HX140" s="130"/>
      <c r="IH140" s="130"/>
    </row>
    <row xmlns:x14ac="http://schemas.microsoft.com/office/spreadsheetml/2009/9/ac" r="141" s="3" customFormat="true" x14ac:dyDescent="0.25">
      <c r="A141" s="396" t="str">
        <f ca="true">IF(ISBLANK('Data Summary'!A143),"",'Data Summary'!A143)</f>
        <v/>
      </c>
      <c r="B141" s="130"/>
      <c r="L141" s="130"/>
      <c r="V141" s="130"/>
      <c r="AF141" s="130"/>
      <c r="AP141" s="130"/>
      <c r="AZ141" s="130"/>
      <c r="BA141" s="130"/>
      <c r="BB141" s="130"/>
      <c r="BC141" s="130"/>
      <c r="BD141" s="130"/>
      <c r="BE141" s="130"/>
      <c r="BF141" s="130"/>
      <c r="BG141" s="130"/>
      <c r="BJ141" s="130"/>
      <c r="BK141" s="130"/>
      <c r="BL141" s="130"/>
      <c r="BM141" s="130"/>
      <c r="BN141" s="130"/>
      <c r="BO141" s="130"/>
      <c r="BP141" s="130"/>
      <c r="BQ141" s="130"/>
      <c r="BT141" s="441"/>
      <c r="BU141" s="442"/>
      <c r="BV141" s="442"/>
      <c r="BW141" s="442"/>
      <c r="BX141" s="442"/>
      <c r="BY141" s="442"/>
      <c r="BZ141" s="442"/>
      <c r="CA141" s="442"/>
      <c r="CB141" s="442"/>
      <c r="CC141" s="442"/>
      <c r="CD141" s="130"/>
      <c r="CN141" s="130"/>
      <c r="CX141" s="130"/>
      <c r="DH141" s="130"/>
      <c r="DR141" s="130"/>
      <c r="EB141" s="130"/>
      <c r="EL141" s="130"/>
      <c r="EV141" s="130"/>
      <c r="FF141" s="130"/>
      <c r="FP141" s="130"/>
      <c r="FZ141" s="130"/>
      <c r="GJ141" s="130"/>
      <c r="GT141" s="130"/>
      <c r="HD141" s="130"/>
      <c r="HN141" s="130"/>
      <c r="HX141" s="130"/>
      <c r="IH141" s="130"/>
    </row>
    <row xmlns:x14ac="http://schemas.microsoft.com/office/spreadsheetml/2009/9/ac" r="142" s="3" customFormat="true" x14ac:dyDescent="0.25">
      <c r="A142" s="396" t="str">
        <f ca="true">IF(ISBLANK('Data Summary'!A144),"",'Data Summary'!A144)</f>
        <v/>
      </c>
      <c r="B142" s="130"/>
      <c r="L142" s="130"/>
      <c r="V142" s="130"/>
      <c r="AF142" s="130"/>
      <c r="AP142" s="130"/>
      <c r="AZ142" s="130"/>
      <c r="BA142" s="130"/>
      <c r="BB142" s="130"/>
      <c r="BC142" s="130"/>
      <c r="BD142" s="130"/>
      <c r="BE142" s="130"/>
      <c r="BF142" s="130"/>
      <c r="BG142" s="130"/>
      <c r="BJ142" s="130"/>
      <c r="BK142" s="130"/>
      <c r="BL142" s="130"/>
      <c r="BM142" s="130"/>
      <c r="BN142" s="130"/>
      <c r="BO142" s="130"/>
      <c r="BP142" s="130"/>
      <c r="BQ142" s="130"/>
      <c r="BT142" s="441"/>
      <c r="BU142" s="442"/>
      <c r="BV142" s="442"/>
      <c r="BW142" s="442"/>
      <c r="BX142" s="442"/>
      <c r="BY142" s="442"/>
      <c r="BZ142" s="442"/>
      <c r="CA142" s="442"/>
      <c r="CB142" s="442"/>
      <c r="CC142" s="442"/>
      <c r="CD142" s="130"/>
      <c r="CN142" s="130"/>
      <c r="CX142" s="130"/>
      <c r="DH142" s="130"/>
      <c r="DR142" s="130"/>
      <c r="EB142" s="130"/>
      <c r="EL142" s="130"/>
      <c r="EV142" s="130"/>
      <c r="FF142" s="130"/>
      <c r="FP142" s="130"/>
      <c r="FZ142" s="130"/>
      <c r="GJ142" s="130"/>
      <c r="GT142" s="130"/>
      <c r="HD142" s="130"/>
      <c r="HN142" s="130"/>
      <c r="HX142" s="130"/>
      <c r="IH142" s="130"/>
    </row>
    <row xmlns:x14ac="http://schemas.microsoft.com/office/spreadsheetml/2009/9/ac" r="143" s="3" customFormat="true" x14ac:dyDescent="0.25">
      <c r="A143" s="396" t="str">
        <f ca="true">IF(ISBLANK('Data Summary'!A145),"",'Data Summary'!A145)</f>
        <v/>
      </c>
      <c r="B143" s="130"/>
      <c r="L143" s="130"/>
      <c r="V143" s="130"/>
      <c r="AF143" s="130"/>
      <c r="AP143" s="130"/>
      <c r="AZ143" s="130"/>
      <c r="BA143" s="130"/>
      <c r="BB143" s="130"/>
      <c r="BC143" s="130"/>
      <c r="BD143" s="130"/>
      <c r="BE143" s="130"/>
      <c r="BF143" s="130"/>
      <c r="BG143" s="130"/>
      <c r="BJ143" s="130"/>
      <c r="BK143" s="130"/>
      <c r="BL143" s="130"/>
      <c r="BM143" s="130"/>
      <c r="BN143" s="130"/>
      <c r="BO143" s="130"/>
      <c r="BP143" s="130"/>
      <c r="BQ143" s="130"/>
      <c r="BT143" s="441"/>
      <c r="BU143" s="442"/>
      <c r="BV143" s="442"/>
      <c r="BW143" s="442"/>
      <c r="BX143" s="442"/>
      <c r="BY143" s="442"/>
      <c r="BZ143" s="442"/>
      <c r="CA143" s="442"/>
      <c r="CB143" s="442"/>
      <c r="CC143" s="442"/>
      <c r="CD143" s="130"/>
      <c r="CN143" s="130"/>
      <c r="CX143" s="130"/>
      <c r="DH143" s="130"/>
      <c r="DR143" s="130"/>
      <c r="EB143" s="130"/>
      <c r="EL143" s="130"/>
      <c r="EV143" s="130"/>
      <c r="FF143" s="130"/>
      <c r="FP143" s="130"/>
      <c r="FZ143" s="130"/>
      <c r="GJ143" s="130"/>
      <c r="GT143" s="130"/>
      <c r="HD143" s="130"/>
      <c r="HN143" s="130"/>
      <c r="HX143" s="130"/>
      <c r="IH143" s="130"/>
    </row>
    <row xmlns:x14ac="http://schemas.microsoft.com/office/spreadsheetml/2009/9/ac" r="144" s="3" customFormat="true" x14ac:dyDescent="0.25">
      <c r="A144" s="396" t="str">
        <f ca="true">IF(ISBLANK('Data Summary'!A146),"",'Data Summary'!A146)</f>
        <v/>
      </c>
      <c r="B144" s="130"/>
      <c r="L144" s="130"/>
      <c r="V144" s="130"/>
      <c r="AF144" s="130"/>
      <c r="AP144" s="130"/>
      <c r="AZ144" s="130"/>
      <c r="BA144" s="130"/>
      <c r="BB144" s="130"/>
      <c r="BC144" s="130"/>
      <c r="BD144" s="130"/>
      <c r="BE144" s="130"/>
      <c r="BF144" s="130"/>
      <c r="BG144" s="130"/>
      <c r="BJ144" s="130"/>
      <c r="BK144" s="130"/>
      <c r="BL144" s="130"/>
      <c r="BM144" s="130"/>
      <c r="BN144" s="130"/>
      <c r="BO144" s="130"/>
      <c r="BP144" s="130"/>
      <c r="BQ144" s="130"/>
      <c r="BT144" s="441"/>
      <c r="BU144" s="442"/>
      <c r="BV144" s="442"/>
      <c r="BW144" s="442"/>
      <c r="BX144" s="442"/>
      <c r="BY144" s="442"/>
      <c r="BZ144" s="442"/>
      <c r="CA144" s="442"/>
      <c r="CB144" s="442"/>
      <c r="CC144" s="442"/>
      <c r="CD144" s="130"/>
      <c r="CN144" s="130"/>
      <c r="CX144" s="130"/>
      <c r="DH144" s="130"/>
      <c r="DR144" s="130"/>
      <c r="EB144" s="130"/>
      <c r="EL144" s="130"/>
      <c r="EV144" s="130"/>
      <c r="FF144" s="130"/>
      <c r="FP144" s="130"/>
      <c r="FZ144" s="130"/>
      <c r="GJ144" s="130"/>
      <c r="GT144" s="130"/>
      <c r="HD144" s="130"/>
      <c r="HN144" s="130"/>
      <c r="HX144" s="130"/>
      <c r="IH144" s="130"/>
    </row>
    <row xmlns:x14ac="http://schemas.microsoft.com/office/spreadsheetml/2009/9/ac" r="145" s="3" customFormat="true" x14ac:dyDescent="0.25">
      <c r="A145" s="396" t="str">
        <f ca="true">IF(ISBLANK('Data Summary'!A147),"",'Data Summary'!A147)</f>
        <v/>
      </c>
      <c r="B145" s="130"/>
      <c r="L145" s="130"/>
      <c r="V145" s="130"/>
      <c r="AF145" s="130"/>
      <c r="AP145" s="130"/>
      <c r="AZ145" s="130"/>
      <c r="BA145" s="130"/>
      <c r="BB145" s="130"/>
      <c r="BC145" s="130"/>
      <c r="BD145" s="130"/>
      <c r="BE145" s="130"/>
      <c r="BF145" s="130"/>
      <c r="BG145" s="130"/>
      <c r="BJ145" s="130"/>
      <c r="BK145" s="130"/>
      <c r="BL145" s="130"/>
      <c r="BM145" s="130"/>
      <c r="BN145" s="130"/>
      <c r="BO145" s="130"/>
      <c r="BP145" s="130"/>
      <c r="BQ145" s="130"/>
      <c r="BT145" s="441"/>
      <c r="BU145" s="442"/>
      <c r="BV145" s="442"/>
      <c r="BW145" s="442"/>
      <c r="BX145" s="442"/>
      <c r="BY145" s="442"/>
      <c r="BZ145" s="442"/>
      <c r="CA145" s="442"/>
      <c r="CB145" s="442"/>
      <c r="CC145" s="442"/>
      <c r="CD145" s="130"/>
      <c r="CN145" s="130"/>
      <c r="CX145" s="130"/>
      <c r="DH145" s="130"/>
      <c r="DR145" s="130"/>
      <c r="EB145" s="130"/>
      <c r="EL145" s="130"/>
      <c r="EV145" s="130"/>
      <c r="FF145" s="130"/>
      <c r="FP145" s="130"/>
      <c r="FZ145" s="130"/>
      <c r="GJ145" s="130"/>
      <c r="GT145" s="130"/>
      <c r="HD145" s="130"/>
      <c r="HN145" s="130"/>
      <c r="HX145" s="130"/>
      <c r="IH145" s="130"/>
    </row>
    <row xmlns:x14ac="http://schemas.microsoft.com/office/spreadsheetml/2009/9/ac" r="146" s="3" customFormat="true" x14ac:dyDescent="0.25">
      <c r="A146" s="396" t="str">
        <f ca="true">IF(ISBLANK('Data Summary'!A148),"",'Data Summary'!A148)</f>
        <v/>
      </c>
      <c r="B146" s="130"/>
      <c r="L146" s="130"/>
      <c r="V146" s="130"/>
      <c r="AF146" s="130"/>
      <c r="AP146" s="130"/>
      <c r="AZ146" s="130"/>
      <c r="BA146" s="130"/>
      <c r="BB146" s="130"/>
      <c r="BC146" s="130"/>
      <c r="BD146" s="130"/>
      <c r="BE146" s="130"/>
      <c r="BF146" s="130"/>
      <c r="BG146" s="130"/>
      <c r="BJ146" s="130"/>
      <c r="BK146" s="130"/>
      <c r="BL146" s="130"/>
      <c r="BM146" s="130"/>
      <c r="BN146" s="130"/>
      <c r="BO146" s="130"/>
      <c r="BP146" s="130"/>
      <c r="BQ146" s="130"/>
      <c r="BT146" s="441"/>
      <c r="BU146" s="442"/>
      <c r="BV146" s="442"/>
      <c r="BW146" s="442"/>
      <c r="BX146" s="442"/>
      <c r="BY146" s="442"/>
      <c r="BZ146" s="442"/>
      <c r="CA146" s="442"/>
      <c r="CB146" s="442"/>
      <c r="CC146" s="442"/>
      <c r="CD146" s="130"/>
      <c r="CN146" s="130"/>
      <c r="CX146" s="130"/>
      <c r="DH146" s="130"/>
      <c r="DR146" s="130"/>
      <c r="EB146" s="130"/>
      <c r="EL146" s="130"/>
      <c r="EV146" s="130"/>
      <c r="FF146" s="130"/>
      <c r="FP146" s="130"/>
      <c r="FZ146" s="130"/>
      <c r="GJ146" s="130"/>
      <c r="GT146" s="130"/>
      <c r="HD146" s="130"/>
      <c r="HN146" s="130"/>
      <c r="HX146" s="130"/>
      <c r="IH146" s="130"/>
    </row>
    <row xmlns:x14ac="http://schemas.microsoft.com/office/spreadsheetml/2009/9/ac" r="147" s="3" customFormat="true" x14ac:dyDescent="0.25">
      <c r="A147" s="396" t="str">
        <f ca="true">IF(ISBLANK('Data Summary'!A149),"",'Data Summary'!A149)</f>
        <v/>
      </c>
      <c r="B147" s="130"/>
      <c r="L147" s="130"/>
      <c r="V147" s="130"/>
      <c r="AF147" s="130"/>
      <c r="AP147" s="130"/>
      <c r="AZ147" s="130"/>
      <c r="BA147" s="130"/>
      <c r="BB147" s="130"/>
      <c r="BC147" s="130"/>
      <c r="BD147" s="130"/>
      <c r="BE147" s="130"/>
      <c r="BF147" s="130"/>
      <c r="BG147" s="130"/>
      <c r="BJ147" s="130"/>
      <c r="BK147" s="130"/>
      <c r="BL147" s="130"/>
      <c r="BM147" s="130"/>
      <c r="BN147" s="130"/>
      <c r="BO147" s="130"/>
      <c r="BP147" s="130"/>
      <c r="BQ147" s="130"/>
      <c r="BT147" s="441"/>
      <c r="BU147" s="442"/>
      <c r="BV147" s="442"/>
      <c r="BW147" s="442"/>
      <c r="BX147" s="442"/>
      <c r="BY147" s="442"/>
      <c r="BZ147" s="442"/>
      <c r="CA147" s="442"/>
      <c r="CB147" s="442"/>
      <c r="CC147" s="442"/>
      <c r="CD147" s="130"/>
      <c r="CN147" s="130"/>
      <c r="CX147" s="130"/>
      <c r="DH147" s="130"/>
      <c r="DR147" s="130"/>
      <c r="EB147" s="130"/>
      <c r="EL147" s="130"/>
      <c r="EV147" s="130"/>
      <c r="FF147" s="130"/>
      <c r="FP147" s="130"/>
      <c r="FZ147" s="130"/>
      <c r="GJ147" s="130"/>
      <c r="GT147" s="130"/>
      <c r="HD147" s="130"/>
      <c r="HN147" s="130"/>
      <c r="HX147" s="130"/>
      <c r="IH147" s="130"/>
    </row>
    <row xmlns:x14ac="http://schemas.microsoft.com/office/spreadsheetml/2009/9/ac" r="148" s="3" customFormat="true" x14ac:dyDescent="0.25">
      <c r="A148" s="396" t="str">
        <f ca="true">IF(ISBLANK('Data Summary'!A150),"",'Data Summary'!A150)</f>
        <v/>
      </c>
      <c r="B148" s="130"/>
      <c r="L148" s="130"/>
      <c r="V148" s="130"/>
      <c r="AF148" s="130"/>
      <c r="AP148" s="130"/>
      <c r="AZ148" s="130"/>
      <c r="BA148" s="130"/>
      <c r="BB148" s="130"/>
      <c r="BC148" s="130"/>
      <c r="BD148" s="130"/>
      <c r="BE148" s="130"/>
      <c r="BF148" s="130"/>
      <c r="BG148" s="130"/>
      <c r="BJ148" s="130"/>
      <c r="BK148" s="130"/>
      <c r="BL148" s="130"/>
      <c r="BM148" s="130"/>
      <c r="BN148" s="130"/>
      <c r="BO148" s="130"/>
      <c r="BP148" s="130"/>
      <c r="BQ148" s="130"/>
      <c r="BT148" s="441"/>
      <c r="BU148" s="442"/>
      <c r="BV148" s="442"/>
      <c r="BW148" s="442"/>
      <c r="BX148" s="442"/>
      <c r="BY148" s="442"/>
      <c r="BZ148" s="442"/>
      <c r="CA148" s="442"/>
      <c r="CB148" s="442"/>
      <c r="CC148" s="442"/>
      <c r="CD148" s="130"/>
      <c r="CN148" s="130"/>
      <c r="CX148" s="130"/>
      <c r="DH148" s="130"/>
      <c r="DR148" s="130"/>
      <c r="EB148" s="130"/>
      <c r="EL148" s="130"/>
      <c r="EV148" s="130"/>
      <c r="FF148" s="130"/>
      <c r="FP148" s="130"/>
      <c r="FZ148" s="130"/>
      <c r="GJ148" s="130"/>
      <c r="GT148" s="130"/>
      <c r="HD148" s="130"/>
      <c r="HN148" s="130"/>
      <c r="HX148" s="130"/>
      <c r="IH148" s="130"/>
    </row>
    <row xmlns:x14ac="http://schemas.microsoft.com/office/spreadsheetml/2009/9/ac" r="149" s="3" customFormat="true" x14ac:dyDescent="0.25">
      <c r="A149" s="396" t="str">
        <f ca="true">IF(ISBLANK('Data Summary'!A151),"",'Data Summary'!A151)</f>
        <v/>
      </c>
      <c r="B149" s="130"/>
      <c r="L149" s="130"/>
      <c r="V149" s="130"/>
      <c r="AF149" s="130"/>
      <c r="AP149" s="130"/>
      <c r="AZ149" s="130"/>
      <c r="BA149" s="130"/>
      <c r="BB149" s="130"/>
      <c r="BC149" s="130"/>
      <c r="BD149" s="130"/>
      <c r="BE149" s="130"/>
      <c r="BF149" s="130"/>
      <c r="BG149" s="130"/>
      <c r="BJ149" s="130"/>
      <c r="BK149" s="130"/>
      <c r="BL149" s="130"/>
      <c r="BM149" s="130"/>
      <c r="BN149" s="130"/>
      <c r="BO149" s="130"/>
      <c r="BP149" s="130"/>
      <c r="BQ149" s="130"/>
      <c r="BT149" s="441"/>
      <c r="BU149" s="442"/>
      <c r="BV149" s="442"/>
      <c r="BW149" s="442"/>
      <c r="BX149" s="442"/>
      <c r="BY149" s="442"/>
      <c r="BZ149" s="442"/>
      <c r="CA149" s="442"/>
      <c r="CB149" s="442"/>
      <c r="CC149" s="442"/>
      <c r="CD149" s="130"/>
      <c r="CN149" s="130"/>
      <c r="CX149" s="130"/>
      <c r="DH149" s="130"/>
      <c r="DR149" s="130"/>
      <c r="EB149" s="130"/>
      <c r="EL149" s="130"/>
      <c r="EV149" s="130"/>
      <c r="FF149" s="130"/>
      <c r="FP149" s="130"/>
      <c r="FZ149" s="130"/>
      <c r="GJ149" s="130"/>
      <c r="GT149" s="130"/>
      <c r="HD149" s="130"/>
      <c r="HN149" s="130"/>
      <c r="HX149" s="130"/>
      <c r="IH149" s="130"/>
    </row>
    <row xmlns:x14ac="http://schemas.microsoft.com/office/spreadsheetml/2009/9/ac" r="150" s="3" customFormat="true" x14ac:dyDescent="0.25">
      <c r="A150" s="396" t="str">
        <f ca="true">IF(ISBLANK('Data Summary'!A152),"",'Data Summary'!A152)</f>
        <v/>
      </c>
      <c r="B150" s="130"/>
      <c r="L150" s="130"/>
      <c r="V150" s="130"/>
      <c r="AF150" s="130"/>
      <c r="AP150" s="130"/>
      <c r="AZ150" s="130"/>
      <c r="BA150" s="130"/>
      <c r="BB150" s="130"/>
      <c r="BC150" s="130"/>
      <c r="BD150" s="130"/>
      <c r="BE150" s="130"/>
      <c r="BF150" s="130"/>
      <c r="BG150" s="130"/>
      <c r="BJ150" s="130"/>
      <c r="BK150" s="130"/>
      <c r="BL150" s="130"/>
      <c r="BM150" s="130"/>
      <c r="BN150" s="130"/>
      <c r="BO150" s="130"/>
      <c r="BP150" s="130"/>
      <c r="BQ150" s="130"/>
      <c r="BT150" s="441"/>
      <c r="BU150" s="442"/>
      <c r="BV150" s="442"/>
      <c r="BW150" s="442"/>
      <c r="BX150" s="442"/>
      <c r="BY150" s="442"/>
      <c r="BZ150" s="442"/>
      <c r="CA150" s="442"/>
      <c r="CB150" s="442"/>
      <c r="CC150" s="442"/>
      <c r="CD150" s="130"/>
      <c r="CN150" s="130"/>
      <c r="CX150" s="130"/>
      <c r="DH150" s="130"/>
      <c r="DR150" s="130"/>
      <c r="EB150" s="130"/>
      <c r="EL150" s="130"/>
      <c r="EV150" s="130"/>
      <c r="FF150" s="130"/>
      <c r="FP150" s="130"/>
      <c r="FZ150" s="130"/>
      <c r="GJ150" s="130"/>
      <c r="GT150" s="130"/>
      <c r="HD150" s="130"/>
      <c r="HN150" s="130"/>
      <c r="HX150" s="130"/>
      <c r="IH150" s="130"/>
    </row>
    <row xmlns:x14ac="http://schemas.microsoft.com/office/spreadsheetml/2009/9/ac" r="151" s="3" customFormat="true" x14ac:dyDescent="0.25">
      <c r="A151" s="396" t="str">
        <f ca="true">IF(ISBLANK('Data Summary'!A153),"",'Data Summary'!A153)</f>
        <v/>
      </c>
      <c r="B151" s="130"/>
      <c r="L151" s="130"/>
      <c r="V151" s="130"/>
      <c r="AF151" s="130"/>
      <c r="AP151" s="130"/>
      <c r="AZ151" s="130"/>
      <c r="BA151" s="130"/>
      <c r="BB151" s="130"/>
      <c r="BC151" s="130"/>
      <c r="BD151" s="130"/>
      <c r="BE151" s="130"/>
      <c r="BF151" s="130"/>
      <c r="BG151" s="130"/>
      <c r="BJ151" s="130"/>
      <c r="BK151" s="130"/>
      <c r="BL151" s="130"/>
      <c r="BM151" s="130"/>
      <c r="BN151" s="130"/>
      <c r="BO151" s="130"/>
      <c r="BP151" s="130"/>
      <c r="BQ151" s="130"/>
      <c r="BT151" s="441"/>
      <c r="BU151" s="442"/>
      <c r="BV151" s="442"/>
      <c r="BW151" s="442"/>
      <c r="BX151" s="442"/>
      <c r="BY151" s="442"/>
      <c r="BZ151" s="442"/>
      <c r="CA151" s="442"/>
      <c r="CB151" s="442"/>
      <c r="CC151" s="442"/>
      <c r="CD151" s="130"/>
      <c r="CN151" s="130"/>
      <c r="CX151" s="130"/>
      <c r="DH151" s="130"/>
      <c r="DR151" s="130"/>
      <c r="EB151" s="130"/>
      <c r="EL151" s="130"/>
      <c r="EV151" s="130"/>
      <c r="FF151" s="130"/>
      <c r="FP151" s="130"/>
      <c r="FZ151" s="130"/>
      <c r="GJ151" s="130"/>
      <c r="GT151" s="130"/>
      <c r="HD151" s="130"/>
      <c r="HN151" s="130"/>
      <c r="HX151" s="130"/>
      <c r="IH151" s="130"/>
    </row>
    <row xmlns:x14ac="http://schemas.microsoft.com/office/spreadsheetml/2009/9/ac" r="152" s="3" customFormat="true" x14ac:dyDescent="0.25">
      <c r="A152" s="394"/>
      <c r="B152" s="130"/>
      <c r="L152" s="130"/>
      <c r="V152" s="130"/>
      <c r="AF152" s="130"/>
      <c r="AP152" s="130"/>
      <c r="AZ152" s="130"/>
      <c r="BA152" s="130"/>
      <c r="BB152" s="130"/>
      <c r="BC152" s="130"/>
      <c r="BD152" s="130"/>
      <c r="BE152" s="130"/>
      <c r="BF152" s="130"/>
      <c r="BG152" s="130"/>
      <c r="BJ152" s="130"/>
      <c r="BK152" s="130"/>
      <c r="BL152" s="130"/>
      <c r="BM152" s="130"/>
      <c r="BN152" s="130"/>
      <c r="BO152" s="130"/>
      <c r="BP152" s="130"/>
      <c r="BQ152" s="130"/>
      <c r="BT152" s="441"/>
      <c r="BU152" s="442"/>
      <c r="BV152" s="442"/>
      <c r="BW152" s="442"/>
      <c r="BX152" s="442"/>
      <c r="BY152" s="442"/>
      <c r="BZ152" s="442"/>
      <c r="CA152" s="442"/>
      <c r="CB152" s="442"/>
      <c r="CC152" s="442"/>
      <c r="CD152" s="130"/>
      <c r="CN152" s="130"/>
      <c r="CX152" s="130"/>
      <c r="DH152" s="130"/>
      <c r="DR152" s="130"/>
      <c r="EB152" s="130"/>
      <c r="EL152" s="130"/>
      <c r="EV152" s="130"/>
      <c r="FF152" s="130"/>
      <c r="FP152" s="130"/>
      <c r="FZ152" s="130"/>
      <c r="GJ152" s="130"/>
      <c r="GT152" s="130"/>
      <c r="HD152" s="130"/>
      <c r="HN152" s="130"/>
      <c r="HX152" s="130"/>
      <c r="IH152" s="130"/>
    </row>
    <row xmlns:x14ac="http://schemas.microsoft.com/office/spreadsheetml/2009/9/ac" r="153" s="3" customFormat="true" x14ac:dyDescent="0.25">
      <c r="A153" s="394"/>
      <c r="B153" s="130"/>
      <c r="L153" s="130"/>
      <c r="V153" s="130"/>
      <c r="AF153" s="130"/>
      <c r="AP153" s="130"/>
      <c r="AZ153" s="130"/>
      <c r="BA153" s="130"/>
      <c r="BB153" s="130"/>
      <c r="BC153" s="130"/>
      <c r="BD153" s="130"/>
      <c r="BE153" s="130"/>
      <c r="BF153" s="130"/>
      <c r="BG153" s="130"/>
      <c r="BJ153" s="130"/>
      <c r="BK153" s="130"/>
      <c r="BL153" s="130"/>
      <c r="BM153" s="130"/>
      <c r="BN153" s="130"/>
      <c r="BO153" s="130"/>
      <c r="BP153" s="130"/>
      <c r="BQ153" s="130"/>
      <c r="BT153" s="441"/>
      <c r="BU153" s="442"/>
      <c r="BV153" s="442"/>
      <c r="BW153" s="442"/>
      <c r="BX153" s="442"/>
      <c r="BY153" s="442"/>
      <c r="BZ153" s="442"/>
      <c r="CA153" s="442"/>
      <c r="CB153" s="442"/>
      <c r="CC153" s="442"/>
      <c r="CD153" s="130"/>
      <c r="CN153" s="130"/>
      <c r="CX153" s="130"/>
      <c r="DH153" s="130"/>
      <c r="DR153" s="130"/>
      <c r="EB153" s="130"/>
      <c r="EL153" s="130"/>
      <c r="EV153" s="130"/>
      <c r="FF153" s="130"/>
      <c r="FP153" s="130"/>
      <c r="FZ153" s="130"/>
      <c r="GJ153" s="130"/>
      <c r="GT153" s="130"/>
      <c r="HD153" s="130"/>
      <c r="HN153" s="130"/>
      <c r="HX153" s="130"/>
      <c r="IH153" s="130"/>
    </row>
    <row xmlns:x14ac="http://schemas.microsoft.com/office/spreadsheetml/2009/9/ac" r="154" s="3" customFormat="true" x14ac:dyDescent="0.25">
      <c r="A154" s="394"/>
      <c r="B154" s="130"/>
      <c r="L154" s="130"/>
      <c r="V154" s="130"/>
      <c r="AF154" s="130"/>
      <c r="AP154" s="130"/>
      <c r="AZ154" s="130"/>
      <c r="BA154" s="130"/>
      <c r="BB154" s="130"/>
      <c r="BC154" s="130"/>
      <c r="BD154" s="130"/>
      <c r="BE154" s="130"/>
      <c r="BF154" s="130"/>
      <c r="BG154" s="130"/>
      <c r="BJ154" s="130"/>
      <c r="BK154" s="130"/>
      <c r="BL154" s="130"/>
      <c r="BM154" s="130"/>
      <c r="BN154" s="130"/>
      <c r="BO154" s="130"/>
      <c r="BP154" s="130"/>
      <c r="BQ154" s="130"/>
      <c r="BT154" s="441"/>
      <c r="BU154" s="442"/>
      <c r="BV154" s="442"/>
      <c r="BW154" s="442"/>
      <c r="BX154" s="442"/>
      <c r="BY154" s="442"/>
      <c r="BZ154" s="442"/>
      <c r="CA154" s="442"/>
      <c r="CB154" s="442"/>
      <c r="CC154" s="442"/>
      <c r="CD154" s="130"/>
      <c r="CN154" s="130"/>
      <c r="CX154" s="130"/>
      <c r="DH154" s="130"/>
      <c r="DR154" s="130"/>
      <c r="EB154" s="130"/>
      <c r="EL154" s="130"/>
      <c r="EV154" s="130"/>
      <c r="FF154" s="130"/>
      <c r="FP154" s="130"/>
      <c r="FZ154" s="130"/>
      <c r="GJ154" s="130"/>
      <c r="GT154" s="130"/>
      <c r="HD154" s="130"/>
      <c r="HN154" s="130"/>
      <c r="HX154" s="130"/>
      <c r="IH154" s="130"/>
    </row>
    <row xmlns:x14ac="http://schemas.microsoft.com/office/spreadsheetml/2009/9/ac" r="155" s="3" customFormat="true" x14ac:dyDescent="0.25">
      <c r="A155" s="394"/>
      <c r="B155" s="130"/>
      <c r="L155" s="130"/>
      <c r="V155" s="130"/>
      <c r="AF155" s="130"/>
      <c r="AP155" s="130"/>
      <c r="AZ155" s="130"/>
      <c r="BA155" s="130"/>
      <c r="BB155" s="130"/>
      <c r="BC155" s="130"/>
      <c r="BD155" s="130"/>
      <c r="BE155" s="130"/>
      <c r="BF155" s="130"/>
      <c r="BG155" s="130"/>
      <c r="BJ155" s="130"/>
      <c r="BK155" s="130"/>
      <c r="BL155" s="130"/>
      <c r="BM155" s="130"/>
      <c r="BN155" s="130"/>
      <c r="BO155" s="130"/>
      <c r="BP155" s="130"/>
      <c r="BQ155" s="130"/>
      <c r="BT155" s="441"/>
      <c r="BU155" s="442"/>
      <c r="BV155" s="442"/>
      <c r="BW155" s="442"/>
      <c r="BX155" s="442"/>
      <c r="BY155" s="442"/>
      <c r="BZ155" s="442"/>
      <c r="CA155" s="442"/>
      <c r="CB155" s="442"/>
      <c r="CC155" s="442"/>
      <c r="CD155" s="130"/>
      <c r="CN155" s="130"/>
      <c r="CX155" s="130"/>
      <c r="DH155" s="130"/>
      <c r="DR155" s="130"/>
      <c r="EB155" s="130"/>
      <c r="EL155" s="130"/>
      <c r="EV155" s="130"/>
      <c r="FF155" s="130"/>
      <c r="FP155" s="130"/>
      <c r="FZ155" s="130"/>
      <c r="GJ155" s="130"/>
      <c r="GT155" s="130"/>
      <c r="HD155" s="130"/>
      <c r="HN155" s="130"/>
      <c r="HX155" s="130"/>
      <c r="IH155" s="130"/>
    </row>
    <row xmlns:x14ac="http://schemas.microsoft.com/office/spreadsheetml/2009/9/ac" r="156" s="3" customFormat="true" x14ac:dyDescent="0.25">
      <c r="A156" s="394"/>
      <c r="B156" s="130"/>
      <c r="L156" s="130"/>
      <c r="V156" s="130"/>
      <c r="AF156" s="130"/>
      <c r="AP156" s="130"/>
      <c r="AZ156" s="130"/>
      <c r="BA156" s="130"/>
      <c r="BB156" s="130"/>
      <c r="BC156" s="130"/>
      <c r="BD156" s="130"/>
      <c r="BE156" s="130"/>
      <c r="BF156" s="130"/>
      <c r="BG156" s="130"/>
      <c r="BJ156" s="130"/>
      <c r="BK156" s="130"/>
      <c r="BL156" s="130"/>
      <c r="BM156" s="130"/>
      <c r="BN156" s="130"/>
      <c r="BO156" s="130"/>
      <c r="BP156" s="130"/>
      <c r="BQ156" s="130"/>
      <c r="BT156" s="441"/>
      <c r="BU156" s="442"/>
      <c r="BV156" s="442"/>
      <c r="BW156" s="442"/>
      <c r="BX156" s="442"/>
      <c r="BY156" s="442"/>
      <c r="BZ156" s="442"/>
      <c r="CA156" s="442"/>
      <c r="CB156" s="442"/>
      <c r="CC156" s="442"/>
      <c r="CD156" s="130"/>
      <c r="CN156" s="130"/>
      <c r="CX156" s="130"/>
      <c r="DH156" s="130"/>
      <c r="DR156" s="130"/>
      <c r="EB156" s="130"/>
      <c r="EL156" s="130"/>
      <c r="EV156" s="130"/>
      <c r="FF156" s="130"/>
      <c r="FP156" s="130"/>
      <c r="FZ156" s="130"/>
      <c r="GJ156" s="130"/>
      <c r="GT156" s="130"/>
      <c r="HD156" s="130"/>
      <c r="HN156" s="130"/>
      <c r="HX156" s="130"/>
      <c r="IH156" s="130"/>
    </row>
    <row xmlns:x14ac="http://schemas.microsoft.com/office/spreadsheetml/2009/9/ac" r="157" s="3" customFormat="true" x14ac:dyDescent="0.25">
      <c r="A157" s="394"/>
      <c r="B157" s="130"/>
      <c r="L157" s="130"/>
      <c r="V157" s="130"/>
      <c r="AF157" s="130"/>
      <c r="AP157" s="130"/>
      <c r="AZ157" s="130"/>
      <c r="BA157" s="130"/>
      <c r="BB157" s="130"/>
      <c r="BC157" s="130"/>
      <c r="BD157" s="130"/>
      <c r="BE157" s="130"/>
      <c r="BF157" s="130"/>
      <c r="BG157" s="130"/>
      <c r="BJ157" s="130"/>
      <c r="BK157" s="130"/>
      <c r="BL157" s="130"/>
      <c r="BM157" s="130"/>
      <c r="BN157" s="130"/>
      <c r="BO157" s="130"/>
      <c r="BP157" s="130"/>
      <c r="BQ157" s="130"/>
      <c r="BT157" s="441"/>
      <c r="BU157" s="442"/>
      <c r="BV157" s="442"/>
      <c r="BW157" s="442"/>
      <c r="BX157" s="442"/>
      <c r="BY157" s="442"/>
      <c r="BZ157" s="442"/>
      <c r="CA157" s="442"/>
      <c r="CB157" s="442"/>
      <c r="CC157" s="442"/>
      <c r="CD157" s="130"/>
      <c r="CN157" s="130"/>
      <c r="CX157" s="130"/>
      <c r="DH157" s="130"/>
      <c r="DR157" s="130"/>
      <c r="EB157" s="130"/>
      <c r="EL157" s="130"/>
      <c r="EV157" s="130"/>
      <c r="FF157" s="130"/>
      <c r="FP157" s="130"/>
      <c r="FZ157" s="130"/>
      <c r="GJ157" s="130"/>
      <c r="GT157" s="130"/>
      <c r="HD157" s="130"/>
      <c r="HN157" s="130"/>
      <c r="HX157" s="130"/>
      <c r="IH157" s="130"/>
    </row>
    <row xmlns:x14ac="http://schemas.microsoft.com/office/spreadsheetml/2009/9/ac" r="158" s="3" customFormat="true" x14ac:dyDescent="0.25">
      <c r="A158" s="394"/>
      <c r="B158" s="130"/>
      <c r="L158" s="130"/>
      <c r="V158" s="130"/>
      <c r="AF158" s="130"/>
      <c r="AP158" s="130"/>
      <c r="AZ158" s="130"/>
      <c r="BA158" s="130"/>
      <c r="BB158" s="130"/>
      <c r="BC158" s="130"/>
      <c r="BD158" s="130"/>
      <c r="BE158" s="130"/>
      <c r="BF158" s="130"/>
      <c r="BG158" s="130"/>
      <c r="BJ158" s="130"/>
      <c r="BK158" s="130"/>
      <c r="BL158" s="130"/>
      <c r="BM158" s="130"/>
      <c r="BN158" s="130"/>
      <c r="BO158" s="130"/>
      <c r="BP158" s="130"/>
      <c r="BQ158" s="130"/>
      <c r="BT158" s="441"/>
      <c r="BU158" s="442"/>
      <c r="BV158" s="442"/>
      <c r="BW158" s="442"/>
      <c r="BX158" s="442"/>
      <c r="BY158" s="442"/>
      <c r="BZ158" s="442"/>
      <c r="CA158" s="442"/>
      <c r="CB158" s="442"/>
      <c r="CC158" s="442"/>
      <c r="CD158" s="130"/>
      <c r="CN158" s="130"/>
      <c r="CX158" s="130"/>
      <c r="DH158" s="130"/>
      <c r="DR158" s="130"/>
      <c r="EB158" s="130"/>
      <c r="EL158" s="130"/>
      <c r="EV158" s="130"/>
      <c r="FF158" s="130"/>
      <c r="FP158" s="130"/>
      <c r="FZ158" s="130"/>
      <c r="GJ158" s="130"/>
      <c r="GT158" s="130"/>
      <c r="HD158" s="130"/>
      <c r="HN158" s="130"/>
      <c r="HX158" s="130"/>
      <c r="IH158" s="130"/>
    </row>
    <row xmlns:x14ac="http://schemas.microsoft.com/office/spreadsheetml/2009/9/ac" r="159" s="3" customFormat="true" x14ac:dyDescent="0.25">
      <c r="A159" s="394"/>
      <c r="B159" s="130"/>
      <c r="L159" s="130"/>
      <c r="V159" s="130"/>
      <c r="AF159" s="130"/>
      <c r="AP159" s="130"/>
      <c r="AZ159" s="130"/>
      <c r="BA159" s="130"/>
      <c r="BB159" s="130"/>
      <c r="BC159" s="130"/>
      <c r="BD159" s="130"/>
      <c r="BE159" s="130"/>
      <c r="BF159" s="130"/>
      <c r="BG159" s="130"/>
      <c r="BJ159" s="130"/>
      <c r="BK159" s="130"/>
      <c r="BL159" s="130"/>
      <c r="BM159" s="130"/>
      <c r="BN159" s="130"/>
      <c r="BO159" s="130"/>
      <c r="BP159" s="130"/>
      <c r="BQ159" s="130"/>
      <c r="BT159" s="441"/>
      <c r="BU159" s="442"/>
      <c r="BV159" s="442"/>
      <c r="BW159" s="442"/>
      <c r="BX159" s="442"/>
      <c r="BY159" s="442"/>
      <c r="BZ159" s="442"/>
      <c r="CA159" s="442"/>
      <c r="CB159" s="442"/>
      <c r="CC159" s="442"/>
      <c r="CD159" s="130"/>
      <c r="CN159" s="130"/>
      <c r="CX159" s="130"/>
      <c r="DH159" s="130"/>
      <c r="DR159" s="130"/>
      <c r="EB159" s="130"/>
      <c r="EL159" s="130"/>
      <c r="EV159" s="130"/>
      <c r="FF159" s="130"/>
      <c r="FP159" s="130"/>
      <c r="FZ159" s="130"/>
      <c r="GJ159" s="130"/>
      <c r="GT159" s="130"/>
      <c r="HD159" s="130"/>
      <c r="HN159" s="130"/>
      <c r="HX159" s="130"/>
      <c r="IH159" s="130"/>
    </row>
    <row xmlns:x14ac="http://schemas.microsoft.com/office/spreadsheetml/2009/9/ac" r="160" s="3" customFormat="true" x14ac:dyDescent="0.25">
      <c r="A160" s="394"/>
      <c r="B160" s="130"/>
      <c r="L160" s="130"/>
      <c r="V160" s="130"/>
      <c r="AF160" s="130"/>
      <c r="AP160" s="130"/>
      <c r="AZ160" s="130"/>
      <c r="BA160" s="130"/>
      <c r="BB160" s="130"/>
      <c r="BC160" s="130"/>
      <c r="BD160" s="130"/>
      <c r="BE160" s="130"/>
      <c r="BF160" s="130"/>
      <c r="BG160" s="130"/>
      <c r="BJ160" s="130"/>
      <c r="BK160" s="130"/>
      <c r="BL160" s="130"/>
      <c r="BM160" s="130"/>
      <c r="BN160" s="130"/>
      <c r="BO160" s="130"/>
      <c r="BP160" s="130"/>
      <c r="BQ160" s="130"/>
      <c r="BT160" s="441"/>
      <c r="BU160" s="442"/>
      <c r="BV160" s="442"/>
      <c r="BW160" s="442"/>
      <c r="BX160" s="442"/>
      <c r="BY160" s="442"/>
      <c r="BZ160" s="442"/>
      <c r="CA160" s="442"/>
      <c r="CB160" s="442"/>
      <c r="CC160" s="442"/>
      <c r="CD160" s="130"/>
      <c r="CN160" s="130"/>
      <c r="CX160" s="130"/>
      <c r="DH160" s="130"/>
      <c r="DR160" s="130"/>
      <c r="EB160" s="130"/>
      <c r="EL160" s="130"/>
      <c r="EV160" s="130"/>
      <c r="FF160" s="130"/>
      <c r="FP160" s="130"/>
      <c r="FZ160" s="130"/>
      <c r="GJ160" s="130"/>
      <c r="GT160" s="130"/>
      <c r="HD160" s="130"/>
      <c r="HN160" s="130"/>
      <c r="HX160" s="130"/>
      <c r="IH160" s="130"/>
    </row>
    <row xmlns:x14ac="http://schemas.microsoft.com/office/spreadsheetml/2009/9/ac" r="161" s="3" customFormat="true" x14ac:dyDescent="0.25">
      <c r="A161" s="394"/>
      <c r="B161" s="130"/>
      <c r="L161" s="130"/>
      <c r="V161" s="130"/>
      <c r="AF161" s="130"/>
      <c r="AP161" s="130"/>
      <c r="AZ161" s="130"/>
      <c r="BA161" s="130"/>
      <c r="BB161" s="130"/>
      <c r="BC161" s="130"/>
      <c r="BD161" s="130"/>
      <c r="BE161" s="130"/>
      <c r="BF161" s="130"/>
      <c r="BG161" s="130"/>
      <c r="BJ161" s="130"/>
      <c r="BK161" s="130"/>
      <c r="BL161" s="130"/>
      <c r="BM161" s="130"/>
      <c r="BN161" s="130"/>
      <c r="BO161" s="130"/>
      <c r="BP161" s="130"/>
      <c r="BQ161" s="130"/>
      <c r="BT161" s="441"/>
      <c r="BU161" s="442"/>
      <c r="BV161" s="442"/>
      <c r="BW161" s="442"/>
      <c r="BX161" s="442"/>
      <c r="BY161" s="442"/>
      <c r="BZ161" s="442"/>
      <c r="CA161" s="442"/>
      <c r="CB161" s="442"/>
      <c r="CC161" s="442"/>
      <c r="CD161" s="130"/>
      <c r="CN161" s="130"/>
      <c r="CX161" s="130"/>
      <c r="DH161" s="130"/>
      <c r="DR161" s="130"/>
      <c r="EB161" s="130"/>
      <c r="EL161" s="130"/>
      <c r="EV161" s="130"/>
      <c r="FF161" s="130"/>
      <c r="FP161" s="130"/>
      <c r="FZ161" s="130"/>
      <c r="GJ161" s="130"/>
      <c r="GT161" s="130"/>
      <c r="HD161" s="130"/>
      <c r="HN161" s="130"/>
      <c r="HX161" s="130"/>
      <c r="IH161" s="130"/>
    </row>
    <row xmlns:x14ac="http://schemas.microsoft.com/office/spreadsheetml/2009/9/ac" r="162" s="3" customFormat="true" x14ac:dyDescent="0.25">
      <c r="A162" s="394"/>
      <c r="B162" s="130"/>
      <c r="L162" s="130"/>
      <c r="V162" s="130"/>
      <c r="AF162" s="130"/>
      <c r="AP162" s="130"/>
      <c r="AZ162" s="130"/>
      <c r="BA162" s="130"/>
      <c r="BB162" s="130"/>
      <c r="BC162" s="130"/>
      <c r="BD162" s="130"/>
      <c r="BE162" s="130"/>
      <c r="BF162" s="130"/>
      <c r="BG162" s="130"/>
      <c r="BJ162" s="130"/>
      <c r="BK162" s="130"/>
      <c r="BL162" s="130"/>
      <c r="BM162" s="130"/>
      <c r="BN162" s="130"/>
      <c r="BO162" s="130"/>
      <c r="BP162" s="130"/>
      <c r="BQ162" s="130"/>
      <c r="BT162" s="441"/>
      <c r="BU162" s="442"/>
      <c r="BV162" s="442"/>
      <c r="BW162" s="442"/>
      <c r="BX162" s="442"/>
      <c r="BY162" s="442"/>
      <c r="BZ162" s="442"/>
      <c r="CA162" s="442"/>
      <c r="CB162" s="442"/>
      <c r="CC162" s="442"/>
      <c r="CD162" s="130"/>
      <c r="CN162" s="130"/>
      <c r="CX162" s="130"/>
      <c r="DH162" s="130"/>
      <c r="DR162" s="130"/>
      <c r="EB162" s="130"/>
      <c r="EL162" s="130"/>
      <c r="EV162" s="130"/>
      <c r="FF162" s="130"/>
      <c r="FP162" s="130"/>
      <c r="FZ162" s="130"/>
      <c r="GJ162" s="130"/>
      <c r="GT162" s="130"/>
      <c r="HD162" s="130"/>
      <c r="HN162" s="130"/>
      <c r="HX162" s="130"/>
      <c r="IH162" s="130"/>
    </row>
    <row xmlns:x14ac="http://schemas.microsoft.com/office/spreadsheetml/2009/9/ac" r="163" s="3" customFormat="true" x14ac:dyDescent="0.25">
      <c r="A163" s="394"/>
      <c r="B163" s="130"/>
      <c r="L163" s="130"/>
      <c r="V163" s="130"/>
      <c r="AF163" s="130"/>
      <c r="AP163" s="130"/>
      <c r="AZ163" s="130"/>
      <c r="BA163" s="130"/>
      <c r="BB163" s="130"/>
      <c r="BC163" s="130"/>
      <c r="BD163" s="130"/>
      <c r="BE163" s="130"/>
      <c r="BF163" s="130"/>
      <c r="BG163" s="130"/>
      <c r="BJ163" s="130"/>
      <c r="BK163" s="130"/>
      <c r="BL163" s="130"/>
      <c r="BM163" s="130"/>
      <c r="BN163" s="130"/>
      <c r="BO163" s="130"/>
      <c r="BP163" s="130"/>
      <c r="BQ163" s="130"/>
      <c r="BT163" s="441"/>
      <c r="BU163" s="442"/>
      <c r="BV163" s="442"/>
      <c r="BW163" s="442"/>
      <c r="BX163" s="442"/>
      <c r="BY163" s="442"/>
      <c r="BZ163" s="442"/>
      <c r="CA163" s="442"/>
      <c r="CB163" s="442"/>
      <c r="CC163" s="442"/>
      <c r="CD163" s="130"/>
      <c r="CN163" s="130"/>
      <c r="CX163" s="130"/>
      <c r="DH163" s="130"/>
      <c r="DR163" s="130"/>
      <c r="EB163" s="130"/>
      <c r="EL163" s="130"/>
      <c r="EV163" s="130"/>
      <c r="FF163" s="130"/>
      <c r="FP163" s="130"/>
      <c r="FZ163" s="130"/>
      <c r="GJ163" s="130"/>
      <c r="GT163" s="130"/>
      <c r="HD163" s="130"/>
      <c r="HN163" s="130"/>
      <c r="HX163" s="130"/>
      <c r="IH163" s="130"/>
    </row>
    <row xmlns:x14ac="http://schemas.microsoft.com/office/spreadsheetml/2009/9/ac" r="164" s="3" customFormat="true" x14ac:dyDescent="0.25">
      <c r="A164" s="394"/>
      <c r="B164" s="130"/>
      <c r="L164" s="130"/>
      <c r="V164" s="130"/>
      <c r="AF164" s="130"/>
      <c r="AP164" s="130"/>
      <c r="AZ164" s="130"/>
      <c r="BA164" s="130"/>
      <c r="BB164" s="130"/>
      <c r="BC164" s="130"/>
      <c r="BD164" s="130"/>
      <c r="BE164" s="130"/>
      <c r="BF164" s="130"/>
      <c r="BG164" s="130"/>
      <c r="BJ164" s="130"/>
      <c r="BK164" s="130"/>
      <c r="BL164" s="130"/>
      <c r="BM164" s="130"/>
      <c r="BN164" s="130"/>
      <c r="BO164" s="130"/>
      <c r="BP164" s="130"/>
      <c r="BQ164" s="130"/>
      <c r="BT164" s="441"/>
      <c r="BU164" s="442"/>
      <c r="BV164" s="442"/>
      <c r="BW164" s="442"/>
      <c r="BX164" s="442"/>
      <c r="BY164" s="442"/>
      <c r="BZ164" s="442"/>
      <c r="CA164" s="442"/>
      <c r="CB164" s="442"/>
      <c r="CC164" s="442"/>
      <c r="CD164" s="130"/>
      <c r="CN164" s="130"/>
      <c r="CX164" s="130"/>
      <c r="DH164" s="130"/>
      <c r="DR164" s="130"/>
      <c r="EB164" s="130"/>
      <c r="EL164" s="130"/>
      <c r="EV164" s="130"/>
      <c r="FF164" s="130"/>
      <c r="FP164" s="130"/>
      <c r="FZ164" s="130"/>
      <c r="GJ164" s="130"/>
      <c r="GT164" s="130"/>
      <c r="HD164" s="130"/>
      <c r="HN164" s="130"/>
      <c r="HX164" s="130"/>
      <c r="IH164" s="130"/>
    </row>
    <row xmlns:x14ac="http://schemas.microsoft.com/office/spreadsheetml/2009/9/ac" r="165" s="3" customFormat="true" x14ac:dyDescent="0.25">
      <c r="A165" s="394"/>
      <c r="B165" s="130"/>
      <c r="L165" s="130"/>
      <c r="V165" s="130"/>
      <c r="AF165" s="130"/>
      <c r="AP165" s="130"/>
      <c r="AZ165" s="130"/>
      <c r="BA165" s="130"/>
      <c r="BB165" s="130"/>
      <c r="BC165" s="130"/>
      <c r="BD165" s="130"/>
      <c r="BE165" s="130"/>
      <c r="BF165" s="130"/>
      <c r="BG165" s="130"/>
      <c r="BJ165" s="130"/>
      <c r="BK165" s="130"/>
      <c r="BL165" s="130"/>
      <c r="BM165" s="130"/>
      <c r="BN165" s="130"/>
      <c r="BO165" s="130"/>
      <c r="BP165" s="130"/>
      <c r="BQ165" s="130"/>
      <c r="BT165" s="441"/>
      <c r="BU165" s="442"/>
      <c r="BV165" s="442"/>
      <c r="BW165" s="442"/>
      <c r="BX165" s="442"/>
      <c r="BY165" s="442"/>
      <c r="BZ165" s="442"/>
      <c r="CA165" s="442"/>
      <c r="CB165" s="442"/>
      <c r="CC165" s="442"/>
      <c r="CD165" s="130"/>
      <c r="CN165" s="130"/>
      <c r="CX165" s="130"/>
      <c r="DH165" s="130"/>
      <c r="DR165" s="130"/>
      <c r="EB165" s="130"/>
      <c r="EL165" s="130"/>
      <c r="EV165" s="130"/>
      <c r="FF165" s="130"/>
      <c r="FP165" s="130"/>
      <c r="FZ165" s="130"/>
      <c r="GJ165" s="130"/>
      <c r="GT165" s="130"/>
      <c r="HD165" s="130"/>
      <c r="HN165" s="130"/>
      <c r="HX165" s="130"/>
      <c r="IH165" s="130"/>
    </row>
    <row xmlns:x14ac="http://schemas.microsoft.com/office/spreadsheetml/2009/9/ac" r="166" s="3" customFormat="true" x14ac:dyDescent="0.25">
      <c r="A166" s="394"/>
      <c r="B166" s="130"/>
      <c r="L166" s="130"/>
      <c r="V166" s="130"/>
      <c r="AF166" s="130"/>
      <c r="AP166" s="130"/>
      <c r="AZ166" s="130"/>
      <c r="BA166" s="130"/>
      <c r="BB166" s="130"/>
      <c r="BC166" s="130"/>
      <c r="BD166" s="130"/>
      <c r="BE166" s="130"/>
      <c r="BF166" s="130"/>
      <c r="BG166" s="130"/>
      <c r="BJ166" s="130"/>
      <c r="BK166" s="130"/>
      <c r="BL166" s="130"/>
      <c r="BM166" s="130"/>
      <c r="BN166" s="130"/>
      <c r="BO166" s="130"/>
      <c r="BP166" s="130"/>
      <c r="BQ166" s="130"/>
      <c r="BT166" s="441"/>
      <c r="BU166" s="442"/>
      <c r="BV166" s="442"/>
      <c r="BW166" s="442"/>
      <c r="BX166" s="442"/>
      <c r="BY166" s="442"/>
      <c r="BZ166" s="442"/>
      <c r="CA166" s="442"/>
      <c r="CB166" s="442"/>
      <c r="CC166" s="442"/>
      <c r="CD166" s="130"/>
      <c r="CN166" s="130"/>
      <c r="CX166" s="130"/>
      <c r="DH166" s="130"/>
      <c r="DR166" s="130"/>
      <c r="EB166" s="130"/>
      <c r="EL166" s="130"/>
      <c r="EV166" s="130"/>
      <c r="FF166" s="130"/>
      <c r="FP166" s="130"/>
      <c r="FZ166" s="130"/>
      <c r="GJ166" s="130"/>
      <c r="GT166" s="130"/>
      <c r="HD166" s="130"/>
      <c r="HN166" s="130"/>
      <c r="HX166" s="130"/>
      <c r="IH166" s="130"/>
    </row>
    <row xmlns:x14ac="http://schemas.microsoft.com/office/spreadsheetml/2009/9/ac" r="167" s="3" customFormat="true" x14ac:dyDescent="0.25">
      <c r="A167" s="394"/>
      <c r="B167" s="130"/>
      <c r="L167" s="130"/>
      <c r="V167" s="130"/>
      <c r="AF167" s="130"/>
      <c r="AP167" s="130"/>
      <c r="AZ167" s="130"/>
      <c r="BA167" s="130"/>
      <c r="BB167" s="130"/>
      <c r="BC167" s="130"/>
      <c r="BD167" s="130"/>
      <c r="BE167" s="130"/>
      <c r="BF167" s="130"/>
      <c r="BG167" s="130"/>
      <c r="BJ167" s="130"/>
      <c r="BK167" s="130"/>
      <c r="BL167" s="130"/>
      <c r="BM167" s="130"/>
      <c r="BN167" s="130"/>
      <c r="BO167" s="130"/>
      <c r="BP167" s="130"/>
      <c r="BQ167" s="130"/>
      <c r="BT167" s="441"/>
      <c r="BU167" s="442"/>
      <c r="BV167" s="442"/>
      <c r="BW167" s="442"/>
      <c r="BX167" s="442"/>
      <c r="BY167" s="442"/>
      <c r="BZ167" s="442"/>
      <c r="CA167" s="442"/>
      <c r="CB167" s="442"/>
      <c r="CC167" s="442"/>
      <c r="CD167" s="130"/>
      <c r="CN167" s="130"/>
      <c r="CX167" s="130"/>
      <c r="DH167" s="130"/>
      <c r="DR167" s="130"/>
      <c r="EB167" s="130"/>
      <c r="EL167" s="130"/>
      <c r="EV167" s="130"/>
      <c r="FF167" s="130"/>
      <c r="FP167" s="130"/>
      <c r="FZ167" s="130"/>
      <c r="GJ167" s="130"/>
      <c r="GT167" s="130"/>
      <c r="HD167" s="130"/>
      <c r="HN167" s="130"/>
      <c r="HX167" s="130"/>
      <c r="IH167" s="130"/>
    </row>
    <row xmlns:x14ac="http://schemas.microsoft.com/office/spreadsheetml/2009/9/ac" r="168" s="3" customFormat="true" x14ac:dyDescent="0.25">
      <c r="A168" s="394"/>
      <c r="B168" s="130"/>
      <c r="L168" s="130"/>
      <c r="V168" s="130"/>
      <c r="AF168" s="130"/>
      <c r="AP168" s="130"/>
      <c r="AZ168" s="130"/>
      <c r="BA168" s="130"/>
      <c r="BB168" s="130"/>
      <c r="BC168" s="130"/>
      <c r="BD168" s="130"/>
      <c r="BE168" s="130"/>
      <c r="BF168" s="130"/>
      <c r="BG168" s="130"/>
      <c r="BJ168" s="130"/>
      <c r="BK168" s="130"/>
      <c r="BL168" s="130"/>
      <c r="BM168" s="130"/>
      <c r="BN168" s="130"/>
      <c r="BO168" s="130"/>
      <c r="BP168" s="130"/>
      <c r="BQ168" s="130"/>
      <c r="BT168" s="441"/>
      <c r="BU168" s="442"/>
      <c r="BV168" s="442"/>
      <c r="BW168" s="442"/>
      <c r="BX168" s="442"/>
      <c r="BY168" s="442"/>
      <c r="BZ168" s="442"/>
      <c r="CA168" s="442"/>
      <c r="CB168" s="442"/>
      <c r="CC168" s="442"/>
      <c r="CD168" s="130"/>
      <c r="CN168" s="130"/>
      <c r="CX168" s="130"/>
      <c r="DH168" s="130"/>
      <c r="DR168" s="130"/>
      <c r="EB168" s="130"/>
      <c r="EL168" s="130"/>
      <c r="EV168" s="130"/>
      <c r="FF168" s="130"/>
      <c r="FP168" s="130"/>
      <c r="FZ168" s="130"/>
      <c r="GJ168" s="130"/>
      <c r="GT168" s="130"/>
      <c r="HD168" s="130"/>
      <c r="HN168" s="130"/>
      <c r="HX168" s="130"/>
      <c r="IH168" s="130"/>
    </row>
    <row xmlns:x14ac="http://schemas.microsoft.com/office/spreadsheetml/2009/9/ac" r="169" s="3" customFormat="true" x14ac:dyDescent="0.25">
      <c r="A169" s="394"/>
      <c r="B169" s="130"/>
      <c r="L169" s="130"/>
      <c r="V169" s="130"/>
      <c r="AF169" s="130"/>
      <c r="AP169" s="130"/>
      <c r="AZ169" s="130"/>
      <c r="BA169" s="130"/>
      <c r="BB169" s="130"/>
      <c r="BC169" s="130"/>
      <c r="BD169" s="130"/>
      <c r="BE169" s="130"/>
      <c r="BF169" s="130"/>
      <c r="BG169" s="130"/>
      <c r="BJ169" s="130"/>
      <c r="BK169" s="130"/>
      <c r="BL169" s="130"/>
      <c r="BM169" s="130"/>
      <c r="BN169" s="130"/>
      <c r="BO169" s="130"/>
      <c r="BP169" s="130"/>
      <c r="BQ169" s="130"/>
      <c r="BT169" s="441"/>
      <c r="BU169" s="442"/>
      <c r="BV169" s="442"/>
      <c r="BW169" s="442"/>
      <c r="BX169" s="442"/>
      <c r="BY169" s="442"/>
      <c r="BZ169" s="442"/>
      <c r="CA169" s="442"/>
      <c r="CB169" s="442"/>
      <c r="CC169" s="442"/>
      <c r="CD169" s="130"/>
      <c r="CN169" s="130"/>
      <c r="CX169" s="130"/>
      <c r="DH169" s="130"/>
      <c r="DR169" s="130"/>
      <c r="EB169" s="130"/>
      <c r="EL169" s="130"/>
      <c r="EV169" s="130"/>
      <c r="FF169" s="130"/>
      <c r="FP169" s="130"/>
      <c r="FZ169" s="130"/>
      <c r="GJ169" s="130"/>
      <c r="GT169" s="130"/>
      <c r="HD169" s="130"/>
      <c r="HN169" s="130"/>
      <c r="HX169" s="130"/>
      <c r="IH169" s="130"/>
    </row>
    <row xmlns:x14ac="http://schemas.microsoft.com/office/spreadsheetml/2009/9/ac" r="170" s="3" customFormat="true" x14ac:dyDescent="0.25">
      <c r="A170" s="394"/>
      <c r="B170" s="130"/>
      <c r="L170" s="130"/>
      <c r="V170" s="130"/>
      <c r="AF170" s="130"/>
      <c r="AP170" s="130"/>
      <c r="AZ170" s="130"/>
      <c r="BA170" s="130"/>
      <c r="BB170" s="130"/>
      <c r="BC170" s="130"/>
      <c r="BD170" s="130"/>
      <c r="BE170" s="130"/>
      <c r="BF170" s="130"/>
      <c r="BG170" s="130"/>
      <c r="BJ170" s="130"/>
      <c r="BK170" s="130"/>
      <c r="BL170" s="130"/>
      <c r="BM170" s="130"/>
      <c r="BN170" s="130"/>
      <c r="BO170" s="130"/>
      <c r="BP170" s="130"/>
      <c r="BQ170" s="130"/>
      <c r="BT170" s="441"/>
      <c r="BU170" s="442"/>
      <c r="BV170" s="442"/>
      <c r="BW170" s="442"/>
      <c r="BX170" s="442"/>
      <c r="BY170" s="442"/>
      <c r="BZ170" s="442"/>
      <c r="CA170" s="442"/>
      <c r="CB170" s="442"/>
      <c r="CC170" s="442"/>
      <c r="CD170" s="130"/>
      <c r="CN170" s="130"/>
      <c r="CX170" s="130"/>
      <c r="DH170" s="130"/>
      <c r="DR170" s="130"/>
      <c r="EB170" s="130"/>
      <c r="EL170" s="130"/>
      <c r="EV170" s="130"/>
      <c r="FF170" s="130"/>
      <c r="FP170" s="130"/>
      <c r="FZ170" s="130"/>
      <c r="GJ170" s="130"/>
      <c r="GT170" s="130"/>
      <c r="HD170" s="130"/>
      <c r="HN170" s="130"/>
      <c r="HX170" s="130"/>
      <c r="IH170" s="130"/>
    </row>
    <row xmlns:x14ac="http://schemas.microsoft.com/office/spreadsheetml/2009/9/ac" r="171" s="3" customFormat="true" x14ac:dyDescent="0.25">
      <c r="A171" s="394"/>
      <c r="B171" s="130"/>
      <c r="L171" s="130"/>
      <c r="V171" s="130"/>
      <c r="AF171" s="130"/>
      <c r="AP171" s="130"/>
      <c r="AZ171" s="130"/>
      <c r="BA171" s="130"/>
      <c r="BB171" s="130"/>
      <c r="BC171" s="130"/>
      <c r="BD171" s="130"/>
      <c r="BE171" s="130"/>
      <c r="BF171" s="130"/>
      <c r="BG171" s="130"/>
      <c r="BJ171" s="130"/>
      <c r="BK171" s="130"/>
      <c r="BL171" s="130"/>
      <c r="BM171" s="130"/>
      <c r="BN171" s="130"/>
      <c r="BO171" s="130"/>
      <c r="BP171" s="130"/>
      <c r="BQ171" s="130"/>
      <c r="BT171" s="441"/>
      <c r="BU171" s="442"/>
      <c r="BV171" s="442"/>
      <c r="BW171" s="442"/>
      <c r="BX171" s="442"/>
      <c r="BY171" s="442"/>
      <c r="BZ171" s="442"/>
      <c r="CA171" s="442"/>
      <c r="CB171" s="442"/>
      <c r="CC171" s="442"/>
      <c r="CD171" s="130"/>
      <c r="CN171" s="130"/>
      <c r="CX171" s="130"/>
      <c r="DH171" s="130"/>
      <c r="DR171" s="130"/>
      <c r="EB171" s="130"/>
      <c r="EL171" s="130"/>
      <c r="EV171" s="130"/>
      <c r="FF171" s="130"/>
      <c r="FP171" s="130"/>
      <c r="FZ171" s="130"/>
      <c r="GJ171" s="130"/>
      <c r="GT171" s="130"/>
      <c r="HD171" s="130"/>
      <c r="HN171" s="130"/>
      <c r="HX171" s="130"/>
      <c r="IH171" s="130"/>
    </row>
    <row xmlns:x14ac="http://schemas.microsoft.com/office/spreadsheetml/2009/9/ac" r="172" s="3" customFormat="true" x14ac:dyDescent="0.25">
      <c r="A172" s="394"/>
      <c r="B172" s="130"/>
      <c r="L172" s="130"/>
      <c r="V172" s="130"/>
      <c r="AF172" s="130"/>
      <c r="AP172" s="130"/>
      <c r="AZ172" s="130"/>
      <c r="BA172" s="130"/>
      <c r="BB172" s="130"/>
      <c r="BC172" s="130"/>
      <c r="BD172" s="130"/>
      <c r="BE172" s="130"/>
      <c r="BF172" s="130"/>
      <c r="BG172" s="130"/>
      <c r="BJ172" s="130"/>
      <c r="BK172" s="130"/>
      <c r="BL172" s="130"/>
      <c r="BM172" s="130"/>
      <c r="BN172" s="130"/>
      <c r="BO172" s="130"/>
      <c r="BP172" s="130"/>
      <c r="BQ172" s="130"/>
      <c r="BT172" s="441"/>
      <c r="BU172" s="442"/>
      <c r="BV172" s="442"/>
      <c r="BW172" s="442"/>
      <c r="BX172" s="442"/>
      <c r="BY172" s="442"/>
      <c r="BZ172" s="442"/>
      <c r="CA172" s="442"/>
      <c r="CB172" s="442"/>
      <c r="CC172" s="442"/>
      <c r="CD172" s="130"/>
      <c r="CN172" s="130"/>
      <c r="CX172" s="130"/>
      <c r="DH172" s="130"/>
      <c r="DR172" s="130"/>
      <c r="EB172" s="130"/>
      <c r="EL172" s="130"/>
      <c r="EV172" s="130"/>
      <c r="FF172" s="130"/>
      <c r="FP172" s="130"/>
      <c r="FZ172" s="130"/>
      <c r="GJ172" s="130"/>
      <c r="GT172" s="130"/>
      <c r="HD172" s="130"/>
      <c r="HN172" s="130"/>
      <c r="HX172" s="130"/>
      <c r="IH172" s="130"/>
    </row>
    <row xmlns:x14ac="http://schemas.microsoft.com/office/spreadsheetml/2009/9/ac" r="173" s="3" customFormat="true" x14ac:dyDescent="0.25">
      <c r="A173" s="394"/>
      <c r="B173" s="130"/>
      <c r="L173" s="130"/>
      <c r="V173" s="130"/>
      <c r="AF173" s="130"/>
      <c r="AP173" s="130"/>
      <c r="AZ173" s="130"/>
      <c r="BA173" s="130"/>
      <c r="BB173" s="130"/>
      <c r="BC173" s="130"/>
      <c r="BD173" s="130"/>
      <c r="BE173" s="130"/>
      <c r="BF173" s="130"/>
      <c r="BG173" s="130"/>
      <c r="BJ173" s="130"/>
      <c r="BK173" s="130"/>
      <c r="BL173" s="130"/>
      <c r="BM173" s="130"/>
      <c r="BN173" s="130"/>
      <c r="BO173" s="130"/>
      <c r="BP173" s="130"/>
      <c r="BQ173" s="130"/>
      <c r="BT173" s="441"/>
      <c r="BU173" s="442"/>
      <c r="BV173" s="442"/>
      <c r="BW173" s="442"/>
      <c r="BX173" s="442"/>
      <c r="BY173" s="442"/>
      <c r="BZ173" s="442"/>
      <c r="CA173" s="442"/>
      <c r="CB173" s="442"/>
      <c r="CC173" s="442"/>
      <c r="CD173" s="130"/>
      <c r="CN173" s="130"/>
      <c r="CX173" s="130"/>
      <c r="DH173" s="130"/>
      <c r="DR173" s="130"/>
      <c r="EB173" s="130"/>
      <c r="EL173" s="130"/>
      <c r="EV173" s="130"/>
      <c r="FF173" s="130"/>
      <c r="FP173" s="130"/>
      <c r="FZ173" s="130"/>
      <c r="GJ173" s="130"/>
      <c r="GT173" s="130"/>
      <c r="HD173" s="130"/>
      <c r="HN173" s="130"/>
      <c r="HX173" s="130"/>
      <c r="IH173" s="130"/>
    </row>
    <row xmlns:x14ac="http://schemas.microsoft.com/office/spreadsheetml/2009/9/ac" r="174" s="3" customFormat="true" x14ac:dyDescent="0.25">
      <c r="A174" s="394"/>
      <c r="B174" s="130"/>
      <c r="L174" s="130"/>
      <c r="V174" s="130"/>
      <c r="AF174" s="130"/>
      <c r="AP174" s="130"/>
      <c r="AZ174" s="130"/>
      <c r="BA174" s="130"/>
      <c r="BB174" s="130"/>
      <c r="BC174" s="130"/>
      <c r="BD174" s="130"/>
      <c r="BE174" s="130"/>
      <c r="BF174" s="130"/>
      <c r="BG174" s="130"/>
      <c r="BJ174" s="130"/>
      <c r="BK174" s="130"/>
      <c r="BL174" s="130"/>
      <c r="BM174" s="130"/>
      <c r="BN174" s="130"/>
      <c r="BO174" s="130"/>
      <c r="BP174" s="130"/>
      <c r="BQ174" s="130"/>
      <c r="BT174" s="441"/>
      <c r="BU174" s="442"/>
      <c r="BV174" s="442"/>
      <c r="BW174" s="442"/>
      <c r="BX174" s="442"/>
      <c r="BY174" s="442"/>
      <c r="BZ174" s="442"/>
      <c r="CA174" s="442"/>
      <c r="CB174" s="442"/>
      <c r="CC174" s="442"/>
      <c r="CD174" s="130"/>
      <c r="CN174" s="130"/>
      <c r="CX174" s="130"/>
      <c r="DH174" s="130"/>
      <c r="DR174" s="130"/>
      <c r="EB174" s="130"/>
      <c r="EL174" s="130"/>
      <c r="EV174" s="130"/>
      <c r="FF174" s="130"/>
      <c r="FP174" s="130"/>
      <c r="FZ174" s="130"/>
      <c r="GJ174" s="130"/>
      <c r="GT174" s="130"/>
      <c r="HD174" s="130"/>
      <c r="HN174" s="130"/>
      <c r="HX174" s="130"/>
      <c r="IH174" s="130"/>
    </row>
    <row xmlns:x14ac="http://schemas.microsoft.com/office/spreadsheetml/2009/9/ac" r="175" s="3" customFormat="true" x14ac:dyDescent="0.25">
      <c r="A175" s="394"/>
      <c r="B175" s="130"/>
      <c r="L175" s="130"/>
      <c r="V175" s="130"/>
      <c r="AF175" s="130"/>
      <c r="AP175" s="130"/>
      <c r="AZ175" s="130"/>
      <c r="BA175" s="130"/>
      <c r="BB175" s="130"/>
      <c r="BC175" s="130"/>
      <c r="BD175" s="130"/>
      <c r="BE175" s="130"/>
      <c r="BF175" s="130"/>
      <c r="BG175" s="130"/>
      <c r="BJ175" s="130"/>
      <c r="BK175" s="130"/>
      <c r="BL175" s="130"/>
      <c r="BM175" s="130"/>
      <c r="BN175" s="130"/>
      <c r="BO175" s="130"/>
      <c r="BP175" s="130"/>
      <c r="BQ175" s="130"/>
      <c r="BT175" s="441"/>
      <c r="BU175" s="442"/>
      <c r="BV175" s="442"/>
      <c r="BW175" s="442"/>
      <c r="BX175" s="442"/>
      <c r="BY175" s="442"/>
      <c r="BZ175" s="442"/>
      <c r="CA175" s="442"/>
      <c r="CB175" s="442"/>
      <c r="CC175" s="442"/>
      <c r="CD175" s="130"/>
      <c r="CN175" s="130"/>
      <c r="CX175" s="130"/>
      <c r="DH175" s="130"/>
      <c r="DR175" s="130"/>
      <c r="EB175" s="130"/>
      <c r="EL175" s="130"/>
      <c r="EV175" s="130"/>
      <c r="FF175" s="130"/>
      <c r="FP175" s="130"/>
      <c r="FZ175" s="130"/>
      <c r="GJ175" s="130"/>
      <c r="GT175" s="130"/>
      <c r="HD175" s="130"/>
      <c r="HN175" s="130"/>
      <c r="HX175" s="130"/>
      <c r="IH175" s="130"/>
    </row>
    <row xmlns:x14ac="http://schemas.microsoft.com/office/spreadsheetml/2009/9/ac" r="176" s="3" customFormat="true" x14ac:dyDescent="0.25">
      <c r="A176" s="394"/>
      <c r="B176" s="130"/>
      <c r="L176" s="130"/>
      <c r="V176" s="130"/>
      <c r="AF176" s="130"/>
      <c r="AP176" s="130"/>
      <c r="AZ176" s="130"/>
      <c r="BA176" s="130"/>
      <c r="BB176" s="130"/>
      <c r="BC176" s="130"/>
      <c r="BD176" s="130"/>
      <c r="BE176" s="130"/>
      <c r="BF176" s="130"/>
      <c r="BG176" s="130"/>
      <c r="BJ176" s="130"/>
      <c r="BK176" s="130"/>
      <c r="BL176" s="130"/>
      <c r="BM176" s="130"/>
      <c r="BN176" s="130"/>
      <c r="BO176" s="130"/>
      <c r="BP176" s="130"/>
      <c r="BQ176" s="130"/>
      <c r="BT176" s="441"/>
      <c r="BU176" s="442"/>
      <c r="BV176" s="442"/>
      <c r="BW176" s="442"/>
      <c r="BX176" s="442"/>
      <c r="BY176" s="442"/>
      <c r="BZ176" s="442"/>
      <c r="CA176" s="442"/>
      <c r="CB176" s="442"/>
      <c r="CC176" s="442"/>
      <c r="CD176" s="130"/>
      <c r="CN176" s="130"/>
      <c r="CX176" s="130"/>
      <c r="DH176" s="130"/>
      <c r="DR176" s="130"/>
      <c r="EB176" s="130"/>
      <c r="EL176" s="130"/>
      <c r="EV176" s="130"/>
      <c r="FF176" s="130"/>
      <c r="FP176" s="130"/>
      <c r="FZ176" s="130"/>
      <c r="GJ176" s="130"/>
      <c r="GT176" s="130"/>
      <c r="HD176" s="130"/>
      <c r="HN176" s="130"/>
      <c r="HX176" s="130"/>
      <c r="IH176" s="130"/>
    </row>
    <row xmlns:x14ac="http://schemas.microsoft.com/office/spreadsheetml/2009/9/ac" r="177" s="3" customFormat="true" x14ac:dyDescent="0.25">
      <c r="A177" s="394"/>
      <c r="B177" s="130"/>
      <c r="L177" s="130"/>
      <c r="V177" s="130"/>
      <c r="AF177" s="130"/>
      <c r="AP177" s="130"/>
      <c r="AZ177" s="130"/>
      <c r="BA177" s="130"/>
      <c r="BB177" s="130"/>
      <c r="BC177" s="130"/>
      <c r="BD177" s="130"/>
      <c r="BE177" s="130"/>
      <c r="BF177" s="130"/>
      <c r="BG177" s="130"/>
      <c r="BJ177" s="130"/>
      <c r="BK177" s="130"/>
      <c r="BL177" s="130"/>
      <c r="BM177" s="130"/>
      <c r="BN177" s="130"/>
      <c r="BO177" s="130"/>
      <c r="BP177" s="130"/>
      <c r="BQ177" s="130"/>
      <c r="BT177" s="441"/>
      <c r="BU177" s="442"/>
      <c r="BV177" s="442"/>
      <c r="BW177" s="442"/>
      <c r="BX177" s="442"/>
      <c r="BY177" s="442"/>
      <c r="BZ177" s="442"/>
      <c r="CA177" s="442"/>
      <c r="CB177" s="442"/>
      <c r="CC177" s="442"/>
      <c r="CD177" s="130"/>
      <c r="CN177" s="130"/>
      <c r="CX177" s="130"/>
      <c r="DH177" s="130"/>
      <c r="DR177" s="130"/>
      <c r="EB177" s="130"/>
      <c r="EL177" s="130"/>
      <c r="EV177" s="130"/>
      <c r="FF177" s="130"/>
      <c r="FP177" s="130"/>
      <c r="FZ177" s="130"/>
      <c r="GJ177" s="130"/>
      <c r="GT177" s="130"/>
      <c r="HD177" s="130"/>
      <c r="HN177" s="130"/>
      <c r="HX177" s="130"/>
      <c r="IH177" s="130"/>
    </row>
    <row xmlns:x14ac="http://schemas.microsoft.com/office/spreadsheetml/2009/9/ac" r="178" s="3" customFormat="true" x14ac:dyDescent="0.25">
      <c r="A178" s="394"/>
      <c r="B178" s="130"/>
      <c r="L178" s="130"/>
      <c r="V178" s="130"/>
      <c r="AF178" s="130"/>
      <c r="AP178" s="130"/>
      <c r="AZ178" s="130"/>
      <c r="BA178" s="130"/>
      <c r="BB178" s="130"/>
      <c r="BC178" s="130"/>
      <c r="BD178" s="130"/>
      <c r="BE178" s="130"/>
      <c r="BF178" s="130"/>
      <c r="BG178" s="130"/>
      <c r="BJ178" s="130"/>
      <c r="BK178" s="130"/>
      <c r="BL178" s="130"/>
      <c r="BM178" s="130"/>
      <c r="BN178" s="130"/>
      <c r="BO178" s="130"/>
      <c r="BP178" s="130"/>
      <c r="BQ178" s="130"/>
      <c r="BT178" s="441"/>
      <c r="BU178" s="442"/>
      <c r="BV178" s="442"/>
      <c r="BW178" s="442"/>
      <c r="BX178" s="442"/>
      <c r="BY178" s="442"/>
      <c r="BZ178" s="442"/>
      <c r="CA178" s="442"/>
      <c r="CB178" s="442"/>
      <c r="CC178" s="442"/>
      <c r="CD178" s="130"/>
      <c r="CN178" s="130"/>
      <c r="CX178" s="130"/>
      <c r="DH178" s="130"/>
      <c r="DR178" s="130"/>
      <c r="EB178" s="130"/>
      <c r="EL178" s="130"/>
      <c r="EV178" s="130"/>
      <c r="FF178" s="130"/>
      <c r="FP178" s="130"/>
      <c r="FZ178" s="130"/>
      <c r="GJ178" s="130"/>
      <c r="GT178" s="130"/>
      <c r="HD178" s="130"/>
      <c r="HN178" s="130"/>
      <c r="HX178" s="130"/>
      <c r="IH178" s="130"/>
    </row>
    <row xmlns:x14ac="http://schemas.microsoft.com/office/spreadsheetml/2009/9/ac" r="179" s="3" customFormat="true" x14ac:dyDescent="0.25">
      <c r="A179" s="394"/>
      <c r="B179" s="130"/>
      <c r="L179" s="130"/>
      <c r="V179" s="130"/>
      <c r="AF179" s="130"/>
      <c r="AP179" s="130"/>
      <c r="AZ179" s="130"/>
      <c r="BA179" s="130"/>
      <c r="BB179" s="130"/>
      <c r="BC179" s="130"/>
      <c r="BD179" s="130"/>
      <c r="BE179" s="130"/>
      <c r="BF179" s="130"/>
      <c r="BG179" s="130"/>
      <c r="BJ179" s="130"/>
      <c r="BK179" s="130"/>
      <c r="BL179" s="130"/>
      <c r="BM179" s="130"/>
      <c r="BN179" s="130"/>
      <c r="BO179" s="130"/>
      <c r="BP179" s="130"/>
      <c r="BQ179" s="130"/>
      <c r="BT179" s="441"/>
      <c r="BU179" s="442"/>
      <c r="BV179" s="442"/>
      <c r="BW179" s="442"/>
      <c r="BX179" s="442"/>
      <c r="BY179" s="442"/>
      <c r="BZ179" s="442"/>
      <c r="CA179" s="442"/>
      <c r="CB179" s="442"/>
      <c r="CC179" s="442"/>
      <c r="CD179" s="130"/>
      <c r="CN179" s="130"/>
      <c r="CX179" s="130"/>
      <c r="DH179" s="130"/>
      <c r="DR179" s="130"/>
      <c r="EB179" s="130"/>
      <c r="EL179" s="130"/>
      <c r="EV179" s="130"/>
      <c r="FF179" s="130"/>
      <c r="FP179" s="130"/>
      <c r="FZ179" s="130"/>
      <c r="GJ179" s="130"/>
      <c r="GT179" s="130"/>
      <c r="HD179" s="130"/>
      <c r="HN179" s="130"/>
      <c r="HX179" s="130"/>
      <c r="IH179" s="130"/>
    </row>
    <row xmlns:x14ac="http://schemas.microsoft.com/office/spreadsheetml/2009/9/ac" r="180" s="3" customFormat="true" x14ac:dyDescent="0.25">
      <c r="A180" s="394"/>
      <c r="B180" s="130"/>
      <c r="L180" s="130"/>
      <c r="V180" s="130"/>
      <c r="AF180" s="130"/>
      <c r="AP180" s="130"/>
      <c r="AZ180" s="130"/>
      <c r="BA180" s="130"/>
      <c r="BB180" s="130"/>
      <c r="BC180" s="130"/>
      <c r="BD180" s="130"/>
      <c r="BE180" s="130"/>
      <c r="BF180" s="130"/>
      <c r="BG180" s="130"/>
      <c r="BJ180" s="130"/>
      <c r="BK180" s="130"/>
      <c r="BL180" s="130"/>
      <c r="BM180" s="130"/>
      <c r="BN180" s="130"/>
      <c r="BO180" s="130"/>
      <c r="BP180" s="130"/>
      <c r="BQ180" s="130"/>
      <c r="BT180" s="441"/>
      <c r="BU180" s="442"/>
      <c r="BV180" s="442"/>
      <c r="BW180" s="442"/>
      <c r="BX180" s="442"/>
      <c r="BY180" s="442"/>
      <c r="BZ180" s="442"/>
      <c r="CA180" s="442"/>
      <c r="CB180" s="442"/>
      <c r="CC180" s="442"/>
      <c r="CD180" s="130"/>
      <c r="CN180" s="130"/>
      <c r="CX180" s="130"/>
      <c r="DH180" s="130"/>
      <c r="DR180" s="130"/>
      <c r="EB180" s="130"/>
      <c r="EL180" s="130"/>
      <c r="EV180" s="130"/>
      <c r="FF180" s="130"/>
      <c r="FP180" s="130"/>
      <c r="FZ180" s="130"/>
      <c r="GJ180" s="130"/>
      <c r="GT180" s="130"/>
      <c r="HD180" s="130"/>
      <c r="HN180" s="130"/>
      <c r="HX180" s="130"/>
      <c r="IH180" s="130"/>
    </row>
    <row xmlns:x14ac="http://schemas.microsoft.com/office/spreadsheetml/2009/9/ac" r="181" s="3" customFormat="true" x14ac:dyDescent="0.25">
      <c r="A181" s="394"/>
      <c r="B181" s="130"/>
      <c r="L181" s="130"/>
      <c r="V181" s="130"/>
      <c r="AF181" s="130"/>
      <c r="AP181" s="130"/>
      <c r="AZ181" s="130"/>
      <c r="BA181" s="130"/>
      <c r="BB181" s="130"/>
      <c r="BC181" s="130"/>
      <c r="BD181" s="130"/>
      <c r="BE181" s="130"/>
      <c r="BF181" s="130"/>
      <c r="BG181" s="130"/>
      <c r="BJ181" s="130"/>
      <c r="BK181" s="130"/>
      <c r="BL181" s="130"/>
      <c r="BM181" s="130"/>
      <c r="BN181" s="130"/>
      <c r="BO181" s="130"/>
      <c r="BP181" s="130"/>
      <c r="BQ181" s="130"/>
      <c r="BT181" s="441"/>
      <c r="BU181" s="442"/>
      <c r="BV181" s="442"/>
      <c r="BW181" s="442"/>
      <c r="BX181" s="442"/>
      <c r="BY181" s="442"/>
      <c r="BZ181" s="442"/>
      <c r="CA181" s="442"/>
      <c r="CB181" s="442"/>
      <c r="CC181" s="442"/>
      <c r="CD181" s="130"/>
      <c r="CN181" s="130"/>
      <c r="CX181" s="130"/>
      <c r="DH181" s="130"/>
      <c r="DR181" s="130"/>
      <c r="EB181" s="130"/>
      <c r="EL181" s="130"/>
      <c r="EV181" s="130"/>
      <c r="FF181" s="130"/>
      <c r="FP181" s="130"/>
      <c r="FZ181" s="130"/>
      <c r="GJ181" s="130"/>
      <c r="GT181" s="130"/>
      <c r="HD181" s="130"/>
      <c r="HN181" s="130"/>
      <c r="HX181" s="130"/>
      <c r="IH181" s="130"/>
    </row>
    <row xmlns:x14ac="http://schemas.microsoft.com/office/spreadsheetml/2009/9/ac" r="182" s="3" customFormat="true" x14ac:dyDescent="0.25">
      <c r="A182" s="394"/>
      <c r="B182" s="130"/>
      <c r="L182" s="130"/>
      <c r="V182" s="130"/>
      <c r="AF182" s="130"/>
      <c r="AP182" s="130"/>
      <c r="AZ182" s="130"/>
      <c r="BA182" s="130"/>
      <c r="BB182" s="130"/>
      <c r="BC182" s="130"/>
      <c r="BD182" s="130"/>
      <c r="BE182" s="130"/>
      <c r="BF182" s="130"/>
      <c r="BG182" s="130"/>
      <c r="BJ182" s="130"/>
      <c r="BK182" s="130"/>
      <c r="BL182" s="130"/>
      <c r="BM182" s="130"/>
      <c r="BN182" s="130"/>
      <c r="BO182" s="130"/>
      <c r="BP182" s="130"/>
      <c r="BQ182" s="130"/>
      <c r="BT182" s="441"/>
      <c r="BU182" s="442"/>
      <c r="BV182" s="442"/>
      <c r="BW182" s="442"/>
      <c r="BX182" s="442"/>
      <c r="BY182" s="442"/>
      <c r="BZ182" s="442"/>
      <c r="CA182" s="442"/>
      <c r="CB182" s="442"/>
      <c r="CC182" s="442"/>
      <c r="CD182" s="130"/>
      <c r="CN182" s="130"/>
      <c r="CX182" s="130"/>
      <c r="DH182" s="130"/>
      <c r="DR182" s="130"/>
      <c r="EB182" s="130"/>
      <c r="EL182" s="130"/>
      <c r="EV182" s="130"/>
      <c r="FF182" s="130"/>
      <c r="FP182" s="130"/>
      <c r="FZ182" s="130"/>
      <c r="GJ182" s="130"/>
      <c r="GT182" s="130"/>
      <c r="HD182" s="130"/>
      <c r="HN182" s="130"/>
      <c r="HX182" s="130"/>
      <c r="IH182" s="130"/>
    </row>
    <row xmlns:x14ac="http://schemas.microsoft.com/office/spreadsheetml/2009/9/ac" r="183" s="3" customFormat="true" x14ac:dyDescent="0.25">
      <c r="A183" s="394"/>
      <c r="B183" s="130"/>
      <c r="L183" s="130"/>
      <c r="V183" s="130"/>
      <c r="AF183" s="130"/>
      <c r="AP183" s="130"/>
      <c r="AZ183" s="130"/>
      <c r="BA183" s="130"/>
      <c r="BB183" s="130"/>
      <c r="BC183" s="130"/>
      <c r="BD183" s="130"/>
      <c r="BE183" s="130"/>
      <c r="BF183" s="130"/>
      <c r="BG183" s="130"/>
      <c r="BJ183" s="130"/>
      <c r="BK183" s="130"/>
      <c r="BL183" s="130"/>
      <c r="BM183" s="130"/>
      <c r="BN183" s="130"/>
      <c r="BO183" s="130"/>
      <c r="BP183" s="130"/>
      <c r="BQ183" s="130"/>
      <c r="BT183" s="441"/>
      <c r="BU183" s="442"/>
      <c r="BV183" s="442"/>
      <c r="BW183" s="442"/>
      <c r="BX183" s="442"/>
      <c r="BY183" s="442"/>
      <c r="BZ183" s="442"/>
      <c r="CA183" s="442"/>
      <c r="CB183" s="442"/>
      <c r="CC183" s="442"/>
      <c r="CD183" s="130"/>
      <c r="CN183" s="130"/>
      <c r="CX183" s="130"/>
      <c r="DH183" s="130"/>
      <c r="DR183" s="130"/>
      <c r="EB183" s="130"/>
      <c r="EL183" s="130"/>
      <c r="EV183" s="130"/>
      <c r="FF183" s="130"/>
      <c r="FP183" s="130"/>
      <c r="FZ183" s="130"/>
      <c r="GJ183" s="130"/>
      <c r="GT183" s="130"/>
      <c r="HD183" s="130"/>
      <c r="HN183" s="130"/>
      <c r="HX183" s="130"/>
      <c r="IH183" s="130"/>
    </row>
    <row xmlns:x14ac="http://schemas.microsoft.com/office/spreadsheetml/2009/9/ac" r="184" s="3" customFormat="true" x14ac:dyDescent="0.25">
      <c r="A184" s="394"/>
      <c r="B184" s="130"/>
      <c r="L184" s="130"/>
      <c r="V184" s="130"/>
      <c r="AF184" s="130"/>
      <c r="AP184" s="130"/>
      <c r="AZ184" s="130"/>
      <c r="BA184" s="130"/>
      <c r="BB184" s="130"/>
      <c r="BC184" s="130"/>
      <c r="BD184" s="130"/>
      <c r="BE184" s="130"/>
      <c r="BF184" s="130"/>
      <c r="BG184" s="130"/>
      <c r="BJ184" s="130"/>
      <c r="BK184" s="130"/>
      <c r="BL184" s="130"/>
      <c r="BM184" s="130"/>
      <c r="BN184" s="130"/>
      <c r="BO184" s="130"/>
      <c r="BP184" s="130"/>
      <c r="BQ184" s="130"/>
      <c r="BT184" s="441"/>
      <c r="BU184" s="442"/>
      <c r="BV184" s="442"/>
      <c r="BW184" s="442"/>
      <c r="BX184" s="442"/>
      <c r="BY184" s="442"/>
      <c r="BZ184" s="442"/>
      <c r="CA184" s="442"/>
      <c r="CB184" s="442"/>
      <c r="CC184" s="442"/>
      <c r="CD184" s="130"/>
      <c r="CN184" s="130"/>
      <c r="CX184" s="130"/>
      <c r="DH184" s="130"/>
      <c r="DR184" s="130"/>
      <c r="EB184" s="130"/>
      <c r="EL184" s="130"/>
      <c r="EV184" s="130"/>
      <c r="FF184" s="130"/>
      <c r="FP184" s="130"/>
      <c r="FZ184" s="130"/>
      <c r="GJ184" s="130"/>
      <c r="GT184" s="130"/>
      <c r="HD184" s="130"/>
      <c r="HN184" s="130"/>
      <c r="HX184" s="130"/>
      <c r="IH184" s="130"/>
    </row>
    <row xmlns:x14ac="http://schemas.microsoft.com/office/spreadsheetml/2009/9/ac" r="185" s="3" customFormat="true" x14ac:dyDescent="0.25">
      <c r="A185" s="394"/>
      <c r="B185" s="130"/>
      <c r="L185" s="130"/>
      <c r="V185" s="130"/>
      <c r="AF185" s="130"/>
      <c r="AP185" s="130"/>
      <c r="AZ185" s="130"/>
      <c r="BA185" s="130"/>
      <c r="BB185" s="130"/>
      <c r="BC185" s="130"/>
      <c r="BD185" s="130"/>
      <c r="BE185" s="130"/>
      <c r="BF185" s="130"/>
      <c r="BG185" s="130"/>
      <c r="BJ185" s="130"/>
      <c r="BK185" s="130"/>
      <c r="BL185" s="130"/>
      <c r="BM185" s="130"/>
      <c r="BN185" s="130"/>
      <c r="BO185" s="130"/>
      <c r="BP185" s="130"/>
      <c r="BQ185" s="130"/>
      <c r="BT185" s="441"/>
      <c r="BU185" s="442"/>
      <c r="BV185" s="442"/>
      <c r="BW185" s="442"/>
      <c r="BX185" s="442"/>
      <c r="BY185" s="442"/>
      <c r="BZ185" s="442"/>
      <c r="CA185" s="442"/>
      <c r="CB185" s="442"/>
      <c r="CC185" s="442"/>
      <c r="CD185" s="130"/>
      <c r="CN185" s="130"/>
      <c r="CX185" s="130"/>
      <c r="DH185" s="130"/>
      <c r="DR185" s="130"/>
      <c r="EB185" s="130"/>
      <c r="EL185" s="130"/>
      <c r="EV185" s="130"/>
      <c r="FF185" s="130"/>
      <c r="FP185" s="130"/>
      <c r="FZ185" s="130"/>
      <c r="GJ185" s="130"/>
      <c r="GT185" s="130"/>
      <c r="HD185" s="130"/>
      <c r="HN185" s="130"/>
      <c r="HX185" s="130"/>
      <c r="IH185" s="130"/>
    </row>
    <row xmlns:x14ac="http://schemas.microsoft.com/office/spreadsheetml/2009/9/ac" r="186" s="3" customFormat="true" x14ac:dyDescent="0.25">
      <c r="A186" s="394"/>
      <c r="B186" s="130"/>
      <c r="L186" s="130"/>
      <c r="V186" s="130"/>
      <c r="AF186" s="130"/>
      <c r="AP186" s="130"/>
      <c r="AZ186" s="130"/>
      <c r="BA186" s="130"/>
      <c r="BB186" s="130"/>
      <c r="BC186" s="130"/>
      <c r="BD186" s="130"/>
      <c r="BE186" s="130"/>
      <c r="BF186" s="130"/>
      <c r="BG186" s="130"/>
      <c r="BJ186" s="130"/>
      <c r="BK186" s="130"/>
      <c r="BL186" s="130"/>
      <c r="BM186" s="130"/>
      <c r="BN186" s="130"/>
      <c r="BO186" s="130"/>
      <c r="BP186" s="130"/>
      <c r="BQ186" s="130"/>
      <c r="BT186" s="441"/>
      <c r="BU186" s="442"/>
      <c r="BV186" s="442"/>
      <c r="BW186" s="442"/>
      <c r="BX186" s="442"/>
      <c r="BY186" s="442"/>
      <c r="BZ186" s="442"/>
      <c r="CA186" s="442"/>
      <c r="CB186" s="442"/>
      <c r="CC186" s="442"/>
      <c r="CD186" s="130"/>
      <c r="CN186" s="130"/>
      <c r="CX186" s="130"/>
      <c r="DH186" s="130"/>
      <c r="DR186" s="130"/>
      <c r="EB186" s="130"/>
      <c r="EL186" s="130"/>
      <c r="EV186" s="130"/>
      <c r="FF186" s="130"/>
      <c r="FP186" s="130"/>
      <c r="FZ186" s="130"/>
      <c r="GJ186" s="130"/>
      <c r="GT186" s="130"/>
      <c r="HD186" s="130"/>
      <c r="HN186" s="130"/>
      <c r="HX186" s="130"/>
      <c r="IH186" s="130"/>
    </row>
    <row xmlns:x14ac="http://schemas.microsoft.com/office/spreadsheetml/2009/9/ac" r="187" s="3" customFormat="true" x14ac:dyDescent="0.25">
      <c r="A187" s="394"/>
      <c r="B187" s="130"/>
      <c r="L187" s="130"/>
      <c r="V187" s="130"/>
      <c r="AF187" s="130"/>
      <c r="AP187" s="130"/>
      <c r="AZ187" s="130"/>
      <c r="BA187" s="130"/>
      <c r="BB187" s="130"/>
      <c r="BC187" s="130"/>
      <c r="BD187" s="130"/>
      <c r="BE187" s="130"/>
      <c r="BF187" s="130"/>
      <c r="BG187" s="130"/>
      <c r="BJ187" s="130"/>
      <c r="BK187" s="130"/>
      <c r="BL187" s="130"/>
      <c r="BM187" s="130"/>
      <c r="BN187" s="130"/>
      <c r="BO187" s="130"/>
      <c r="BP187" s="130"/>
      <c r="BQ187" s="130"/>
      <c r="BT187" s="441"/>
      <c r="BU187" s="442"/>
      <c r="BV187" s="442"/>
      <c r="BW187" s="442"/>
      <c r="BX187" s="442"/>
      <c r="BY187" s="442"/>
      <c r="BZ187" s="442"/>
      <c r="CA187" s="442"/>
      <c r="CB187" s="442"/>
      <c r="CC187" s="442"/>
      <c r="CD187" s="130"/>
      <c r="CN187" s="130"/>
      <c r="CX187" s="130"/>
      <c r="DH187" s="130"/>
      <c r="DR187" s="130"/>
      <c r="EB187" s="130"/>
      <c r="EL187" s="130"/>
      <c r="EV187" s="130"/>
      <c r="FF187" s="130"/>
      <c r="FP187" s="130"/>
      <c r="FZ187" s="130"/>
      <c r="GJ187" s="130"/>
      <c r="GT187" s="130"/>
      <c r="HD187" s="130"/>
      <c r="HN187" s="130"/>
      <c r="HX187" s="130"/>
      <c r="IH187" s="130"/>
    </row>
    <row xmlns:x14ac="http://schemas.microsoft.com/office/spreadsheetml/2009/9/ac" r="188" s="3" customFormat="true" x14ac:dyDescent="0.25">
      <c r="A188" s="394"/>
      <c r="B188" s="130"/>
      <c r="L188" s="130"/>
      <c r="V188" s="130"/>
      <c r="AF188" s="130"/>
      <c r="AP188" s="130"/>
      <c r="AZ188" s="130"/>
      <c r="BA188" s="130"/>
      <c r="BB188" s="130"/>
      <c r="BC188" s="130"/>
      <c r="BD188" s="130"/>
      <c r="BE188" s="130"/>
      <c r="BF188" s="130"/>
      <c r="BG188" s="130"/>
      <c r="BJ188" s="130"/>
      <c r="BK188" s="130"/>
      <c r="BL188" s="130"/>
      <c r="BM188" s="130"/>
      <c r="BN188" s="130"/>
      <c r="BO188" s="130"/>
      <c r="BP188" s="130"/>
      <c r="BQ188" s="130"/>
      <c r="BT188" s="441"/>
      <c r="BU188" s="442"/>
      <c r="BV188" s="442"/>
      <c r="BW188" s="442"/>
      <c r="BX188" s="442"/>
      <c r="BY188" s="442"/>
      <c r="BZ188" s="442"/>
      <c r="CA188" s="442"/>
      <c r="CB188" s="442"/>
      <c r="CC188" s="442"/>
      <c r="CD188" s="130"/>
      <c r="CN188" s="130"/>
      <c r="CX188" s="130"/>
      <c r="DH188" s="130"/>
      <c r="DR188" s="130"/>
      <c r="EB188" s="130"/>
      <c r="EL188" s="130"/>
      <c r="EV188" s="130"/>
      <c r="FF188" s="130"/>
      <c r="FP188" s="130"/>
      <c r="FZ188" s="130"/>
      <c r="GJ188" s="130"/>
      <c r="GT188" s="130"/>
      <c r="HD188" s="130"/>
      <c r="HN188" s="130"/>
      <c r="HX188" s="130"/>
      <c r="IH188" s="130"/>
    </row>
    <row xmlns:x14ac="http://schemas.microsoft.com/office/spreadsheetml/2009/9/ac" r="189" s="3" customFormat="true" x14ac:dyDescent="0.25">
      <c r="A189" s="394"/>
      <c r="B189" s="130"/>
      <c r="L189" s="130"/>
      <c r="V189" s="130"/>
      <c r="AF189" s="130"/>
      <c r="AP189" s="130"/>
      <c r="AZ189" s="130"/>
      <c r="BA189" s="130"/>
      <c r="BB189" s="130"/>
      <c r="BC189" s="130"/>
      <c r="BD189" s="130"/>
      <c r="BE189" s="130"/>
      <c r="BF189" s="130"/>
      <c r="BG189" s="130"/>
      <c r="BJ189" s="130"/>
      <c r="BK189" s="130"/>
      <c r="BL189" s="130"/>
      <c r="BM189" s="130"/>
      <c r="BN189" s="130"/>
      <c r="BO189" s="130"/>
      <c r="BP189" s="130"/>
      <c r="BQ189" s="130"/>
      <c r="BT189" s="441"/>
      <c r="BU189" s="442"/>
      <c r="BV189" s="442"/>
      <c r="BW189" s="442"/>
      <c r="BX189" s="442"/>
      <c r="BY189" s="442"/>
      <c r="BZ189" s="442"/>
      <c r="CA189" s="442"/>
      <c r="CB189" s="442"/>
      <c r="CC189" s="442"/>
      <c r="CD189" s="130"/>
      <c r="CN189" s="130"/>
      <c r="CX189" s="130"/>
      <c r="DH189" s="130"/>
      <c r="DR189" s="130"/>
      <c r="EB189" s="130"/>
      <c r="EL189" s="130"/>
      <c r="EV189" s="130"/>
      <c r="FF189" s="130"/>
      <c r="FP189" s="130"/>
      <c r="FZ189" s="130"/>
      <c r="GJ189" s="130"/>
      <c r="GT189" s="130"/>
      <c r="HD189" s="130"/>
      <c r="HN189" s="130"/>
      <c r="HX189" s="130"/>
      <c r="IH189" s="130"/>
    </row>
    <row xmlns:x14ac="http://schemas.microsoft.com/office/spreadsheetml/2009/9/ac" r="190" s="3" customFormat="true" x14ac:dyDescent="0.25">
      <c r="A190" s="394"/>
      <c r="B190" s="130"/>
      <c r="L190" s="130"/>
      <c r="V190" s="130"/>
      <c r="AF190" s="130"/>
      <c r="AP190" s="130"/>
      <c r="AZ190" s="130"/>
      <c r="BA190" s="130"/>
      <c r="BB190" s="130"/>
      <c r="BC190" s="130"/>
      <c r="BD190" s="130"/>
      <c r="BE190" s="130"/>
      <c r="BF190" s="130"/>
      <c r="BG190" s="130"/>
      <c r="BJ190" s="130"/>
      <c r="BK190" s="130"/>
      <c r="BL190" s="130"/>
      <c r="BM190" s="130"/>
      <c r="BN190" s="130"/>
      <c r="BO190" s="130"/>
      <c r="BP190" s="130"/>
      <c r="BQ190" s="130"/>
      <c r="BT190" s="441"/>
      <c r="BU190" s="442"/>
      <c r="BV190" s="442"/>
      <c r="BW190" s="442"/>
      <c r="BX190" s="442"/>
      <c r="BY190" s="442"/>
      <c r="BZ190" s="442"/>
      <c r="CA190" s="442"/>
      <c r="CB190" s="442"/>
      <c r="CC190" s="442"/>
      <c r="CD190" s="130"/>
      <c r="CN190" s="130"/>
      <c r="CX190" s="130"/>
      <c r="DH190" s="130"/>
      <c r="DR190" s="130"/>
      <c r="EB190" s="130"/>
      <c r="EL190" s="130"/>
      <c r="EV190" s="130"/>
      <c r="FF190" s="130"/>
      <c r="FP190" s="130"/>
      <c r="FZ190" s="130"/>
      <c r="GJ190" s="130"/>
      <c r="GT190" s="130"/>
      <c r="HD190" s="130"/>
      <c r="HN190" s="130"/>
      <c r="HX190" s="130"/>
      <c r="IH190" s="130"/>
    </row>
    <row xmlns:x14ac="http://schemas.microsoft.com/office/spreadsheetml/2009/9/ac" r="191" s="3" customFormat="true" x14ac:dyDescent="0.25">
      <c r="A191" s="394"/>
      <c r="B191" s="130"/>
      <c r="L191" s="130"/>
      <c r="V191" s="130"/>
      <c r="AF191" s="130"/>
      <c r="AP191" s="130"/>
      <c r="AZ191" s="130"/>
      <c r="BA191" s="130"/>
      <c r="BB191" s="130"/>
      <c r="BC191" s="130"/>
      <c r="BD191" s="130"/>
      <c r="BE191" s="130"/>
      <c r="BF191" s="130"/>
      <c r="BG191" s="130"/>
      <c r="BJ191" s="130"/>
      <c r="BK191" s="130"/>
      <c r="BL191" s="130"/>
      <c r="BM191" s="130"/>
      <c r="BN191" s="130"/>
      <c r="BO191" s="130"/>
      <c r="BP191" s="130"/>
      <c r="BQ191" s="130"/>
      <c r="BT191" s="441"/>
      <c r="BU191" s="442"/>
      <c r="BV191" s="442"/>
      <c r="BW191" s="442"/>
      <c r="BX191" s="442"/>
      <c r="BY191" s="442"/>
      <c r="BZ191" s="442"/>
      <c r="CA191" s="442"/>
      <c r="CB191" s="442"/>
      <c r="CC191" s="442"/>
      <c r="CD191" s="130"/>
      <c r="CN191" s="130"/>
      <c r="CX191" s="130"/>
      <c r="DH191" s="130"/>
      <c r="DR191" s="130"/>
      <c r="EB191" s="130"/>
      <c r="EL191" s="130"/>
      <c r="EV191" s="130"/>
      <c r="FF191" s="130"/>
      <c r="FP191" s="130"/>
      <c r="FZ191" s="130"/>
      <c r="GJ191" s="130"/>
      <c r="GT191" s="130"/>
      <c r="HD191" s="130"/>
      <c r="HN191" s="130"/>
      <c r="HX191" s="130"/>
      <c r="IH191" s="130"/>
    </row>
    <row xmlns:x14ac="http://schemas.microsoft.com/office/spreadsheetml/2009/9/ac" r="192" s="3" customFormat="true" x14ac:dyDescent="0.25">
      <c r="A192" s="394"/>
      <c r="B192" s="130"/>
      <c r="L192" s="130"/>
      <c r="V192" s="130"/>
      <c r="AF192" s="130"/>
      <c r="AP192" s="130"/>
      <c r="AZ192" s="130"/>
      <c r="BA192" s="130"/>
      <c r="BB192" s="130"/>
      <c r="BC192" s="130"/>
      <c r="BD192" s="130"/>
      <c r="BE192" s="130"/>
      <c r="BF192" s="130"/>
      <c r="BG192" s="130"/>
      <c r="BJ192" s="130"/>
      <c r="BK192" s="130"/>
      <c r="BL192" s="130"/>
      <c r="BM192" s="130"/>
      <c r="BN192" s="130"/>
      <c r="BO192" s="130"/>
      <c r="BP192" s="130"/>
      <c r="BQ192" s="130"/>
      <c r="BT192" s="441"/>
      <c r="BU192" s="442"/>
      <c r="BV192" s="442"/>
      <c r="BW192" s="442"/>
      <c r="BX192" s="442"/>
      <c r="BY192" s="442"/>
      <c r="BZ192" s="442"/>
      <c r="CA192" s="442"/>
      <c r="CB192" s="442"/>
      <c r="CC192" s="442"/>
      <c r="CD192" s="130"/>
      <c r="CN192" s="130"/>
      <c r="CX192" s="130"/>
      <c r="DH192" s="130"/>
      <c r="DR192" s="130"/>
      <c r="EB192" s="130"/>
      <c r="EL192" s="130"/>
      <c r="EV192" s="130"/>
      <c r="FF192" s="130"/>
      <c r="FP192" s="130"/>
      <c r="FZ192" s="130"/>
      <c r="GJ192" s="130"/>
      <c r="GT192" s="130"/>
      <c r="HD192" s="130"/>
      <c r="HN192" s="130"/>
      <c r="HX192" s="130"/>
      <c r="IH192" s="130"/>
    </row>
    <row xmlns:x14ac="http://schemas.microsoft.com/office/spreadsheetml/2009/9/ac" r="193" s="3" customFormat="true" x14ac:dyDescent="0.25">
      <c r="A193" s="394"/>
      <c r="B193" s="130"/>
      <c r="L193" s="130"/>
      <c r="V193" s="130"/>
      <c r="AF193" s="130"/>
      <c r="AP193" s="130"/>
      <c r="AZ193" s="130"/>
      <c r="BA193" s="130"/>
      <c r="BB193" s="130"/>
      <c r="BC193" s="130"/>
      <c r="BD193" s="130"/>
      <c r="BE193" s="130"/>
      <c r="BF193" s="130"/>
      <c r="BG193" s="130"/>
      <c r="BJ193" s="130"/>
      <c r="BK193" s="130"/>
      <c r="BL193" s="130"/>
      <c r="BM193" s="130"/>
      <c r="BN193" s="130"/>
      <c r="BO193" s="130"/>
      <c r="BP193" s="130"/>
      <c r="BQ193" s="130"/>
      <c r="BT193" s="441"/>
      <c r="BU193" s="442"/>
      <c r="BV193" s="442"/>
      <c r="BW193" s="442"/>
      <c r="BX193" s="442"/>
      <c r="BY193" s="442"/>
      <c r="BZ193" s="442"/>
      <c r="CA193" s="442"/>
      <c r="CB193" s="442"/>
      <c r="CC193" s="442"/>
      <c r="CD193" s="130"/>
      <c r="CN193" s="130"/>
      <c r="CX193" s="130"/>
      <c r="DH193" s="130"/>
      <c r="DR193" s="130"/>
      <c r="EB193" s="130"/>
      <c r="EL193" s="130"/>
      <c r="EV193" s="130"/>
      <c r="FF193" s="130"/>
      <c r="FP193" s="130"/>
      <c r="FZ193" s="130"/>
      <c r="GJ193" s="130"/>
      <c r="GT193" s="130"/>
      <c r="HD193" s="130"/>
      <c r="HN193" s="130"/>
      <c r="HX193" s="130"/>
      <c r="IH193" s="130"/>
    </row>
    <row xmlns:x14ac="http://schemas.microsoft.com/office/spreadsheetml/2009/9/ac" r="194" s="3" customFormat="true" x14ac:dyDescent="0.25">
      <c r="A194" s="394"/>
      <c r="B194" s="130"/>
      <c r="L194" s="130"/>
      <c r="V194" s="130"/>
      <c r="AF194" s="130"/>
      <c r="AP194" s="130"/>
      <c r="AZ194" s="130"/>
      <c r="BA194" s="130"/>
      <c r="BB194" s="130"/>
      <c r="BC194" s="130"/>
      <c r="BD194" s="130"/>
      <c r="BE194" s="130"/>
      <c r="BF194" s="130"/>
      <c r="BG194" s="130"/>
      <c r="BJ194" s="130"/>
      <c r="BK194" s="130"/>
      <c r="BL194" s="130"/>
      <c r="BM194" s="130"/>
      <c r="BN194" s="130"/>
      <c r="BO194" s="130"/>
      <c r="BP194" s="130"/>
      <c r="BQ194" s="130"/>
      <c r="BT194" s="441"/>
      <c r="BU194" s="442"/>
      <c r="BV194" s="442"/>
      <c r="BW194" s="442"/>
      <c r="BX194" s="442"/>
      <c r="BY194" s="442"/>
      <c r="BZ194" s="442"/>
      <c r="CA194" s="442"/>
      <c r="CB194" s="442"/>
      <c r="CC194" s="442"/>
      <c r="CD194" s="130"/>
      <c r="CN194" s="130"/>
      <c r="CX194" s="130"/>
      <c r="DH194" s="130"/>
      <c r="DR194" s="130"/>
      <c r="EB194" s="130"/>
      <c r="EL194" s="130"/>
      <c r="EV194" s="130"/>
      <c r="FF194" s="130"/>
      <c r="FP194" s="130"/>
      <c r="FZ194" s="130"/>
      <c r="GJ194" s="130"/>
      <c r="GT194" s="130"/>
      <c r="HD194" s="130"/>
      <c r="HN194" s="130"/>
      <c r="HX194" s="130"/>
      <c r="IH194" s="130"/>
    </row>
    <row xmlns:x14ac="http://schemas.microsoft.com/office/spreadsheetml/2009/9/ac" r="195" s="3" customFormat="true" x14ac:dyDescent="0.25">
      <c r="A195" s="394"/>
      <c r="B195" s="130"/>
      <c r="L195" s="130"/>
      <c r="V195" s="130"/>
      <c r="AF195" s="130"/>
      <c r="AP195" s="130"/>
      <c r="AZ195" s="130"/>
      <c r="BA195" s="130"/>
      <c r="BB195" s="130"/>
      <c r="BC195" s="130"/>
      <c r="BD195" s="130"/>
      <c r="BE195" s="130"/>
      <c r="BF195" s="130"/>
      <c r="BG195" s="130"/>
      <c r="BJ195" s="130"/>
      <c r="BK195" s="130"/>
      <c r="BL195" s="130"/>
      <c r="BM195" s="130"/>
      <c r="BN195" s="130"/>
      <c r="BO195" s="130"/>
      <c r="BP195" s="130"/>
      <c r="BQ195" s="130"/>
      <c r="BT195" s="441"/>
      <c r="BU195" s="442"/>
      <c r="BV195" s="442"/>
      <c r="BW195" s="442"/>
      <c r="BX195" s="442"/>
      <c r="BY195" s="442"/>
      <c r="BZ195" s="442"/>
      <c r="CA195" s="442"/>
      <c r="CB195" s="442"/>
      <c r="CC195" s="442"/>
      <c r="CD195" s="130"/>
      <c r="CN195" s="130"/>
      <c r="CX195" s="130"/>
      <c r="DH195" s="130"/>
      <c r="DR195" s="130"/>
      <c r="EB195" s="130"/>
      <c r="EL195" s="130"/>
      <c r="EV195" s="130"/>
      <c r="FF195" s="130"/>
      <c r="FP195" s="130"/>
      <c r="FZ195" s="130"/>
      <c r="GJ195" s="130"/>
      <c r="GT195" s="130"/>
      <c r="HD195" s="130"/>
      <c r="HN195" s="130"/>
      <c r="HX195" s="130"/>
      <c r="IH195" s="130"/>
    </row>
    <row xmlns:x14ac="http://schemas.microsoft.com/office/spreadsheetml/2009/9/ac" r="196" s="3" customFormat="true" x14ac:dyDescent="0.25">
      <c r="A196" s="394"/>
      <c r="B196" s="130"/>
      <c r="L196" s="130"/>
      <c r="V196" s="130"/>
      <c r="AF196" s="130"/>
      <c r="AP196" s="130"/>
      <c r="AZ196" s="130"/>
      <c r="BA196" s="130"/>
      <c r="BB196" s="130"/>
      <c r="BC196" s="130"/>
      <c r="BD196" s="130"/>
      <c r="BE196" s="130"/>
      <c r="BF196" s="130"/>
      <c r="BG196" s="130"/>
      <c r="BJ196" s="130"/>
      <c r="BK196" s="130"/>
      <c r="BL196" s="130"/>
      <c r="BM196" s="130"/>
      <c r="BN196" s="130"/>
      <c r="BO196" s="130"/>
      <c r="BP196" s="130"/>
      <c r="BQ196" s="130"/>
      <c r="BT196" s="441"/>
      <c r="BU196" s="442"/>
      <c r="BV196" s="442"/>
      <c r="BW196" s="442"/>
      <c r="BX196" s="442"/>
      <c r="BY196" s="442"/>
      <c r="BZ196" s="442"/>
      <c r="CA196" s="442"/>
      <c r="CB196" s="442"/>
      <c r="CC196" s="442"/>
      <c r="CD196" s="130"/>
      <c r="CN196" s="130"/>
      <c r="CX196" s="130"/>
      <c r="DH196" s="130"/>
      <c r="DR196" s="130"/>
      <c r="EB196" s="130"/>
      <c r="EL196" s="130"/>
      <c r="EV196" s="130"/>
      <c r="FF196" s="130"/>
      <c r="FP196" s="130"/>
      <c r="FZ196" s="130"/>
      <c r="GJ196" s="130"/>
      <c r="GT196" s="130"/>
      <c r="HD196" s="130"/>
      <c r="HN196" s="130"/>
      <c r="HX196" s="130"/>
      <c r="IH196" s="130"/>
    </row>
    <row xmlns:x14ac="http://schemas.microsoft.com/office/spreadsheetml/2009/9/ac" r="197" s="3" customFormat="true" x14ac:dyDescent="0.25">
      <c r="A197" s="394"/>
      <c r="B197" s="130"/>
      <c r="L197" s="130"/>
      <c r="V197" s="130"/>
      <c r="AF197" s="130"/>
      <c r="AP197" s="130"/>
      <c r="AZ197" s="130"/>
      <c r="BA197" s="130"/>
      <c r="BB197" s="130"/>
      <c r="BC197" s="130"/>
      <c r="BD197" s="130"/>
      <c r="BE197" s="130"/>
      <c r="BF197" s="130"/>
      <c r="BG197" s="130"/>
      <c r="BJ197" s="130"/>
      <c r="BK197" s="130"/>
      <c r="BL197" s="130"/>
      <c r="BM197" s="130"/>
      <c r="BN197" s="130"/>
      <c r="BO197" s="130"/>
      <c r="BP197" s="130"/>
      <c r="BQ197" s="130"/>
      <c r="BT197" s="441"/>
      <c r="BU197" s="442"/>
      <c r="BV197" s="442"/>
      <c r="BW197" s="442"/>
      <c r="BX197" s="442"/>
      <c r="BY197" s="442"/>
      <c r="BZ197" s="442"/>
      <c r="CA197" s="442"/>
      <c r="CB197" s="442"/>
      <c r="CC197" s="442"/>
      <c r="CD197" s="130"/>
      <c r="CN197" s="130"/>
      <c r="CX197" s="130"/>
      <c r="DH197" s="130"/>
      <c r="DR197" s="130"/>
      <c r="EB197" s="130"/>
      <c r="EL197" s="130"/>
      <c r="EV197" s="130"/>
      <c r="FF197" s="130"/>
      <c r="FP197" s="130"/>
      <c r="FZ197" s="130"/>
      <c r="GJ197" s="130"/>
      <c r="GT197" s="130"/>
      <c r="HD197" s="130"/>
      <c r="HN197" s="130"/>
      <c r="HX197" s="130"/>
      <c r="IH197" s="130"/>
    </row>
    <row xmlns:x14ac="http://schemas.microsoft.com/office/spreadsheetml/2009/9/ac" r="198" s="3" customFormat="true" x14ac:dyDescent="0.25">
      <c r="A198" s="394"/>
      <c r="B198" s="130"/>
      <c r="L198" s="130"/>
      <c r="V198" s="130"/>
      <c r="AF198" s="130"/>
      <c r="AP198" s="130"/>
      <c r="AZ198" s="130"/>
      <c r="BA198" s="130"/>
      <c r="BB198" s="130"/>
      <c r="BC198" s="130"/>
      <c r="BD198" s="130"/>
      <c r="BE198" s="130"/>
      <c r="BF198" s="130"/>
      <c r="BG198" s="130"/>
      <c r="BJ198" s="130"/>
      <c r="BK198" s="130"/>
      <c r="BL198" s="130"/>
      <c r="BM198" s="130"/>
      <c r="BN198" s="130"/>
      <c r="BO198" s="130"/>
      <c r="BP198" s="130"/>
      <c r="BQ198" s="130"/>
      <c r="BT198" s="441"/>
      <c r="BU198" s="442"/>
      <c r="BV198" s="442"/>
      <c r="BW198" s="442"/>
      <c r="BX198" s="442"/>
      <c r="BY198" s="442"/>
      <c r="BZ198" s="442"/>
      <c r="CA198" s="442"/>
      <c r="CB198" s="442"/>
      <c r="CC198" s="442"/>
      <c r="CD198" s="130"/>
      <c r="CN198" s="130"/>
      <c r="CX198" s="130"/>
      <c r="DH198" s="130"/>
      <c r="DR198" s="130"/>
      <c r="EB198" s="130"/>
      <c r="EL198" s="130"/>
      <c r="EV198" s="130"/>
      <c r="FF198" s="130"/>
      <c r="FP198" s="130"/>
      <c r="FZ198" s="130"/>
      <c r="GJ198" s="130"/>
      <c r="GT198" s="130"/>
      <c r="HD198" s="130"/>
      <c r="HN198" s="130"/>
      <c r="HX198" s="130"/>
      <c r="IH198" s="130"/>
    </row>
    <row xmlns:x14ac="http://schemas.microsoft.com/office/spreadsheetml/2009/9/ac" r="199" s="3" customFormat="true" x14ac:dyDescent="0.25">
      <c r="A199" s="394"/>
      <c r="B199" s="130"/>
      <c r="L199" s="130"/>
      <c r="V199" s="130"/>
      <c r="AF199" s="130"/>
      <c r="AP199" s="130"/>
      <c r="AZ199" s="130"/>
      <c r="BA199" s="130"/>
      <c r="BB199" s="130"/>
      <c r="BC199" s="130"/>
      <c r="BD199" s="130"/>
      <c r="BE199" s="130"/>
      <c r="BF199" s="130"/>
      <c r="BG199" s="130"/>
      <c r="BJ199" s="130"/>
      <c r="BK199" s="130"/>
      <c r="BL199" s="130"/>
      <c r="BM199" s="130"/>
      <c r="BN199" s="130"/>
      <c r="BO199" s="130"/>
      <c r="BP199" s="130"/>
      <c r="BQ199" s="130"/>
      <c r="BT199" s="441"/>
      <c r="BU199" s="442"/>
      <c r="BV199" s="442"/>
      <c r="BW199" s="442"/>
      <c r="BX199" s="442"/>
      <c r="BY199" s="442"/>
      <c r="BZ199" s="442"/>
      <c r="CA199" s="442"/>
      <c r="CB199" s="442"/>
      <c r="CC199" s="442"/>
      <c r="CD199" s="130"/>
      <c r="CN199" s="130"/>
      <c r="CX199" s="130"/>
      <c r="DH199" s="130"/>
      <c r="DR199" s="130"/>
      <c r="EB199" s="130"/>
      <c r="EL199" s="130"/>
      <c r="EV199" s="130"/>
      <c r="FF199" s="130"/>
      <c r="FP199" s="130"/>
      <c r="FZ199" s="130"/>
      <c r="GJ199" s="130"/>
      <c r="GT199" s="130"/>
      <c r="HD199" s="130"/>
      <c r="HN199" s="130"/>
      <c r="HX199" s="130"/>
      <c r="IH199" s="130"/>
    </row>
    <row xmlns:x14ac="http://schemas.microsoft.com/office/spreadsheetml/2009/9/ac" r="200" s="3" customFormat="true" x14ac:dyDescent="0.25">
      <c r="A200" s="394"/>
      <c r="B200" s="130"/>
      <c r="L200" s="130"/>
      <c r="V200" s="130"/>
      <c r="AF200" s="130"/>
      <c r="AP200" s="130"/>
      <c r="AZ200" s="130"/>
      <c r="BA200" s="130"/>
      <c r="BB200" s="130"/>
      <c r="BC200" s="130"/>
      <c r="BD200" s="130"/>
      <c r="BE200" s="130"/>
      <c r="BF200" s="130"/>
      <c r="BG200" s="130"/>
      <c r="BJ200" s="130"/>
      <c r="BK200" s="130"/>
      <c r="BL200" s="130"/>
      <c r="BM200" s="130"/>
      <c r="BN200" s="130"/>
      <c r="BO200" s="130"/>
      <c r="BP200" s="130"/>
      <c r="BQ200" s="130"/>
      <c r="BT200" s="441"/>
      <c r="BU200" s="442"/>
      <c r="BV200" s="442"/>
      <c r="BW200" s="442"/>
      <c r="BX200" s="442"/>
      <c r="BY200" s="442"/>
      <c r="BZ200" s="442"/>
      <c r="CA200" s="442"/>
      <c r="CB200" s="442"/>
      <c r="CC200" s="442"/>
      <c r="CD200" s="130"/>
      <c r="CN200" s="130"/>
      <c r="CX200" s="130"/>
      <c r="DH200" s="130"/>
      <c r="DR200" s="130"/>
      <c r="EB200" s="130"/>
      <c r="EL200" s="130"/>
      <c r="EV200" s="130"/>
      <c r="FF200" s="130"/>
      <c r="FP200" s="130"/>
      <c r="FZ200" s="130"/>
      <c r="GJ200" s="130"/>
      <c r="GT200" s="130"/>
      <c r="HD200" s="130"/>
      <c r="HN200" s="130"/>
      <c r="HX200" s="130"/>
      <c r="IH200" s="130"/>
    </row>
    <row xmlns:x14ac="http://schemas.microsoft.com/office/spreadsheetml/2009/9/ac" r="201" s="3" customFormat="true" x14ac:dyDescent="0.25">
      <c r="A201" s="394"/>
      <c r="B201" s="130"/>
      <c r="L201" s="130"/>
      <c r="V201" s="130"/>
      <c r="AF201" s="130"/>
      <c r="AP201" s="130"/>
      <c r="AZ201" s="130"/>
      <c r="BA201" s="130"/>
      <c r="BB201" s="130"/>
      <c r="BC201" s="130"/>
      <c r="BD201" s="130"/>
      <c r="BE201" s="130"/>
      <c r="BF201" s="130"/>
      <c r="BG201" s="130"/>
      <c r="BJ201" s="130"/>
      <c r="BK201" s="130"/>
      <c r="BL201" s="130"/>
      <c r="BM201" s="130"/>
      <c r="BN201" s="130"/>
      <c r="BO201" s="130"/>
      <c r="BP201" s="130"/>
      <c r="BQ201" s="130"/>
      <c r="BT201" s="441"/>
      <c r="BU201" s="442"/>
      <c r="BV201" s="442"/>
      <c r="BW201" s="442"/>
      <c r="BX201" s="442"/>
      <c r="BY201" s="442"/>
      <c r="BZ201" s="442"/>
      <c r="CA201" s="442"/>
      <c r="CB201" s="442"/>
      <c r="CC201" s="442"/>
      <c r="CD201" s="130"/>
      <c r="CN201" s="130"/>
      <c r="CX201" s="130"/>
      <c r="DH201" s="130"/>
      <c r="DR201" s="130"/>
      <c r="EB201" s="130"/>
      <c r="EL201" s="130"/>
      <c r="EV201" s="130"/>
      <c r="FF201" s="130"/>
      <c r="FP201" s="130"/>
      <c r="FZ201" s="130"/>
      <c r="GJ201" s="130"/>
      <c r="GT201" s="130"/>
      <c r="HD201" s="130"/>
      <c r="HN201" s="130"/>
      <c r="HX201" s="130"/>
      <c r="IH201" s="130"/>
    </row>
    <row xmlns:x14ac="http://schemas.microsoft.com/office/spreadsheetml/2009/9/ac" r="202" s="3" customFormat="true" x14ac:dyDescent="0.25">
      <c r="A202" s="394"/>
      <c r="B202" s="130"/>
      <c r="L202" s="130"/>
      <c r="V202" s="130"/>
      <c r="AF202" s="130"/>
      <c r="AP202" s="130"/>
      <c r="AZ202" s="130"/>
      <c r="BA202" s="130"/>
      <c r="BB202" s="130"/>
      <c r="BC202" s="130"/>
      <c r="BD202" s="130"/>
      <c r="BE202" s="130"/>
      <c r="BF202" s="130"/>
      <c r="BG202" s="130"/>
      <c r="BJ202" s="130"/>
      <c r="BK202" s="130"/>
      <c r="BL202" s="130"/>
      <c r="BM202" s="130"/>
      <c r="BN202" s="130"/>
      <c r="BO202" s="130"/>
      <c r="BP202" s="130"/>
      <c r="BQ202" s="130"/>
      <c r="BT202" s="441"/>
      <c r="BU202" s="442"/>
      <c r="BV202" s="442"/>
      <c r="BW202" s="442"/>
      <c r="BX202" s="442"/>
      <c r="BY202" s="442"/>
      <c r="BZ202" s="442"/>
      <c r="CA202" s="442"/>
      <c r="CB202" s="442"/>
      <c r="CC202" s="442"/>
      <c r="CD202" s="130"/>
      <c r="CN202" s="130"/>
      <c r="CX202" s="130"/>
      <c r="DH202" s="130"/>
      <c r="DR202" s="130"/>
      <c r="EB202" s="130"/>
      <c r="EL202" s="130"/>
      <c r="EV202" s="130"/>
      <c r="FF202" s="130"/>
      <c r="FP202" s="130"/>
      <c r="FZ202" s="130"/>
      <c r="GJ202" s="130"/>
      <c r="GT202" s="130"/>
      <c r="HD202" s="130"/>
      <c r="HN202" s="130"/>
      <c r="HX202" s="130"/>
      <c r="IH202" s="130"/>
    </row>
    <row xmlns:x14ac="http://schemas.microsoft.com/office/spreadsheetml/2009/9/ac" r="203" s="3" customFormat="true" x14ac:dyDescent="0.25">
      <c r="A203" s="394"/>
      <c r="B203" s="130"/>
      <c r="L203" s="130"/>
      <c r="V203" s="130"/>
      <c r="AF203" s="130"/>
      <c r="AP203" s="130"/>
      <c r="AZ203" s="130"/>
      <c r="BA203" s="130"/>
      <c r="BB203" s="130"/>
      <c r="BC203" s="130"/>
      <c r="BD203" s="130"/>
      <c r="BE203" s="130"/>
      <c r="BF203" s="130"/>
      <c r="BG203" s="130"/>
      <c r="BJ203" s="130"/>
      <c r="BK203" s="130"/>
      <c r="BL203" s="130"/>
      <c r="BM203" s="130"/>
      <c r="BN203" s="130"/>
      <c r="BO203" s="130"/>
      <c r="BP203" s="130"/>
      <c r="BQ203" s="130"/>
      <c r="BT203" s="441"/>
      <c r="BU203" s="442"/>
      <c r="BV203" s="442"/>
      <c r="BW203" s="442"/>
      <c r="BX203" s="442"/>
      <c r="BY203" s="442"/>
      <c r="BZ203" s="442"/>
      <c r="CA203" s="442"/>
      <c r="CB203" s="442"/>
      <c r="CC203" s="442"/>
      <c r="CD203" s="130"/>
      <c r="CN203" s="130"/>
      <c r="CX203" s="130"/>
      <c r="DH203" s="130"/>
      <c r="DR203" s="130"/>
      <c r="EB203" s="130"/>
      <c r="EL203" s="130"/>
      <c r="EV203" s="130"/>
      <c r="FF203" s="130"/>
      <c r="FP203" s="130"/>
      <c r="FZ203" s="130"/>
      <c r="GJ203" s="130"/>
      <c r="GT203" s="130"/>
      <c r="HD203" s="130"/>
      <c r="HN203" s="130"/>
      <c r="HX203" s="130"/>
      <c r="IH203" s="130"/>
    </row>
    <row xmlns:x14ac="http://schemas.microsoft.com/office/spreadsheetml/2009/9/ac" r="204" s="3" customFormat="true" x14ac:dyDescent="0.25">
      <c r="A204" s="394"/>
      <c r="B204" s="130"/>
      <c r="L204" s="130"/>
      <c r="V204" s="130"/>
      <c r="AF204" s="130"/>
      <c r="AP204" s="130"/>
      <c r="AZ204" s="130"/>
      <c r="BA204" s="130"/>
      <c r="BB204" s="130"/>
      <c r="BC204" s="130"/>
      <c r="BD204" s="130"/>
      <c r="BE204" s="130"/>
      <c r="BF204" s="130"/>
      <c r="BG204" s="130"/>
      <c r="BJ204" s="130"/>
      <c r="BK204" s="130"/>
      <c r="BL204" s="130"/>
      <c r="BM204" s="130"/>
      <c r="BN204" s="130"/>
      <c r="BO204" s="130"/>
      <c r="BP204" s="130"/>
      <c r="BQ204" s="130"/>
      <c r="BT204" s="441"/>
      <c r="BU204" s="442"/>
      <c r="BV204" s="442"/>
      <c r="BW204" s="442"/>
      <c r="BX204" s="442"/>
      <c r="BY204" s="442"/>
      <c r="BZ204" s="442"/>
      <c r="CA204" s="442"/>
      <c r="CB204" s="442"/>
      <c r="CC204" s="442"/>
      <c r="CD204" s="130"/>
      <c r="CN204" s="130"/>
      <c r="CX204" s="130"/>
      <c r="DH204" s="130"/>
      <c r="DR204" s="130"/>
      <c r="EB204" s="130"/>
      <c r="EL204" s="130"/>
      <c r="EV204" s="130"/>
      <c r="FF204" s="130"/>
      <c r="FP204" s="130"/>
      <c r="FZ204" s="130"/>
      <c r="GJ204" s="130"/>
      <c r="GT204" s="130"/>
      <c r="HD204" s="130"/>
      <c r="HN204" s="130"/>
      <c r="HX204" s="130"/>
      <c r="IH204" s="130"/>
    </row>
    <row xmlns:x14ac="http://schemas.microsoft.com/office/spreadsheetml/2009/9/ac" r="205" s="3" customFormat="true" x14ac:dyDescent="0.25">
      <c r="A205" s="394"/>
      <c r="B205" s="130"/>
      <c r="L205" s="130"/>
      <c r="V205" s="130"/>
      <c r="AF205" s="130"/>
      <c r="AP205" s="130"/>
      <c r="AZ205" s="130"/>
      <c r="BA205" s="130"/>
      <c r="BB205" s="130"/>
      <c r="BC205" s="130"/>
      <c r="BD205" s="130"/>
      <c r="BE205" s="130"/>
      <c r="BF205" s="130"/>
      <c r="BG205" s="130"/>
      <c r="BJ205" s="130"/>
      <c r="BK205" s="130"/>
      <c r="BL205" s="130"/>
      <c r="BM205" s="130"/>
      <c r="BN205" s="130"/>
      <c r="BO205" s="130"/>
      <c r="BP205" s="130"/>
      <c r="BQ205" s="130"/>
      <c r="BT205" s="441"/>
      <c r="BU205" s="442"/>
      <c r="BV205" s="442"/>
      <c r="BW205" s="442"/>
      <c r="BX205" s="442"/>
      <c r="BY205" s="442"/>
      <c r="BZ205" s="442"/>
      <c r="CA205" s="442"/>
      <c r="CB205" s="442"/>
      <c r="CC205" s="442"/>
      <c r="CD205" s="130"/>
      <c r="CN205" s="130"/>
      <c r="CX205" s="130"/>
      <c r="DH205" s="130"/>
      <c r="DR205" s="130"/>
      <c r="EB205" s="130"/>
      <c r="EL205" s="130"/>
      <c r="EV205" s="130"/>
      <c r="FF205" s="130"/>
      <c r="FP205" s="130"/>
      <c r="FZ205" s="130"/>
      <c r="GJ205" s="130"/>
      <c r="GT205" s="130"/>
      <c r="HD205" s="130"/>
      <c r="HN205" s="130"/>
      <c r="HX205" s="130"/>
      <c r="IH205" s="130"/>
    </row>
    <row xmlns:x14ac="http://schemas.microsoft.com/office/spreadsheetml/2009/9/ac" r="206" s="3" customFormat="true" x14ac:dyDescent="0.25">
      <c r="A206" s="394"/>
      <c r="B206" s="130"/>
      <c r="L206" s="130"/>
      <c r="V206" s="130"/>
      <c r="AF206" s="130"/>
      <c r="AP206" s="130"/>
      <c r="AZ206" s="130"/>
      <c r="BA206" s="130"/>
      <c r="BB206" s="130"/>
      <c r="BC206" s="130"/>
      <c r="BD206" s="130"/>
      <c r="BE206" s="130"/>
      <c r="BF206" s="130"/>
      <c r="BG206" s="130"/>
      <c r="BJ206" s="130"/>
      <c r="BK206" s="130"/>
      <c r="BL206" s="130"/>
      <c r="BM206" s="130"/>
      <c r="BN206" s="130"/>
      <c r="BO206" s="130"/>
      <c r="BP206" s="130"/>
      <c r="BQ206" s="130"/>
      <c r="BT206" s="441"/>
      <c r="BU206" s="442"/>
      <c r="BV206" s="442"/>
      <c r="BW206" s="442"/>
      <c r="BX206" s="442"/>
      <c r="BY206" s="442"/>
      <c r="BZ206" s="442"/>
      <c r="CA206" s="442"/>
      <c r="CB206" s="442"/>
      <c r="CC206" s="442"/>
      <c r="CD206" s="130"/>
      <c r="CN206" s="130"/>
      <c r="CX206" s="130"/>
      <c r="DH206" s="130"/>
      <c r="DR206" s="130"/>
      <c r="EB206" s="130"/>
      <c r="EL206" s="130"/>
      <c r="EV206" s="130"/>
      <c r="FF206" s="130"/>
      <c r="FP206" s="130"/>
      <c r="FZ206" s="130"/>
      <c r="GJ206" s="130"/>
      <c r="GT206" s="130"/>
      <c r="HD206" s="130"/>
      <c r="HN206" s="130"/>
      <c r="HX206" s="130"/>
      <c r="IH206" s="130"/>
    </row>
    <row xmlns:x14ac="http://schemas.microsoft.com/office/spreadsheetml/2009/9/ac" r="207" s="3" customFormat="true" x14ac:dyDescent="0.25">
      <c r="A207" s="394"/>
      <c r="B207" s="130"/>
      <c r="L207" s="130"/>
      <c r="V207" s="130"/>
      <c r="AF207" s="130"/>
      <c r="AP207" s="130"/>
      <c r="AZ207" s="130"/>
      <c r="BA207" s="130"/>
      <c r="BB207" s="130"/>
      <c r="BC207" s="130"/>
      <c r="BD207" s="130"/>
      <c r="BE207" s="130"/>
      <c r="BF207" s="130"/>
      <c r="BG207" s="130"/>
      <c r="BJ207" s="130"/>
      <c r="BK207" s="130"/>
      <c r="BL207" s="130"/>
      <c r="BM207" s="130"/>
      <c r="BN207" s="130"/>
      <c r="BO207" s="130"/>
      <c r="BP207" s="130"/>
      <c r="BQ207" s="130"/>
      <c r="BT207" s="441"/>
      <c r="BU207" s="442"/>
      <c r="BV207" s="442"/>
      <c r="BW207" s="442"/>
      <c r="BX207" s="442"/>
      <c r="BY207" s="442"/>
      <c r="BZ207" s="442"/>
      <c r="CA207" s="442"/>
      <c r="CB207" s="442"/>
      <c r="CC207" s="442"/>
      <c r="CD207" s="130"/>
      <c r="CN207" s="130"/>
      <c r="CX207" s="130"/>
      <c r="DH207" s="130"/>
      <c r="DR207" s="130"/>
      <c r="EB207" s="130"/>
      <c r="EL207" s="130"/>
      <c r="EV207" s="130"/>
      <c r="FF207" s="130"/>
      <c r="FP207" s="130"/>
      <c r="FZ207" s="130"/>
      <c r="GJ207" s="130"/>
      <c r="GT207" s="130"/>
      <c r="HD207" s="130"/>
      <c r="HN207" s="130"/>
      <c r="HX207" s="130"/>
      <c r="IH207" s="130"/>
    </row>
    <row xmlns:x14ac="http://schemas.microsoft.com/office/spreadsheetml/2009/9/ac" r="208" s="3" customFormat="true" x14ac:dyDescent="0.25">
      <c r="A208" s="394"/>
      <c r="B208" s="130"/>
      <c r="L208" s="130"/>
      <c r="V208" s="130"/>
      <c r="AF208" s="130"/>
      <c r="AP208" s="130"/>
      <c r="AZ208" s="130"/>
      <c r="BA208" s="130"/>
      <c r="BB208" s="130"/>
      <c r="BC208" s="130"/>
      <c r="BD208" s="130"/>
      <c r="BE208" s="130"/>
      <c r="BF208" s="130"/>
      <c r="BG208" s="130"/>
      <c r="BJ208" s="130"/>
      <c r="BK208" s="130"/>
      <c r="BL208" s="130"/>
      <c r="BM208" s="130"/>
      <c r="BN208" s="130"/>
      <c r="BO208" s="130"/>
      <c r="BP208" s="130"/>
      <c r="BQ208" s="130"/>
      <c r="BT208" s="441"/>
      <c r="BU208" s="442"/>
      <c r="BV208" s="442"/>
      <c r="BW208" s="442"/>
      <c r="BX208" s="442"/>
      <c r="BY208" s="442"/>
      <c r="BZ208" s="442"/>
      <c r="CA208" s="442"/>
      <c r="CB208" s="442"/>
      <c r="CC208" s="442"/>
      <c r="CD208" s="130"/>
      <c r="CN208" s="130"/>
      <c r="CX208" s="130"/>
      <c r="DH208" s="130"/>
      <c r="DR208" s="130"/>
      <c r="EB208" s="130"/>
      <c r="EL208" s="130"/>
      <c r="EV208" s="130"/>
      <c r="FF208" s="130"/>
      <c r="FP208" s="130"/>
      <c r="FZ208" s="130"/>
      <c r="GJ208" s="130"/>
      <c r="GT208" s="130"/>
      <c r="HD208" s="130"/>
      <c r="HN208" s="130"/>
      <c r="HX208" s="130"/>
      <c r="IH208" s="130"/>
    </row>
    <row xmlns:x14ac="http://schemas.microsoft.com/office/spreadsheetml/2009/9/ac" r="209" s="3" customFormat="true" x14ac:dyDescent="0.25">
      <c r="A209" s="394"/>
      <c r="B209" s="130"/>
      <c r="L209" s="130"/>
      <c r="V209" s="130"/>
      <c r="AF209" s="130"/>
      <c r="AP209" s="130"/>
      <c r="AZ209" s="130"/>
      <c r="BA209" s="130"/>
      <c r="BB209" s="130"/>
      <c r="BC209" s="130"/>
      <c r="BD209" s="130"/>
      <c r="BE209" s="130"/>
      <c r="BF209" s="130"/>
      <c r="BG209" s="130"/>
      <c r="BJ209" s="130"/>
      <c r="BK209" s="130"/>
      <c r="BL209" s="130"/>
      <c r="BM209" s="130"/>
      <c r="BN209" s="130"/>
      <c r="BO209" s="130"/>
      <c r="BP209" s="130"/>
      <c r="BQ209" s="130"/>
      <c r="BT209" s="441"/>
      <c r="BU209" s="442"/>
      <c r="BV209" s="442"/>
      <c r="BW209" s="442"/>
      <c r="BX209" s="442"/>
      <c r="BY209" s="442"/>
      <c r="BZ209" s="442"/>
      <c r="CA209" s="442"/>
      <c r="CB209" s="442"/>
      <c r="CC209" s="442"/>
      <c r="CD209" s="130"/>
      <c r="CN209" s="130"/>
      <c r="CX209" s="130"/>
      <c r="DH209" s="130"/>
      <c r="DR209" s="130"/>
      <c r="EB209" s="130"/>
      <c r="EL209" s="130"/>
      <c r="EV209" s="130"/>
      <c r="FF209" s="130"/>
      <c r="FP209" s="130"/>
      <c r="FZ209" s="130"/>
      <c r="GJ209" s="130"/>
      <c r="GT209" s="130"/>
      <c r="HD209" s="130"/>
      <c r="HN209" s="130"/>
      <c r="HX209" s="130"/>
      <c r="IH209" s="130"/>
    </row>
    <row xmlns:x14ac="http://schemas.microsoft.com/office/spreadsheetml/2009/9/ac" r="210" s="3" customFormat="true" x14ac:dyDescent="0.25">
      <c r="A210" s="394"/>
      <c r="B210" s="130"/>
      <c r="L210" s="130"/>
      <c r="V210" s="130"/>
      <c r="AF210" s="130"/>
      <c r="AP210" s="130"/>
      <c r="AZ210" s="130"/>
      <c r="BA210" s="130"/>
      <c r="BB210" s="130"/>
      <c r="BC210" s="130"/>
      <c r="BD210" s="130"/>
      <c r="BE210" s="130"/>
      <c r="BF210" s="130"/>
      <c r="BG210" s="130"/>
      <c r="BJ210" s="130"/>
      <c r="BK210" s="130"/>
      <c r="BL210" s="130"/>
      <c r="BM210" s="130"/>
      <c r="BN210" s="130"/>
      <c r="BO210" s="130"/>
      <c r="BP210" s="130"/>
      <c r="BQ210" s="130"/>
      <c r="BT210" s="441"/>
      <c r="BU210" s="442"/>
      <c r="BV210" s="442"/>
      <c r="BW210" s="442"/>
      <c r="BX210" s="442"/>
      <c r="BY210" s="442"/>
      <c r="BZ210" s="442"/>
      <c r="CA210" s="442"/>
      <c r="CB210" s="442"/>
      <c r="CC210" s="442"/>
      <c r="CD210" s="130"/>
      <c r="CN210" s="130"/>
      <c r="CX210" s="130"/>
      <c r="DH210" s="130"/>
      <c r="DR210" s="130"/>
      <c r="EB210" s="130"/>
      <c r="EL210" s="130"/>
      <c r="EV210" s="130"/>
      <c r="FF210" s="130"/>
      <c r="FP210" s="130"/>
      <c r="FZ210" s="130"/>
      <c r="GJ210" s="130"/>
      <c r="GT210" s="130"/>
      <c r="HD210" s="130"/>
      <c r="HN210" s="130"/>
      <c r="HX210" s="130"/>
      <c r="IH210" s="130"/>
    </row>
    <row xmlns:x14ac="http://schemas.microsoft.com/office/spreadsheetml/2009/9/ac" r="211" s="3" customFormat="true" x14ac:dyDescent="0.25">
      <c r="A211" s="394"/>
      <c r="B211" s="130"/>
      <c r="L211" s="130"/>
      <c r="V211" s="130"/>
      <c r="AF211" s="130"/>
      <c r="AP211" s="130"/>
      <c r="AZ211" s="130"/>
      <c r="BA211" s="130"/>
      <c r="BB211" s="130"/>
      <c r="BC211" s="130"/>
      <c r="BD211" s="130"/>
      <c r="BE211" s="130"/>
      <c r="BF211" s="130"/>
      <c r="BG211" s="130"/>
      <c r="BJ211" s="130"/>
      <c r="BK211" s="130"/>
      <c r="BL211" s="130"/>
      <c r="BM211" s="130"/>
      <c r="BN211" s="130"/>
      <c r="BO211" s="130"/>
      <c r="BP211" s="130"/>
      <c r="BQ211" s="130"/>
      <c r="BT211" s="441"/>
      <c r="BU211" s="442"/>
      <c r="BV211" s="442"/>
      <c r="BW211" s="442"/>
      <c r="BX211" s="442"/>
      <c r="BY211" s="442"/>
      <c r="BZ211" s="442"/>
      <c r="CA211" s="442"/>
      <c r="CB211" s="442"/>
      <c r="CC211" s="442"/>
      <c r="CD211" s="130"/>
      <c r="CN211" s="130"/>
      <c r="CX211" s="130"/>
      <c r="DH211" s="130"/>
      <c r="DR211" s="130"/>
      <c r="EB211" s="130"/>
      <c r="EL211" s="130"/>
      <c r="EV211" s="130"/>
      <c r="FF211" s="130"/>
      <c r="FP211" s="130"/>
      <c r="FZ211" s="130"/>
      <c r="GJ211" s="130"/>
      <c r="GT211" s="130"/>
      <c r="HD211" s="130"/>
      <c r="HN211" s="130"/>
      <c r="HX211" s="130"/>
      <c r="IH211" s="130"/>
    </row>
    <row xmlns:x14ac="http://schemas.microsoft.com/office/spreadsheetml/2009/9/ac" r="212" s="3" customFormat="true" x14ac:dyDescent="0.25">
      <c r="A212" s="394"/>
      <c r="B212" s="130"/>
      <c r="L212" s="130"/>
      <c r="V212" s="130"/>
      <c r="AF212" s="130"/>
      <c r="AP212" s="130"/>
      <c r="AZ212" s="130"/>
      <c r="BA212" s="130"/>
      <c r="BB212" s="130"/>
      <c r="BC212" s="130"/>
      <c r="BD212" s="130"/>
      <c r="BE212" s="130"/>
      <c r="BF212" s="130"/>
      <c r="BG212" s="130"/>
      <c r="BJ212" s="130"/>
      <c r="BK212" s="130"/>
      <c r="BL212" s="130"/>
      <c r="BM212" s="130"/>
      <c r="BN212" s="130"/>
      <c r="BO212" s="130"/>
      <c r="BP212" s="130"/>
      <c r="BQ212" s="130"/>
      <c r="BT212" s="441"/>
      <c r="BU212" s="442"/>
      <c r="BV212" s="442"/>
      <c r="BW212" s="442"/>
      <c r="BX212" s="442"/>
      <c r="BY212" s="442"/>
      <c r="BZ212" s="442"/>
      <c r="CA212" s="442"/>
      <c r="CB212" s="442"/>
      <c r="CC212" s="442"/>
      <c r="CD212" s="130"/>
      <c r="CN212" s="130"/>
      <c r="CX212" s="130"/>
      <c r="DH212" s="130"/>
      <c r="DR212" s="130"/>
      <c r="EB212" s="130"/>
      <c r="EL212" s="130"/>
      <c r="EV212" s="130"/>
      <c r="FF212" s="130"/>
      <c r="FP212" s="130"/>
      <c r="FZ212" s="130"/>
      <c r="GJ212" s="130"/>
      <c r="GT212" s="130"/>
      <c r="HD212" s="130"/>
      <c r="HN212" s="130"/>
      <c r="HX212" s="130"/>
      <c r="IH212" s="130"/>
    </row>
    <row xmlns:x14ac="http://schemas.microsoft.com/office/spreadsheetml/2009/9/ac" r="213" s="3" customFormat="true" x14ac:dyDescent="0.25">
      <c r="A213" s="394"/>
      <c r="B213" s="130"/>
      <c r="L213" s="130"/>
      <c r="V213" s="130"/>
      <c r="AF213" s="130"/>
      <c r="AP213" s="130"/>
      <c r="AZ213" s="130"/>
      <c r="BA213" s="130"/>
      <c r="BB213" s="130"/>
      <c r="BC213" s="130"/>
      <c r="BD213" s="130"/>
      <c r="BE213" s="130"/>
      <c r="BF213" s="130"/>
      <c r="BG213" s="130"/>
      <c r="BJ213" s="130"/>
      <c r="BK213" s="130"/>
      <c r="BL213" s="130"/>
      <c r="BM213" s="130"/>
      <c r="BN213" s="130"/>
      <c r="BO213" s="130"/>
      <c r="BP213" s="130"/>
      <c r="BQ213" s="130"/>
      <c r="BT213" s="441"/>
      <c r="BU213" s="442"/>
      <c r="BV213" s="442"/>
      <c r="BW213" s="442"/>
      <c r="BX213" s="442"/>
      <c r="BY213" s="442"/>
      <c r="BZ213" s="442"/>
      <c r="CA213" s="442"/>
      <c r="CB213" s="442"/>
      <c r="CC213" s="442"/>
      <c r="CD213" s="130"/>
      <c r="CN213" s="130"/>
      <c r="CX213" s="130"/>
      <c r="DH213" s="130"/>
      <c r="DR213" s="130"/>
      <c r="EB213" s="130"/>
      <c r="EL213" s="130"/>
      <c r="EV213" s="130"/>
      <c r="FF213" s="130"/>
      <c r="FP213" s="130"/>
      <c r="FZ213" s="130"/>
      <c r="GJ213" s="130"/>
      <c r="GT213" s="130"/>
      <c r="HD213" s="130"/>
      <c r="HN213" s="130"/>
      <c r="HX213" s="130"/>
      <c r="IH213" s="130"/>
    </row>
    <row xmlns:x14ac="http://schemas.microsoft.com/office/spreadsheetml/2009/9/ac" r="214" s="3" customFormat="true" x14ac:dyDescent="0.25">
      <c r="A214" s="394"/>
      <c r="B214" s="130"/>
      <c r="L214" s="130"/>
      <c r="V214" s="130"/>
      <c r="AF214" s="130"/>
      <c r="AP214" s="130"/>
      <c r="AZ214" s="130"/>
      <c r="BA214" s="130"/>
      <c r="BB214" s="130"/>
      <c r="BC214" s="130"/>
      <c r="BD214" s="130"/>
      <c r="BE214" s="130"/>
      <c r="BF214" s="130"/>
      <c r="BG214" s="130"/>
      <c r="BJ214" s="130"/>
      <c r="BK214" s="130"/>
      <c r="BL214" s="130"/>
      <c r="BM214" s="130"/>
      <c r="BN214" s="130"/>
      <c r="BO214" s="130"/>
      <c r="BP214" s="130"/>
      <c r="BQ214" s="130"/>
      <c r="BT214" s="441"/>
      <c r="BU214" s="442"/>
      <c r="BV214" s="442"/>
      <c r="BW214" s="442"/>
      <c r="BX214" s="442"/>
      <c r="BY214" s="442"/>
      <c r="BZ214" s="442"/>
      <c r="CA214" s="442"/>
      <c r="CB214" s="442"/>
      <c r="CC214" s="442"/>
      <c r="CD214" s="130"/>
      <c r="CN214" s="130"/>
      <c r="CX214" s="130"/>
      <c r="DH214" s="130"/>
      <c r="DR214" s="130"/>
      <c r="EB214" s="130"/>
      <c r="EL214" s="130"/>
      <c r="EV214" s="130"/>
      <c r="FF214" s="130"/>
      <c r="FP214" s="130"/>
      <c r="FZ214" s="130"/>
      <c r="GJ214" s="130"/>
      <c r="GT214" s="130"/>
      <c r="HD214" s="130"/>
      <c r="HN214" s="130"/>
      <c r="HX214" s="130"/>
      <c r="IH214" s="130"/>
    </row>
    <row xmlns:x14ac="http://schemas.microsoft.com/office/spreadsheetml/2009/9/ac" r="215" s="3" customFormat="true" x14ac:dyDescent="0.25">
      <c r="A215" s="394"/>
      <c r="B215" s="130"/>
      <c r="L215" s="130"/>
      <c r="V215" s="130"/>
      <c r="AF215" s="130"/>
      <c r="AP215" s="130"/>
      <c r="AZ215" s="130"/>
      <c r="BA215" s="130"/>
      <c r="BB215" s="130"/>
      <c r="BC215" s="130"/>
      <c r="BD215" s="130"/>
      <c r="BE215" s="130"/>
      <c r="BF215" s="130"/>
      <c r="BG215" s="130"/>
      <c r="BJ215" s="130"/>
      <c r="BK215" s="130"/>
      <c r="BL215" s="130"/>
      <c r="BM215" s="130"/>
      <c r="BN215" s="130"/>
      <c r="BO215" s="130"/>
      <c r="BP215" s="130"/>
      <c r="BQ215" s="130"/>
      <c r="BT215" s="441"/>
      <c r="BU215" s="442"/>
      <c r="BV215" s="442"/>
      <c r="BW215" s="442"/>
      <c r="BX215" s="442"/>
      <c r="BY215" s="442"/>
      <c r="BZ215" s="442"/>
      <c r="CA215" s="442"/>
      <c r="CB215" s="442"/>
      <c r="CC215" s="442"/>
      <c r="CD215" s="130"/>
      <c r="CN215" s="130"/>
      <c r="CX215" s="130"/>
      <c r="DH215" s="130"/>
      <c r="DR215" s="130"/>
      <c r="EB215" s="130"/>
      <c r="EL215" s="130"/>
      <c r="EV215" s="130"/>
      <c r="FF215" s="130"/>
      <c r="FP215" s="130"/>
      <c r="FZ215" s="130"/>
      <c r="GJ215" s="130"/>
      <c r="GT215" s="130"/>
      <c r="HD215" s="130"/>
      <c r="HN215" s="130"/>
      <c r="HX215" s="130"/>
      <c r="IH215" s="130"/>
    </row>
    <row xmlns:x14ac="http://schemas.microsoft.com/office/spreadsheetml/2009/9/ac" r="216" s="3" customFormat="true" x14ac:dyDescent="0.25">
      <c r="A216" s="394"/>
      <c r="B216" s="130"/>
      <c r="L216" s="130"/>
      <c r="V216" s="130"/>
      <c r="AF216" s="130"/>
      <c r="AP216" s="130"/>
      <c r="AZ216" s="130"/>
      <c r="BA216" s="130"/>
      <c r="BB216" s="130"/>
      <c r="BC216" s="130"/>
      <c r="BD216" s="130"/>
      <c r="BE216" s="130"/>
      <c r="BF216" s="130"/>
      <c r="BG216" s="130"/>
      <c r="BJ216" s="130"/>
      <c r="BK216" s="130"/>
      <c r="BL216" s="130"/>
      <c r="BM216" s="130"/>
      <c r="BN216" s="130"/>
      <c r="BO216" s="130"/>
      <c r="BP216" s="130"/>
      <c r="BQ216" s="130"/>
      <c r="BT216" s="441"/>
      <c r="BU216" s="442"/>
      <c r="BV216" s="442"/>
      <c r="BW216" s="442"/>
      <c r="BX216" s="442"/>
      <c r="BY216" s="442"/>
      <c r="BZ216" s="442"/>
      <c r="CA216" s="442"/>
      <c r="CB216" s="442"/>
      <c r="CC216" s="442"/>
      <c r="CD216" s="130"/>
      <c r="CN216" s="130"/>
      <c r="CX216" s="130"/>
      <c r="DH216" s="130"/>
      <c r="DR216" s="130"/>
      <c r="EB216" s="130"/>
      <c r="EL216" s="130"/>
      <c r="EV216" s="130"/>
      <c r="FF216" s="130"/>
      <c r="FP216" s="130"/>
      <c r="FZ216" s="130"/>
      <c r="GJ216" s="130"/>
      <c r="GT216" s="130"/>
      <c r="HD216" s="130"/>
      <c r="HN216" s="130"/>
      <c r="HX216" s="130"/>
      <c r="IH216" s="130"/>
    </row>
    <row xmlns:x14ac="http://schemas.microsoft.com/office/spreadsheetml/2009/9/ac" r="217" s="3" customFormat="true" x14ac:dyDescent="0.25">
      <c r="A217" s="394"/>
      <c r="B217" s="130"/>
      <c r="L217" s="130"/>
      <c r="V217" s="130"/>
      <c r="AF217" s="130"/>
      <c r="AP217" s="130"/>
      <c r="AZ217" s="130"/>
      <c r="BA217" s="130"/>
      <c r="BB217" s="130"/>
      <c r="BC217" s="130"/>
      <c r="BD217" s="130"/>
      <c r="BE217" s="130"/>
      <c r="BF217" s="130"/>
      <c r="BG217" s="130"/>
      <c r="BJ217" s="130"/>
      <c r="BK217" s="130"/>
      <c r="BL217" s="130"/>
      <c r="BM217" s="130"/>
      <c r="BN217" s="130"/>
      <c r="BO217" s="130"/>
      <c r="BP217" s="130"/>
      <c r="BQ217" s="130"/>
      <c r="BT217" s="441"/>
      <c r="BU217" s="442"/>
      <c r="BV217" s="442"/>
      <c r="BW217" s="442"/>
      <c r="BX217" s="442"/>
      <c r="BY217" s="442"/>
      <c r="BZ217" s="442"/>
      <c r="CA217" s="442"/>
      <c r="CB217" s="442"/>
      <c r="CC217" s="442"/>
      <c r="CD217" s="130"/>
      <c r="CN217" s="130"/>
      <c r="CX217" s="130"/>
      <c r="DH217" s="130"/>
      <c r="DR217" s="130"/>
      <c r="EB217" s="130"/>
      <c r="EL217" s="130"/>
      <c r="EV217" s="130"/>
      <c r="FF217" s="130"/>
      <c r="FP217" s="130"/>
      <c r="FZ217" s="130"/>
      <c r="GJ217" s="130"/>
      <c r="GT217" s="130"/>
      <c r="HD217" s="130"/>
      <c r="HN217" s="130"/>
      <c r="HX217" s="130"/>
      <c r="IH217" s="130"/>
    </row>
    <row xmlns:x14ac="http://schemas.microsoft.com/office/spreadsheetml/2009/9/ac" r="218" s="3" customFormat="true" x14ac:dyDescent="0.25">
      <c r="A218" s="394"/>
      <c r="B218" s="130"/>
      <c r="L218" s="130"/>
      <c r="V218" s="130"/>
      <c r="AF218" s="130"/>
      <c r="AP218" s="130"/>
      <c r="AZ218" s="130"/>
      <c r="BA218" s="130"/>
      <c r="BB218" s="130"/>
      <c r="BC218" s="130"/>
      <c r="BD218" s="130"/>
      <c r="BE218" s="130"/>
      <c r="BF218" s="130"/>
      <c r="BG218" s="130"/>
      <c r="BJ218" s="130"/>
      <c r="BK218" s="130"/>
      <c r="BL218" s="130"/>
      <c r="BM218" s="130"/>
      <c r="BN218" s="130"/>
      <c r="BO218" s="130"/>
      <c r="BP218" s="130"/>
      <c r="BQ218" s="130"/>
      <c r="BT218" s="441"/>
      <c r="BU218" s="442"/>
      <c r="BV218" s="442"/>
      <c r="BW218" s="442"/>
      <c r="BX218" s="442"/>
      <c r="BY218" s="442"/>
      <c r="BZ218" s="442"/>
      <c r="CA218" s="442"/>
      <c r="CB218" s="442"/>
      <c r="CC218" s="442"/>
      <c r="CD218" s="130"/>
      <c r="CN218" s="130"/>
      <c r="CX218" s="130"/>
      <c r="DH218" s="130"/>
      <c r="DR218" s="130"/>
      <c r="EB218" s="130"/>
      <c r="EL218" s="130"/>
      <c r="EV218" s="130"/>
      <c r="FF218" s="130"/>
      <c r="FP218" s="130"/>
      <c r="FZ218" s="130"/>
      <c r="GJ218" s="130"/>
      <c r="GT218" s="130"/>
      <c r="HD218" s="130"/>
      <c r="HN218" s="130"/>
      <c r="HX218" s="130"/>
      <c r="IH218" s="130"/>
    </row>
    <row xmlns:x14ac="http://schemas.microsoft.com/office/spreadsheetml/2009/9/ac" r="219" s="3" customFormat="true" x14ac:dyDescent="0.25">
      <c r="A219" s="394"/>
      <c r="B219" s="130"/>
      <c r="L219" s="130"/>
      <c r="V219" s="130"/>
      <c r="AF219" s="130"/>
      <c r="AP219" s="130"/>
      <c r="AZ219" s="130"/>
      <c r="BA219" s="130"/>
      <c r="BB219" s="130"/>
      <c r="BC219" s="130"/>
      <c r="BD219" s="130"/>
      <c r="BE219" s="130"/>
      <c r="BF219" s="130"/>
      <c r="BG219" s="130"/>
      <c r="BJ219" s="130"/>
      <c r="BK219" s="130"/>
      <c r="BL219" s="130"/>
      <c r="BM219" s="130"/>
      <c r="BN219" s="130"/>
      <c r="BO219" s="130"/>
      <c r="BP219" s="130"/>
      <c r="BQ219" s="130"/>
      <c r="BT219" s="441"/>
      <c r="BU219" s="442"/>
      <c r="BV219" s="442"/>
      <c r="BW219" s="442"/>
      <c r="BX219" s="442"/>
      <c r="BY219" s="442"/>
      <c r="BZ219" s="442"/>
      <c r="CA219" s="442"/>
      <c r="CB219" s="442"/>
      <c r="CC219" s="442"/>
      <c r="CD219" s="130"/>
      <c r="CN219" s="130"/>
      <c r="CX219" s="130"/>
      <c r="DH219" s="130"/>
      <c r="DR219" s="130"/>
      <c r="EB219" s="130"/>
      <c r="EL219" s="130"/>
      <c r="EV219" s="130"/>
      <c r="FF219" s="130"/>
      <c r="FP219" s="130"/>
      <c r="FZ219" s="130"/>
      <c r="GJ219" s="130"/>
      <c r="GT219" s="130"/>
      <c r="HD219" s="130"/>
      <c r="HN219" s="130"/>
      <c r="HX219" s="130"/>
      <c r="IH219" s="130"/>
    </row>
    <row xmlns:x14ac="http://schemas.microsoft.com/office/spreadsheetml/2009/9/ac" r="220" s="3" customFormat="true" x14ac:dyDescent="0.25">
      <c r="A220" s="394"/>
      <c r="B220" s="130"/>
      <c r="L220" s="130"/>
      <c r="V220" s="130"/>
      <c r="AF220" s="130"/>
      <c r="AP220" s="130"/>
      <c r="AZ220" s="130"/>
      <c r="BA220" s="130"/>
      <c r="BB220" s="130"/>
      <c r="BC220" s="130"/>
      <c r="BD220" s="130"/>
      <c r="BE220" s="130"/>
      <c r="BF220" s="130"/>
      <c r="BG220" s="130"/>
      <c r="BJ220" s="130"/>
      <c r="BK220" s="130"/>
      <c r="BL220" s="130"/>
      <c r="BM220" s="130"/>
      <c r="BN220" s="130"/>
      <c r="BO220" s="130"/>
      <c r="BP220" s="130"/>
      <c r="BQ220" s="130"/>
      <c r="BT220" s="441"/>
      <c r="BU220" s="442"/>
      <c r="BV220" s="442"/>
      <c r="BW220" s="442"/>
      <c r="BX220" s="442"/>
      <c r="BY220" s="442"/>
      <c r="BZ220" s="442"/>
      <c r="CA220" s="442"/>
      <c r="CB220" s="442"/>
      <c r="CC220" s="442"/>
      <c r="CD220" s="130"/>
      <c r="CN220" s="130"/>
      <c r="CX220" s="130"/>
      <c r="DH220" s="130"/>
      <c r="DR220" s="130"/>
      <c r="EB220" s="130"/>
      <c r="EL220" s="130"/>
      <c r="EV220" s="130"/>
      <c r="FF220" s="130"/>
      <c r="FP220" s="130"/>
      <c r="FZ220" s="130"/>
      <c r="GJ220" s="130"/>
      <c r="GT220" s="130"/>
      <c r="HD220" s="130"/>
      <c r="HN220" s="130"/>
      <c r="HX220" s="130"/>
      <c r="IH220" s="130"/>
    </row>
    <row xmlns:x14ac="http://schemas.microsoft.com/office/spreadsheetml/2009/9/ac" r="221" s="3" customFormat="true" x14ac:dyDescent="0.25">
      <c r="A221" s="394"/>
      <c r="B221" s="130"/>
      <c r="L221" s="130"/>
      <c r="V221" s="130"/>
      <c r="AF221" s="130"/>
      <c r="AP221" s="130"/>
      <c r="AZ221" s="130"/>
      <c r="BA221" s="130"/>
      <c r="BB221" s="130"/>
      <c r="BC221" s="130"/>
      <c r="BD221" s="130"/>
      <c r="BE221" s="130"/>
      <c r="BF221" s="130"/>
      <c r="BG221" s="130"/>
      <c r="BJ221" s="130"/>
      <c r="BK221" s="130"/>
      <c r="BL221" s="130"/>
      <c r="BM221" s="130"/>
      <c r="BN221" s="130"/>
      <c r="BO221" s="130"/>
      <c r="BP221" s="130"/>
      <c r="BQ221" s="130"/>
      <c r="BT221" s="441"/>
      <c r="BU221" s="442"/>
      <c r="BV221" s="442"/>
      <c r="BW221" s="442"/>
      <c r="BX221" s="442"/>
      <c r="BY221" s="442"/>
      <c r="BZ221" s="442"/>
      <c r="CA221" s="442"/>
      <c r="CB221" s="442"/>
      <c r="CC221" s="442"/>
      <c r="CD221" s="130"/>
      <c r="CN221" s="130"/>
      <c r="CX221" s="130"/>
      <c r="DH221" s="130"/>
      <c r="DR221" s="130"/>
      <c r="EB221" s="130"/>
      <c r="EL221" s="130"/>
      <c r="EV221" s="130"/>
      <c r="FF221" s="130"/>
      <c r="FP221" s="130"/>
      <c r="FZ221" s="130"/>
      <c r="GJ221" s="130"/>
      <c r="GT221" s="130"/>
      <c r="HD221" s="130"/>
      <c r="HN221" s="130"/>
      <c r="HX221" s="130"/>
      <c r="IH221" s="130"/>
    </row>
    <row xmlns:x14ac="http://schemas.microsoft.com/office/spreadsheetml/2009/9/ac" r="222" s="3" customFormat="true" x14ac:dyDescent="0.25">
      <c r="A222" s="394"/>
      <c r="B222" s="130"/>
      <c r="L222" s="130"/>
      <c r="V222" s="130"/>
      <c r="AF222" s="130"/>
      <c r="AP222" s="130"/>
      <c r="AZ222" s="130"/>
      <c r="BA222" s="130"/>
      <c r="BB222" s="130"/>
      <c r="BC222" s="130"/>
      <c r="BD222" s="130"/>
      <c r="BE222" s="130"/>
      <c r="BF222" s="130"/>
      <c r="BG222" s="130"/>
      <c r="BJ222" s="130"/>
      <c r="BK222" s="130"/>
      <c r="BL222" s="130"/>
      <c r="BM222" s="130"/>
      <c r="BN222" s="130"/>
      <c r="BO222" s="130"/>
      <c r="BP222" s="130"/>
      <c r="BQ222" s="130"/>
      <c r="BT222" s="441"/>
      <c r="BU222" s="442"/>
      <c r="BV222" s="442"/>
      <c r="BW222" s="442"/>
      <c r="BX222" s="442"/>
      <c r="BY222" s="442"/>
      <c r="BZ222" s="442"/>
      <c r="CA222" s="442"/>
      <c r="CB222" s="442"/>
      <c r="CC222" s="442"/>
      <c r="CD222" s="130"/>
      <c r="CN222" s="130"/>
      <c r="CX222" s="130"/>
      <c r="DH222" s="130"/>
      <c r="DR222" s="130"/>
      <c r="EB222" s="130"/>
      <c r="EL222" s="130"/>
      <c r="EV222" s="130"/>
      <c r="FF222" s="130"/>
      <c r="FP222" s="130"/>
      <c r="FZ222" s="130"/>
      <c r="GJ222" s="130"/>
      <c r="GT222" s="130"/>
      <c r="HD222" s="130"/>
      <c r="HN222" s="130"/>
      <c r="HX222" s="130"/>
      <c r="IH222" s="130"/>
    </row>
    <row xmlns:x14ac="http://schemas.microsoft.com/office/spreadsheetml/2009/9/ac" r="223" s="3" customFormat="true" x14ac:dyDescent="0.25">
      <c r="A223" s="394"/>
      <c r="B223" s="130"/>
      <c r="L223" s="130"/>
      <c r="V223" s="130"/>
      <c r="AF223" s="130"/>
      <c r="AP223" s="130"/>
      <c r="AZ223" s="130"/>
      <c r="BA223" s="130"/>
      <c r="BB223" s="130"/>
      <c r="BC223" s="130"/>
      <c r="BD223" s="130"/>
      <c r="BE223" s="130"/>
      <c r="BF223" s="130"/>
      <c r="BG223" s="130"/>
      <c r="BJ223" s="130"/>
      <c r="BK223" s="130"/>
      <c r="BL223" s="130"/>
      <c r="BM223" s="130"/>
      <c r="BN223" s="130"/>
      <c r="BO223" s="130"/>
      <c r="BP223" s="130"/>
      <c r="BQ223" s="130"/>
      <c r="BT223" s="441"/>
      <c r="BU223" s="442"/>
      <c r="BV223" s="442"/>
      <c r="BW223" s="442"/>
      <c r="BX223" s="442"/>
      <c r="BY223" s="442"/>
      <c r="BZ223" s="442"/>
      <c r="CA223" s="442"/>
      <c r="CB223" s="442"/>
      <c r="CC223" s="442"/>
      <c r="CD223" s="130"/>
      <c r="CN223" s="130"/>
      <c r="CX223" s="130"/>
      <c r="DH223" s="130"/>
      <c r="DR223" s="130"/>
      <c r="EB223" s="130"/>
      <c r="EL223" s="130"/>
      <c r="EV223" s="130"/>
      <c r="FF223" s="130"/>
      <c r="FP223" s="130"/>
      <c r="FZ223" s="130"/>
      <c r="GJ223" s="130"/>
      <c r="GT223" s="130"/>
      <c r="HD223" s="130"/>
      <c r="HN223" s="130"/>
      <c r="HX223" s="130"/>
      <c r="IH223" s="130"/>
    </row>
    <row xmlns:x14ac="http://schemas.microsoft.com/office/spreadsheetml/2009/9/ac" r="224" s="3" customFormat="true" x14ac:dyDescent="0.25">
      <c r="A224" s="394"/>
      <c r="B224" s="130"/>
      <c r="L224" s="130"/>
      <c r="V224" s="130"/>
      <c r="AF224" s="130"/>
      <c r="AP224" s="130"/>
      <c r="AZ224" s="130"/>
      <c r="BA224" s="130"/>
      <c r="BB224" s="130"/>
      <c r="BC224" s="130"/>
      <c r="BD224" s="130"/>
      <c r="BE224" s="130"/>
      <c r="BF224" s="130"/>
      <c r="BG224" s="130"/>
      <c r="BJ224" s="130"/>
      <c r="BK224" s="130"/>
      <c r="BL224" s="130"/>
      <c r="BM224" s="130"/>
      <c r="BN224" s="130"/>
      <c r="BO224" s="130"/>
      <c r="BP224" s="130"/>
      <c r="BQ224" s="130"/>
      <c r="BT224" s="441"/>
      <c r="BU224" s="442"/>
      <c r="BV224" s="442"/>
      <c r="BW224" s="442"/>
      <c r="BX224" s="442"/>
      <c r="BY224" s="442"/>
      <c r="BZ224" s="442"/>
      <c r="CA224" s="442"/>
      <c r="CB224" s="442"/>
      <c r="CC224" s="442"/>
      <c r="CD224" s="130"/>
      <c r="CN224" s="130"/>
      <c r="CX224" s="130"/>
      <c r="DH224" s="130"/>
      <c r="DR224" s="130"/>
      <c r="EB224" s="130"/>
      <c r="EL224" s="130"/>
      <c r="EV224" s="130"/>
      <c r="FF224" s="130"/>
      <c r="FP224" s="130"/>
      <c r="FZ224" s="130"/>
      <c r="GJ224" s="130"/>
      <c r="GT224" s="130"/>
      <c r="HD224" s="130"/>
      <c r="HN224" s="130"/>
      <c r="HX224" s="130"/>
      <c r="IH224" s="130"/>
    </row>
    <row xmlns:x14ac="http://schemas.microsoft.com/office/spreadsheetml/2009/9/ac" r="225" s="3" customFormat="true" x14ac:dyDescent="0.25">
      <c r="A225" s="394"/>
      <c r="B225" s="130"/>
      <c r="L225" s="130"/>
      <c r="V225" s="130"/>
      <c r="AF225" s="130"/>
      <c r="AP225" s="130"/>
      <c r="AZ225" s="130"/>
      <c r="BA225" s="130"/>
      <c r="BB225" s="130"/>
      <c r="BC225" s="130"/>
      <c r="BD225" s="130"/>
      <c r="BE225" s="130"/>
      <c r="BF225" s="130"/>
      <c r="BG225" s="130"/>
      <c r="BJ225" s="130"/>
      <c r="BK225" s="130"/>
      <c r="BL225" s="130"/>
      <c r="BM225" s="130"/>
      <c r="BN225" s="130"/>
      <c r="BO225" s="130"/>
      <c r="BP225" s="130"/>
      <c r="BQ225" s="130"/>
      <c r="BT225" s="441"/>
      <c r="BU225" s="442"/>
      <c r="BV225" s="442"/>
      <c r="BW225" s="442"/>
      <c r="BX225" s="442"/>
      <c r="BY225" s="442"/>
      <c r="BZ225" s="442"/>
      <c r="CA225" s="442"/>
      <c r="CB225" s="442"/>
      <c r="CC225" s="442"/>
      <c r="CD225" s="130"/>
      <c r="CN225" s="130"/>
      <c r="CX225" s="130"/>
      <c r="DH225" s="130"/>
      <c r="DR225" s="130"/>
      <c r="EB225" s="130"/>
      <c r="EL225" s="130"/>
      <c r="EV225" s="130"/>
      <c r="FF225" s="130"/>
      <c r="FP225" s="130"/>
      <c r="FZ225" s="130"/>
      <c r="GJ225" s="130"/>
      <c r="GT225" s="130"/>
      <c r="HD225" s="130"/>
      <c r="HN225" s="130"/>
      <c r="HX225" s="130"/>
      <c r="IH225" s="130"/>
    </row>
    <row xmlns:x14ac="http://schemas.microsoft.com/office/spreadsheetml/2009/9/ac" r="226" s="3" customFormat="true" x14ac:dyDescent="0.25">
      <c r="A226" s="394"/>
      <c r="B226" s="130"/>
      <c r="L226" s="130"/>
      <c r="V226" s="130"/>
      <c r="AF226" s="130"/>
      <c r="AP226" s="130"/>
      <c r="AZ226" s="130"/>
      <c r="BA226" s="130"/>
      <c r="BB226" s="130"/>
      <c r="BC226" s="130"/>
      <c r="BD226" s="130"/>
      <c r="BE226" s="130"/>
      <c r="BF226" s="130"/>
      <c r="BG226" s="130"/>
      <c r="BJ226" s="130"/>
      <c r="BK226" s="130"/>
      <c r="BL226" s="130"/>
      <c r="BM226" s="130"/>
      <c r="BN226" s="130"/>
      <c r="BO226" s="130"/>
      <c r="BP226" s="130"/>
      <c r="BQ226" s="130"/>
      <c r="BT226" s="441"/>
      <c r="BU226" s="442"/>
      <c r="BV226" s="442"/>
      <c r="BW226" s="442"/>
      <c r="BX226" s="442"/>
      <c r="BY226" s="442"/>
      <c r="BZ226" s="442"/>
      <c r="CA226" s="442"/>
      <c r="CB226" s="442"/>
      <c r="CC226" s="442"/>
      <c r="CD226" s="130"/>
      <c r="CN226" s="130"/>
      <c r="CX226" s="130"/>
      <c r="DH226" s="130"/>
      <c r="DR226" s="130"/>
      <c r="EB226" s="130"/>
      <c r="EL226" s="130"/>
      <c r="EV226" s="130"/>
      <c r="FF226" s="130"/>
      <c r="FP226" s="130"/>
      <c r="FZ226" s="130"/>
      <c r="GJ226" s="130"/>
      <c r="GT226" s="130"/>
      <c r="HD226" s="130"/>
      <c r="HN226" s="130"/>
      <c r="HX226" s="130"/>
      <c r="IH226" s="130"/>
    </row>
    <row xmlns:x14ac="http://schemas.microsoft.com/office/spreadsheetml/2009/9/ac" r="227" s="3" customFormat="true" x14ac:dyDescent="0.25">
      <c r="A227" s="394"/>
      <c r="B227" s="130"/>
      <c r="L227" s="130"/>
      <c r="V227" s="130"/>
      <c r="AF227" s="130"/>
      <c r="AP227" s="130"/>
      <c r="AZ227" s="130"/>
      <c r="BA227" s="130"/>
      <c r="BB227" s="130"/>
      <c r="BC227" s="130"/>
      <c r="BD227" s="130"/>
      <c r="BE227" s="130"/>
      <c r="BF227" s="130"/>
      <c r="BG227" s="130"/>
      <c r="BJ227" s="130"/>
      <c r="BK227" s="130"/>
      <c r="BL227" s="130"/>
      <c r="BM227" s="130"/>
      <c r="BN227" s="130"/>
      <c r="BO227" s="130"/>
      <c r="BP227" s="130"/>
      <c r="BQ227" s="130"/>
      <c r="BT227" s="441"/>
      <c r="BU227" s="442"/>
      <c r="BV227" s="442"/>
      <c r="BW227" s="442"/>
      <c r="BX227" s="442"/>
      <c r="BY227" s="442"/>
      <c r="BZ227" s="442"/>
      <c r="CA227" s="442"/>
      <c r="CB227" s="442"/>
      <c r="CC227" s="442"/>
      <c r="CD227" s="130"/>
      <c r="CN227" s="130"/>
      <c r="CX227" s="130"/>
      <c r="DH227" s="130"/>
      <c r="DR227" s="130"/>
      <c r="EB227" s="130"/>
      <c r="EL227" s="130"/>
      <c r="EV227" s="130"/>
      <c r="FF227" s="130"/>
      <c r="FP227" s="130"/>
      <c r="FZ227" s="130"/>
      <c r="GJ227" s="130"/>
      <c r="GT227" s="130"/>
      <c r="HD227" s="130"/>
      <c r="HN227" s="130"/>
      <c r="HX227" s="130"/>
      <c r="IH227" s="130"/>
    </row>
    <row xmlns:x14ac="http://schemas.microsoft.com/office/spreadsheetml/2009/9/ac" r="228" s="3" customFormat="true" x14ac:dyDescent="0.25">
      <c r="A228" s="394"/>
      <c r="B228" s="130"/>
      <c r="L228" s="130"/>
      <c r="V228" s="130"/>
      <c r="AF228" s="130"/>
      <c r="AP228" s="130"/>
      <c r="AZ228" s="130"/>
      <c r="BA228" s="130"/>
      <c r="BB228" s="130"/>
      <c r="BC228" s="130"/>
      <c r="BD228" s="130"/>
      <c r="BE228" s="130"/>
      <c r="BF228" s="130"/>
      <c r="BG228" s="130"/>
      <c r="BJ228" s="130"/>
      <c r="BK228" s="130"/>
      <c r="BL228" s="130"/>
      <c r="BM228" s="130"/>
      <c r="BN228" s="130"/>
      <c r="BO228" s="130"/>
      <c r="BP228" s="130"/>
      <c r="BQ228" s="130"/>
      <c r="BT228" s="441"/>
      <c r="BU228" s="442"/>
      <c r="BV228" s="442"/>
      <c r="BW228" s="442"/>
      <c r="BX228" s="442"/>
      <c r="BY228" s="442"/>
      <c r="BZ228" s="442"/>
      <c r="CA228" s="442"/>
      <c r="CB228" s="442"/>
      <c r="CC228" s="442"/>
      <c r="CD228" s="130"/>
      <c r="CN228" s="130"/>
      <c r="CX228" s="130"/>
      <c r="DH228" s="130"/>
      <c r="DR228" s="130"/>
      <c r="EB228" s="130"/>
      <c r="EL228" s="130"/>
      <c r="EV228" s="130"/>
      <c r="FF228" s="130"/>
      <c r="FP228" s="130"/>
      <c r="FZ228" s="130"/>
      <c r="GJ228" s="130"/>
      <c r="GT228" s="130"/>
      <c r="HD228" s="130"/>
      <c r="HN228" s="130"/>
      <c r="HX228" s="130"/>
      <c r="IH228" s="130"/>
    </row>
    <row xmlns:x14ac="http://schemas.microsoft.com/office/spreadsheetml/2009/9/ac" r="229" s="3" customFormat="true" x14ac:dyDescent="0.25">
      <c r="A229" s="394"/>
      <c r="B229" s="130"/>
      <c r="L229" s="130"/>
      <c r="V229" s="130"/>
      <c r="AF229" s="130"/>
      <c r="AP229" s="130"/>
      <c r="AZ229" s="130"/>
      <c r="BA229" s="130"/>
      <c r="BB229" s="130"/>
      <c r="BC229" s="130"/>
      <c r="BD229" s="130"/>
      <c r="BE229" s="130"/>
      <c r="BF229" s="130"/>
      <c r="BG229" s="130"/>
      <c r="BJ229" s="130"/>
      <c r="BK229" s="130"/>
      <c r="BL229" s="130"/>
      <c r="BM229" s="130"/>
      <c r="BN229" s="130"/>
      <c r="BO229" s="130"/>
      <c r="BP229" s="130"/>
      <c r="BQ229" s="130"/>
      <c r="BT229" s="441"/>
      <c r="BU229" s="442"/>
      <c r="BV229" s="442"/>
      <c r="BW229" s="442"/>
      <c r="BX229" s="442"/>
      <c r="BY229" s="442"/>
      <c r="BZ229" s="442"/>
      <c r="CA229" s="442"/>
      <c r="CB229" s="442"/>
      <c r="CC229" s="442"/>
      <c r="CD229" s="130"/>
      <c r="CN229" s="130"/>
      <c r="CX229" s="130"/>
      <c r="DH229" s="130"/>
      <c r="DR229" s="130"/>
      <c r="EB229" s="130"/>
      <c r="EL229" s="130"/>
      <c r="EV229" s="130"/>
      <c r="FF229" s="130"/>
      <c r="FP229" s="130"/>
      <c r="FZ229" s="130"/>
      <c r="GJ229" s="130"/>
      <c r="GT229" s="130"/>
      <c r="HD229" s="130"/>
      <c r="HN229" s="130"/>
      <c r="HX229" s="130"/>
      <c r="IH229" s="130"/>
    </row>
    <row xmlns:x14ac="http://schemas.microsoft.com/office/spreadsheetml/2009/9/ac" r="230" s="3" customFormat="true" x14ac:dyDescent="0.25">
      <c r="A230" s="394"/>
      <c r="B230" s="130"/>
      <c r="L230" s="130"/>
      <c r="V230" s="130"/>
      <c r="AF230" s="130"/>
      <c r="AP230" s="130"/>
      <c r="AZ230" s="130"/>
      <c r="BA230" s="130"/>
      <c r="BB230" s="130"/>
      <c r="BC230" s="130"/>
      <c r="BD230" s="130"/>
      <c r="BE230" s="130"/>
      <c r="BF230" s="130"/>
      <c r="BG230" s="130"/>
      <c r="BJ230" s="130"/>
      <c r="BK230" s="130"/>
      <c r="BL230" s="130"/>
      <c r="BM230" s="130"/>
      <c r="BN230" s="130"/>
      <c r="BO230" s="130"/>
      <c r="BP230" s="130"/>
      <c r="BQ230" s="130"/>
      <c r="BT230" s="441"/>
      <c r="BU230" s="442"/>
      <c r="BV230" s="442"/>
      <c r="BW230" s="442"/>
      <c r="BX230" s="442"/>
      <c r="BY230" s="442"/>
      <c r="BZ230" s="442"/>
      <c r="CA230" s="442"/>
      <c r="CB230" s="442"/>
      <c r="CC230" s="442"/>
      <c r="CD230" s="130"/>
      <c r="CN230" s="130"/>
      <c r="CX230" s="130"/>
      <c r="DH230" s="130"/>
      <c r="DR230" s="130"/>
      <c r="EB230" s="130"/>
      <c r="EL230" s="130"/>
      <c r="EV230" s="130"/>
      <c r="FF230" s="130"/>
      <c r="FP230" s="130"/>
      <c r="FZ230" s="130"/>
      <c r="GJ230" s="130"/>
      <c r="GT230" s="130"/>
      <c r="HD230" s="130"/>
      <c r="HN230" s="130"/>
      <c r="HX230" s="130"/>
      <c r="IH230" s="130"/>
    </row>
    <row xmlns:x14ac="http://schemas.microsoft.com/office/spreadsheetml/2009/9/ac" r="231" s="3" customFormat="true" x14ac:dyDescent="0.25">
      <c r="A231" s="394"/>
      <c r="B231" s="130"/>
      <c r="L231" s="130"/>
      <c r="V231" s="130"/>
      <c r="AF231" s="130"/>
      <c r="AP231" s="130"/>
      <c r="AZ231" s="130"/>
      <c r="BA231" s="130"/>
      <c r="BB231" s="130"/>
      <c r="BC231" s="130"/>
      <c r="BD231" s="130"/>
      <c r="BE231" s="130"/>
      <c r="BF231" s="130"/>
      <c r="BG231" s="130"/>
      <c r="BJ231" s="130"/>
      <c r="BK231" s="130"/>
      <c r="BL231" s="130"/>
      <c r="BM231" s="130"/>
      <c r="BN231" s="130"/>
      <c r="BO231" s="130"/>
      <c r="BP231" s="130"/>
      <c r="BQ231" s="130"/>
      <c r="BT231" s="441"/>
      <c r="BU231" s="442"/>
      <c r="BV231" s="442"/>
      <c r="BW231" s="442"/>
      <c r="BX231" s="442"/>
      <c r="BY231" s="442"/>
      <c r="BZ231" s="442"/>
      <c r="CA231" s="442"/>
      <c r="CB231" s="442"/>
      <c r="CC231" s="442"/>
      <c r="CD231" s="130"/>
      <c r="CN231" s="130"/>
      <c r="CX231" s="130"/>
      <c r="DH231" s="130"/>
      <c r="DR231" s="130"/>
      <c r="EB231" s="130"/>
      <c r="EL231" s="130"/>
      <c r="EV231" s="130"/>
      <c r="FF231" s="130"/>
      <c r="FP231" s="130"/>
      <c r="FZ231" s="130"/>
      <c r="GJ231" s="130"/>
      <c r="GT231" s="130"/>
      <c r="HD231" s="130"/>
      <c r="HN231" s="130"/>
      <c r="HX231" s="130"/>
      <c r="IH231" s="130"/>
    </row>
    <row xmlns:x14ac="http://schemas.microsoft.com/office/spreadsheetml/2009/9/ac" r="232" s="3" customFormat="true" x14ac:dyDescent="0.25">
      <c r="A232" s="394"/>
      <c r="B232" s="130"/>
      <c r="L232" s="130"/>
      <c r="V232" s="130"/>
      <c r="AF232" s="130"/>
      <c r="AP232" s="130"/>
      <c r="AZ232" s="130"/>
      <c r="BA232" s="130"/>
      <c r="BB232" s="130"/>
      <c r="BC232" s="130"/>
      <c r="BD232" s="130"/>
      <c r="BE232" s="130"/>
      <c r="BF232" s="130"/>
      <c r="BG232" s="130"/>
      <c r="BJ232" s="130"/>
      <c r="BK232" s="130"/>
      <c r="BL232" s="130"/>
      <c r="BM232" s="130"/>
      <c r="BN232" s="130"/>
      <c r="BO232" s="130"/>
      <c r="BP232" s="130"/>
      <c r="BQ232" s="130"/>
      <c r="BT232" s="441"/>
      <c r="BU232" s="442"/>
      <c r="BV232" s="442"/>
      <c r="BW232" s="442"/>
      <c r="BX232" s="442"/>
      <c r="BY232" s="442"/>
      <c r="BZ232" s="442"/>
      <c r="CA232" s="442"/>
      <c r="CB232" s="442"/>
      <c r="CC232" s="442"/>
      <c r="CD232" s="130"/>
      <c r="CN232" s="130"/>
      <c r="CX232" s="130"/>
      <c r="DH232" s="130"/>
      <c r="DR232" s="130"/>
      <c r="EB232" s="130"/>
      <c r="EL232" s="130"/>
      <c r="EV232" s="130"/>
      <c r="FF232" s="130"/>
      <c r="FP232" s="130"/>
      <c r="FZ232" s="130"/>
      <c r="GJ232" s="130"/>
      <c r="GT232" s="130"/>
      <c r="HD232" s="130"/>
      <c r="HN232" s="130"/>
      <c r="HX232" s="130"/>
      <c r="IH232" s="130"/>
    </row>
    <row xmlns:x14ac="http://schemas.microsoft.com/office/spreadsheetml/2009/9/ac" r="233" s="3" customFormat="true" x14ac:dyDescent="0.25">
      <c r="A233" s="394"/>
      <c r="B233" s="130"/>
      <c r="L233" s="130"/>
      <c r="V233" s="130"/>
      <c r="AF233" s="130"/>
      <c r="AP233" s="130"/>
      <c r="AZ233" s="130"/>
      <c r="BA233" s="130"/>
      <c r="BB233" s="130"/>
      <c r="BC233" s="130"/>
      <c r="BD233" s="130"/>
      <c r="BE233" s="130"/>
      <c r="BF233" s="130"/>
      <c r="BG233" s="130"/>
      <c r="BJ233" s="130"/>
      <c r="BK233" s="130"/>
      <c r="BL233" s="130"/>
      <c r="BM233" s="130"/>
      <c r="BN233" s="130"/>
      <c r="BO233" s="130"/>
      <c r="BP233" s="130"/>
      <c r="BQ233" s="130"/>
      <c r="BT233" s="441"/>
      <c r="BU233" s="442"/>
      <c r="BV233" s="442"/>
      <c r="BW233" s="442"/>
      <c r="BX233" s="442"/>
      <c r="BY233" s="442"/>
      <c r="BZ233" s="442"/>
      <c r="CA233" s="442"/>
      <c r="CB233" s="442"/>
      <c r="CC233" s="442"/>
      <c r="CD233" s="130"/>
      <c r="CN233" s="130"/>
      <c r="CX233" s="130"/>
      <c r="DH233" s="130"/>
      <c r="DR233" s="130"/>
      <c r="EB233" s="130"/>
      <c r="EL233" s="130"/>
      <c r="EV233" s="130"/>
      <c r="FF233" s="130"/>
      <c r="FP233" s="130"/>
      <c r="FZ233" s="130"/>
      <c r="GJ233" s="130"/>
      <c r="GT233" s="130"/>
      <c r="HD233" s="130"/>
      <c r="HN233" s="130"/>
      <c r="HX233" s="130"/>
      <c r="IH233" s="130"/>
    </row>
    <row xmlns:x14ac="http://schemas.microsoft.com/office/spreadsheetml/2009/9/ac" r="234" s="3" customFormat="true" x14ac:dyDescent="0.25">
      <c r="A234" s="394"/>
      <c r="B234" s="130"/>
      <c r="L234" s="130"/>
      <c r="V234" s="130"/>
      <c r="AF234" s="130"/>
      <c r="AP234" s="130"/>
      <c r="AZ234" s="130"/>
      <c r="BA234" s="130"/>
      <c r="BB234" s="130"/>
      <c r="BC234" s="130"/>
      <c r="BD234" s="130"/>
      <c r="BE234" s="130"/>
      <c r="BF234" s="130"/>
      <c r="BG234" s="130"/>
      <c r="BJ234" s="130"/>
      <c r="BK234" s="130"/>
      <c r="BL234" s="130"/>
      <c r="BM234" s="130"/>
      <c r="BN234" s="130"/>
      <c r="BO234" s="130"/>
      <c r="BP234" s="130"/>
      <c r="BQ234" s="130"/>
      <c r="BT234" s="441"/>
      <c r="BU234" s="442"/>
      <c r="BV234" s="442"/>
      <c r="BW234" s="442"/>
      <c r="BX234" s="442"/>
      <c r="BY234" s="442"/>
      <c r="BZ234" s="442"/>
      <c r="CA234" s="442"/>
      <c r="CB234" s="442"/>
      <c r="CC234" s="442"/>
      <c r="CD234" s="130"/>
      <c r="CN234" s="130"/>
      <c r="CX234" s="130"/>
      <c r="DH234" s="130"/>
      <c r="DR234" s="130"/>
      <c r="EB234" s="130"/>
      <c r="EL234" s="130"/>
      <c r="EV234" s="130"/>
      <c r="FF234" s="130"/>
      <c r="FP234" s="130"/>
      <c r="FZ234" s="130"/>
      <c r="GJ234" s="130"/>
      <c r="GT234" s="130"/>
      <c r="HD234" s="130"/>
      <c r="HN234" s="130"/>
      <c r="HX234" s="130"/>
      <c r="IH234" s="130"/>
    </row>
    <row xmlns:x14ac="http://schemas.microsoft.com/office/spreadsheetml/2009/9/ac" r="235" s="3" customFormat="true" x14ac:dyDescent="0.25">
      <c r="A235" s="394"/>
      <c r="B235" s="130"/>
      <c r="L235" s="130"/>
      <c r="V235" s="130"/>
      <c r="AF235" s="130"/>
      <c r="AP235" s="130"/>
      <c r="AZ235" s="130"/>
      <c r="BA235" s="130"/>
      <c r="BB235" s="130"/>
      <c r="BC235" s="130"/>
      <c r="BD235" s="130"/>
      <c r="BE235" s="130"/>
      <c r="BF235" s="130"/>
      <c r="BG235" s="130"/>
      <c r="BJ235" s="130"/>
      <c r="BK235" s="130"/>
      <c r="BL235" s="130"/>
      <c r="BM235" s="130"/>
      <c r="BN235" s="130"/>
      <c r="BO235" s="130"/>
      <c r="BP235" s="130"/>
      <c r="BQ235" s="130"/>
      <c r="BT235" s="441"/>
      <c r="BU235" s="442"/>
      <c r="BV235" s="442"/>
      <c r="BW235" s="442"/>
      <c r="BX235" s="442"/>
      <c r="BY235" s="442"/>
      <c r="BZ235" s="442"/>
      <c r="CA235" s="442"/>
      <c r="CB235" s="442"/>
      <c r="CC235" s="442"/>
      <c r="CD235" s="130"/>
      <c r="CN235" s="130"/>
      <c r="CX235" s="130"/>
      <c r="DH235" s="130"/>
      <c r="DR235" s="130"/>
      <c r="EB235" s="130"/>
      <c r="EL235" s="130"/>
      <c r="EV235" s="130"/>
      <c r="FF235" s="130"/>
      <c r="FP235" s="130"/>
      <c r="FZ235" s="130"/>
      <c r="GJ235" s="130"/>
      <c r="GT235" s="130"/>
      <c r="HD235" s="130"/>
      <c r="HN235" s="130"/>
      <c r="HX235" s="130"/>
      <c r="IH235" s="130"/>
    </row>
    <row xmlns:x14ac="http://schemas.microsoft.com/office/spreadsheetml/2009/9/ac" r="236" s="3" customFormat="true" x14ac:dyDescent="0.25">
      <c r="A236" s="394"/>
      <c r="B236" s="130"/>
      <c r="L236" s="130"/>
      <c r="V236" s="130"/>
      <c r="AF236" s="130"/>
      <c r="AP236" s="130"/>
      <c r="AZ236" s="130"/>
      <c r="BA236" s="130"/>
      <c r="BB236" s="130"/>
      <c r="BC236" s="130"/>
      <c r="BD236" s="130"/>
      <c r="BE236" s="130"/>
      <c r="BF236" s="130"/>
      <c r="BG236" s="130"/>
      <c r="BJ236" s="130"/>
      <c r="BK236" s="130"/>
      <c r="BL236" s="130"/>
      <c r="BM236" s="130"/>
      <c r="BN236" s="130"/>
      <c r="BO236" s="130"/>
      <c r="BP236" s="130"/>
      <c r="BQ236" s="130"/>
      <c r="BT236" s="441"/>
      <c r="BU236" s="442"/>
      <c r="BV236" s="442"/>
      <c r="BW236" s="442"/>
      <c r="BX236" s="442"/>
      <c r="BY236" s="442"/>
      <c r="BZ236" s="442"/>
      <c r="CA236" s="442"/>
      <c r="CB236" s="442"/>
      <c r="CC236" s="442"/>
      <c r="CD236" s="130"/>
      <c r="CN236" s="130"/>
      <c r="CX236" s="130"/>
      <c r="DH236" s="130"/>
      <c r="DR236" s="130"/>
      <c r="EB236" s="130"/>
      <c r="EL236" s="130"/>
      <c r="EV236" s="130"/>
      <c r="FF236" s="130"/>
      <c r="FP236" s="130"/>
      <c r="FZ236" s="130"/>
      <c r="GJ236" s="130"/>
      <c r="GT236" s="130"/>
      <c r="HD236" s="130"/>
      <c r="HN236" s="130"/>
      <c r="HX236" s="130"/>
      <c r="IH236" s="130"/>
    </row>
    <row xmlns:x14ac="http://schemas.microsoft.com/office/spreadsheetml/2009/9/ac" r="237" s="3" customFormat="true" x14ac:dyDescent="0.25">
      <c r="A237" s="394"/>
      <c r="B237" s="130"/>
      <c r="L237" s="130"/>
      <c r="V237" s="130"/>
      <c r="AF237" s="130"/>
      <c r="AP237" s="130"/>
      <c r="AZ237" s="130"/>
      <c r="BA237" s="130"/>
      <c r="BB237" s="130"/>
      <c r="BC237" s="130"/>
      <c r="BD237" s="130"/>
      <c r="BE237" s="130"/>
      <c r="BF237" s="130"/>
      <c r="BG237" s="130"/>
      <c r="BJ237" s="130"/>
      <c r="BK237" s="130"/>
      <c r="BL237" s="130"/>
      <c r="BM237" s="130"/>
      <c r="BN237" s="130"/>
      <c r="BO237" s="130"/>
      <c r="BP237" s="130"/>
      <c r="BQ237" s="130"/>
      <c r="BT237" s="441"/>
      <c r="BU237" s="442"/>
      <c r="BV237" s="442"/>
      <c r="BW237" s="442"/>
      <c r="BX237" s="442"/>
      <c r="BY237" s="442"/>
      <c r="BZ237" s="442"/>
      <c r="CA237" s="442"/>
      <c r="CB237" s="442"/>
      <c r="CC237" s="442"/>
      <c r="CD237" s="130"/>
      <c r="CN237" s="130"/>
      <c r="CX237" s="130"/>
      <c r="DH237" s="130"/>
      <c r="DR237" s="130"/>
      <c r="EB237" s="130"/>
      <c r="EL237" s="130"/>
      <c r="EV237" s="130"/>
      <c r="FF237" s="130"/>
      <c r="FP237" s="130"/>
      <c r="FZ237" s="130"/>
      <c r="GJ237" s="130"/>
      <c r="GT237" s="130"/>
      <c r="HD237" s="130"/>
      <c r="HN237" s="130"/>
      <c r="HX237" s="130"/>
      <c r="IH237" s="130"/>
    </row>
    <row xmlns:x14ac="http://schemas.microsoft.com/office/spreadsheetml/2009/9/ac" r="238" s="3" customFormat="true" x14ac:dyDescent="0.25">
      <c r="A238" s="394"/>
      <c r="B238" s="130"/>
      <c r="L238" s="130"/>
      <c r="V238" s="130"/>
      <c r="AF238" s="130"/>
      <c r="AP238" s="130"/>
      <c r="AZ238" s="130"/>
      <c r="BA238" s="130"/>
      <c r="BB238" s="130"/>
      <c r="BC238" s="130"/>
      <c r="BD238" s="130"/>
      <c r="BE238" s="130"/>
      <c r="BF238" s="130"/>
      <c r="BG238" s="130"/>
      <c r="BJ238" s="130"/>
      <c r="BK238" s="130"/>
      <c r="BL238" s="130"/>
      <c r="BM238" s="130"/>
      <c r="BN238" s="130"/>
      <c r="BO238" s="130"/>
      <c r="BP238" s="130"/>
      <c r="BQ238" s="130"/>
      <c r="BT238" s="441"/>
      <c r="BU238" s="442"/>
      <c r="BV238" s="442"/>
      <c r="BW238" s="442"/>
      <c r="BX238" s="442"/>
      <c r="BY238" s="442"/>
      <c r="BZ238" s="442"/>
      <c r="CA238" s="442"/>
      <c r="CB238" s="442"/>
      <c r="CC238" s="442"/>
      <c r="CD238" s="130"/>
      <c r="CN238" s="130"/>
      <c r="CX238" s="130"/>
      <c r="DH238" s="130"/>
      <c r="DR238" s="130"/>
      <c r="EB238" s="130"/>
      <c r="EL238" s="130"/>
      <c r="EV238" s="130"/>
      <c r="FF238" s="130"/>
      <c r="FP238" s="130"/>
      <c r="FZ238" s="130"/>
      <c r="GJ238" s="130"/>
      <c r="GT238" s="130"/>
      <c r="HD238" s="130"/>
      <c r="HN238" s="130"/>
      <c r="HX238" s="130"/>
      <c r="IH238" s="130"/>
    </row>
    <row xmlns:x14ac="http://schemas.microsoft.com/office/spreadsheetml/2009/9/ac" r="239" s="3" customFormat="true" x14ac:dyDescent="0.25">
      <c r="A239" s="394"/>
      <c r="B239" s="130"/>
      <c r="L239" s="130"/>
      <c r="V239" s="130"/>
      <c r="AF239" s="130"/>
      <c r="AP239" s="130"/>
      <c r="AZ239" s="130"/>
      <c r="BA239" s="130"/>
      <c r="BB239" s="130"/>
      <c r="BC239" s="130"/>
      <c r="BD239" s="130"/>
      <c r="BE239" s="130"/>
      <c r="BF239" s="130"/>
      <c r="BG239" s="130"/>
      <c r="BJ239" s="130"/>
      <c r="BK239" s="130"/>
      <c r="BL239" s="130"/>
      <c r="BM239" s="130"/>
      <c r="BN239" s="130"/>
      <c r="BO239" s="130"/>
      <c r="BP239" s="130"/>
      <c r="BQ239" s="130"/>
      <c r="BT239" s="441"/>
      <c r="BU239" s="442"/>
      <c r="BV239" s="442"/>
      <c r="BW239" s="442"/>
      <c r="BX239" s="442"/>
      <c r="BY239" s="442"/>
      <c r="BZ239" s="442"/>
      <c r="CA239" s="442"/>
      <c r="CB239" s="442"/>
      <c r="CC239" s="442"/>
      <c r="CD239" s="130"/>
      <c r="CN239" s="130"/>
      <c r="CX239" s="130"/>
      <c r="DH239" s="130"/>
      <c r="DR239" s="130"/>
      <c r="EB239" s="130"/>
      <c r="EL239" s="130"/>
      <c r="EV239" s="130"/>
      <c r="FF239" s="130"/>
      <c r="FP239" s="130"/>
      <c r="FZ239" s="130"/>
      <c r="GJ239" s="130"/>
      <c r="GT239" s="130"/>
      <c r="HD239" s="130"/>
      <c r="HN239" s="130"/>
      <c r="HX239" s="130"/>
      <c r="IH239" s="130"/>
    </row>
    <row xmlns:x14ac="http://schemas.microsoft.com/office/spreadsheetml/2009/9/ac" r="240" s="3" customFormat="true" x14ac:dyDescent="0.25">
      <c r="A240" s="394"/>
      <c r="B240" s="130"/>
      <c r="L240" s="130"/>
      <c r="V240" s="130"/>
      <c r="AF240" s="130"/>
      <c r="AP240" s="130"/>
      <c r="AZ240" s="130"/>
      <c r="BA240" s="130"/>
      <c r="BB240" s="130"/>
      <c r="BC240" s="130"/>
      <c r="BD240" s="130"/>
      <c r="BE240" s="130"/>
      <c r="BF240" s="130"/>
      <c r="BG240" s="130"/>
      <c r="BJ240" s="130"/>
      <c r="BK240" s="130"/>
      <c r="BL240" s="130"/>
      <c r="BM240" s="130"/>
      <c r="BN240" s="130"/>
      <c r="BO240" s="130"/>
      <c r="BP240" s="130"/>
      <c r="BQ240" s="130"/>
      <c r="BT240" s="441"/>
      <c r="BU240" s="442"/>
      <c r="BV240" s="442"/>
      <c r="BW240" s="442"/>
      <c r="BX240" s="442"/>
      <c r="BY240" s="442"/>
      <c r="BZ240" s="442"/>
      <c r="CA240" s="442"/>
      <c r="CB240" s="442"/>
      <c r="CC240" s="442"/>
      <c r="CD240" s="130"/>
      <c r="CN240" s="130"/>
      <c r="CX240" s="130"/>
      <c r="DH240" s="130"/>
      <c r="DR240" s="130"/>
      <c r="EB240" s="130"/>
      <c r="EL240" s="130"/>
      <c r="EV240" s="130"/>
      <c r="FF240" s="130"/>
      <c r="FP240" s="130"/>
      <c r="FZ240" s="130"/>
      <c r="GJ240" s="130"/>
      <c r="GT240" s="130"/>
      <c r="HD240" s="130"/>
      <c r="HN240" s="130"/>
      <c r="HX240" s="130"/>
      <c r="IH240" s="130"/>
    </row>
    <row xmlns:x14ac="http://schemas.microsoft.com/office/spreadsheetml/2009/9/ac" r="241" s="3" customFormat="true" x14ac:dyDescent="0.25">
      <c r="A241" s="394"/>
      <c r="B241" s="130"/>
      <c r="L241" s="130"/>
      <c r="V241" s="130"/>
      <c r="AF241" s="130"/>
      <c r="AP241" s="130"/>
      <c r="AZ241" s="130"/>
      <c r="BA241" s="130"/>
      <c r="BB241" s="130"/>
      <c r="BC241" s="130"/>
      <c r="BD241" s="130"/>
      <c r="BE241" s="130"/>
      <c r="BF241" s="130"/>
      <c r="BG241" s="130"/>
      <c r="BJ241" s="130"/>
      <c r="BK241" s="130"/>
      <c r="BL241" s="130"/>
      <c r="BM241" s="130"/>
      <c r="BN241" s="130"/>
      <c r="BO241" s="130"/>
      <c r="BP241" s="130"/>
      <c r="BQ241" s="130"/>
      <c r="BT241" s="441"/>
      <c r="BU241" s="442"/>
      <c r="BV241" s="442"/>
      <c r="BW241" s="442"/>
      <c r="BX241" s="442"/>
      <c r="BY241" s="442"/>
      <c r="BZ241" s="442"/>
      <c r="CA241" s="442"/>
      <c r="CB241" s="442"/>
      <c r="CC241" s="442"/>
      <c r="CD241" s="130"/>
      <c r="CN241" s="130"/>
      <c r="CX241" s="130"/>
      <c r="DH241" s="130"/>
      <c r="DR241" s="130"/>
      <c r="EB241" s="130"/>
      <c r="EL241" s="130"/>
      <c r="EV241" s="130"/>
      <c r="FF241" s="130"/>
      <c r="FP241" s="130"/>
      <c r="FZ241" s="130"/>
      <c r="GJ241" s="130"/>
      <c r="GT241" s="130"/>
      <c r="HD241" s="130"/>
      <c r="HN241" s="130"/>
      <c r="HX241" s="130"/>
      <c r="IH241" s="130"/>
    </row>
    <row xmlns:x14ac="http://schemas.microsoft.com/office/spreadsheetml/2009/9/ac" r="242" s="3" customFormat="true" x14ac:dyDescent="0.25">
      <c r="A242" s="394"/>
      <c r="B242" s="130"/>
      <c r="L242" s="130"/>
      <c r="V242" s="130"/>
      <c r="AF242" s="130"/>
      <c r="AP242" s="130"/>
      <c r="AZ242" s="130"/>
      <c r="BA242" s="130"/>
      <c r="BB242" s="130"/>
      <c r="BC242" s="130"/>
      <c r="BD242" s="130"/>
      <c r="BE242" s="130"/>
      <c r="BF242" s="130"/>
      <c r="BG242" s="130"/>
      <c r="BJ242" s="130"/>
      <c r="BK242" s="130"/>
      <c r="BL242" s="130"/>
      <c r="BM242" s="130"/>
      <c r="BN242" s="130"/>
      <c r="BO242" s="130"/>
      <c r="BP242" s="130"/>
      <c r="BQ242" s="130"/>
      <c r="BT242" s="441"/>
      <c r="BU242" s="442"/>
      <c r="BV242" s="442"/>
      <c r="BW242" s="442"/>
      <c r="BX242" s="442"/>
      <c r="BY242" s="442"/>
      <c r="BZ242" s="442"/>
      <c r="CA242" s="442"/>
      <c r="CB242" s="442"/>
      <c r="CC242" s="442"/>
      <c r="CD242" s="130"/>
      <c r="CN242" s="130"/>
      <c r="CX242" s="130"/>
      <c r="DH242" s="130"/>
      <c r="DR242" s="130"/>
      <c r="EB242" s="130"/>
      <c r="EL242" s="130"/>
      <c r="EV242" s="130"/>
      <c r="FF242" s="130"/>
      <c r="FP242" s="130"/>
      <c r="FZ242" s="130"/>
      <c r="GJ242" s="130"/>
      <c r="GT242" s="130"/>
      <c r="HD242" s="130"/>
      <c r="HN242" s="130"/>
      <c r="HX242" s="130"/>
      <c r="IH242" s="130"/>
    </row>
    <row xmlns:x14ac="http://schemas.microsoft.com/office/spreadsheetml/2009/9/ac" r="243" s="3" customFormat="true" x14ac:dyDescent="0.25">
      <c r="A243" s="394"/>
      <c r="B243" s="130"/>
      <c r="L243" s="130"/>
      <c r="V243" s="130"/>
      <c r="AF243" s="130"/>
      <c r="AP243" s="130"/>
      <c r="AZ243" s="130"/>
      <c r="BA243" s="130"/>
      <c r="BB243" s="130"/>
      <c r="BC243" s="130"/>
      <c r="BD243" s="130"/>
      <c r="BE243" s="130"/>
      <c r="BF243" s="130"/>
      <c r="BG243" s="130"/>
      <c r="BJ243" s="130"/>
      <c r="BK243" s="130"/>
      <c r="BL243" s="130"/>
      <c r="BM243" s="130"/>
      <c r="BN243" s="130"/>
      <c r="BO243" s="130"/>
      <c r="BP243" s="130"/>
      <c r="BQ243" s="130"/>
      <c r="BT243" s="441"/>
      <c r="BU243" s="442"/>
      <c r="BV243" s="442"/>
      <c r="BW243" s="442"/>
      <c r="BX243" s="442"/>
      <c r="BY243" s="442"/>
      <c r="BZ243" s="442"/>
      <c r="CA243" s="442"/>
      <c r="CB243" s="442"/>
      <c r="CC243" s="442"/>
      <c r="CD243" s="130"/>
      <c r="CN243" s="130"/>
      <c r="CX243" s="130"/>
      <c r="DH243" s="130"/>
      <c r="DR243" s="130"/>
      <c r="EB243" s="130"/>
      <c r="EL243" s="130"/>
      <c r="EV243" s="130"/>
      <c r="FF243" s="130"/>
      <c r="FP243" s="130"/>
      <c r="FZ243" s="130"/>
      <c r="GJ243" s="130"/>
      <c r="GT243" s="130"/>
      <c r="HD243" s="130"/>
      <c r="HN243" s="130"/>
      <c r="HX243" s="130"/>
      <c r="IH243" s="130"/>
    </row>
    <row xmlns:x14ac="http://schemas.microsoft.com/office/spreadsheetml/2009/9/ac" r="244" s="3" customFormat="true" x14ac:dyDescent="0.25">
      <c r="A244" s="394"/>
      <c r="B244" s="130"/>
      <c r="L244" s="130"/>
      <c r="V244" s="130"/>
      <c r="AF244" s="130"/>
      <c r="AP244" s="130"/>
      <c r="AZ244" s="130"/>
      <c r="BA244" s="130"/>
      <c r="BB244" s="130"/>
      <c r="BC244" s="130"/>
      <c r="BD244" s="130"/>
      <c r="BE244" s="130"/>
      <c r="BF244" s="130"/>
      <c r="BG244" s="130"/>
      <c r="BJ244" s="130"/>
      <c r="BK244" s="130"/>
      <c r="BL244" s="130"/>
      <c r="BM244" s="130"/>
      <c r="BN244" s="130"/>
      <c r="BO244" s="130"/>
      <c r="BP244" s="130"/>
      <c r="BQ244" s="130"/>
      <c r="BT244" s="441"/>
      <c r="BU244" s="442"/>
      <c r="BV244" s="442"/>
      <c r="BW244" s="442"/>
      <c r="BX244" s="442"/>
      <c r="BY244" s="442"/>
      <c r="BZ244" s="442"/>
      <c r="CA244" s="442"/>
      <c r="CB244" s="442"/>
      <c r="CC244" s="442"/>
      <c r="CD244" s="130"/>
      <c r="CN244" s="130"/>
      <c r="CX244" s="130"/>
      <c r="DH244" s="130"/>
      <c r="DR244" s="130"/>
      <c r="EB244" s="130"/>
      <c r="EL244" s="130"/>
      <c r="EV244" s="130"/>
      <c r="FF244" s="130"/>
      <c r="FP244" s="130"/>
      <c r="FZ244" s="130"/>
      <c r="GJ244" s="130"/>
      <c r="GT244" s="130"/>
      <c r="HD244" s="130"/>
      <c r="HN244" s="130"/>
      <c r="HX244" s="130"/>
      <c r="IH244" s="130"/>
    </row>
    <row xmlns:x14ac="http://schemas.microsoft.com/office/spreadsheetml/2009/9/ac" r="245" s="3" customFormat="true" x14ac:dyDescent="0.25">
      <c r="A245" s="394"/>
      <c r="B245" s="130"/>
      <c r="L245" s="130"/>
      <c r="V245" s="130"/>
      <c r="AF245" s="130"/>
      <c r="AP245" s="130"/>
      <c r="AZ245" s="130"/>
      <c r="BA245" s="130"/>
      <c r="BB245" s="130"/>
      <c r="BC245" s="130"/>
      <c r="BD245" s="130"/>
      <c r="BE245" s="130"/>
      <c r="BF245" s="130"/>
      <c r="BG245" s="130"/>
      <c r="BJ245" s="130"/>
      <c r="BK245" s="130"/>
      <c r="BL245" s="130"/>
      <c r="BM245" s="130"/>
      <c r="BN245" s="130"/>
      <c r="BO245" s="130"/>
      <c r="BP245" s="130"/>
      <c r="BQ245" s="130"/>
      <c r="BT245" s="441"/>
      <c r="BU245" s="442"/>
      <c r="BV245" s="442"/>
      <c r="BW245" s="442"/>
      <c r="BX245" s="442"/>
      <c r="BY245" s="442"/>
      <c r="BZ245" s="442"/>
      <c r="CA245" s="442"/>
      <c r="CB245" s="442"/>
      <c r="CC245" s="442"/>
      <c r="CD245" s="130"/>
      <c r="CN245" s="130"/>
      <c r="CX245" s="130"/>
      <c r="DH245" s="130"/>
      <c r="DR245" s="130"/>
      <c r="EB245" s="130"/>
      <c r="EL245" s="130"/>
      <c r="EV245" s="130"/>
      <c r="FF245" s="130"/>
      <c r="FP245" s="130"/>
      <c r="FZ245" s="130"/>
      <c r="GJ245" s="130"/>
      <c r="GT245" s="130"/>
      <c r="HD245" s="130"/>
      <c r="HN245" s="130"/>
      <c r="HX245" s="130"/>
      <c r="IH245" s="130"/>
    </row>
    <row xmlns:x14ac="http://schemas.microsoft.com/office/spreadsheetml/2009/9/ac" r="246" s="3" customFormat="true" x14ac:dyDescent="0.25">
      <c r="A246" s="394"/>
      <c r="B246" s="130"/>
      <c r="L246" s="130"/>
      <c r="V246" s="130"/>
      <c r="AF246" s="130"/>
      <c r="AP246" s="130"/>
      <c r="AZ246" s="130"/>
      <c r="BA246" s="130"/>
      <c r="BB246" s="130"/>
      <c r="BC246" s="130"/>
      <c r="BD246" s="130"/>
      <c r="BE246" s="130"/>
      <c r="BF246" s="130"/>
      <c r="BG246" s="130"/>
      <c r="BJ246" s="130"/>
      <c r="BK246" s="130"/>
      <c r="BL246" s="130"/>
      <c r="BM246" s="130"/>
      <c r="BN246" s="130"/>
      <c r="BO246" s="130"/>
      <c r="BP246" s="130"/>
      <c r="BQ246" s="130"/>
      <c r="BT246" s="441"/>
      <c r="BU246" s="442"/>
      <c r="BV246" s="442"/>
      <c r="BW246" s="442"/>
      <c r="BX246" s="442"/>
      <c r="BY246" s="442"/>
      <c r="BZ246" s="442"/>
      <c r="CA246" s="442"/>
      <c r="CB246" s="442"/>
      <c r="CC246" s="442"/>
      <c r="CD246" s="130"/>
      <c r="CN246" s="130"/>
      <c r="CX246" s="130"/>
      <c r="DH246" s="130"/>
      <c r="DR246" s="130"/>
      <c r="EB246" s="130"/>
      <c r="EL246" s="130"/>
      <c r="EV246" s="130"/>
      <c r="FF246" s="130"/>
      <c r="FP246" s="130"/>
      <c r="FZ246" s="130"/>
      <c r="GJ246" s="130"/>
      <c r="GT246" s="130"/>
      <c r="HD246" s="130"/>
      <c r="HN246" s="130"/>
      <c r="HX246" s="130"/>
      <c r="IH246" s="130"/>
    </row>
    <row xmlns:x14ac="http://schemas.microsoft.com/office/spreadsheetml/2009/9/ac" r="247" s="3" customFormat="true" x14ac:dyDescent="0.25">
      <c r="A247" s="394"/>
      <c r="B247" s="130"/>
      <c r="L247" s="130"/>
      <c r="V247" s="130"/>
      <c r="AF247" s="130"/>
      <c r="AP247" s="130"/>
      <c r="AZ247" s="130"/>
      <c r="BA247" s="130"/>
      <c r="BB247" s="130"/>
      <c r="BC247" s="130"/>
      <c r="BD247" s="130"/>
      <c r="BE247" s="130"/>
      <c r="BF247" s="130"/>
      <c r="BG247" s="130"/>
      <c r="BJ247" s="130"/>
      <c r="BK247" s="130"/>
      <c r="BL247" s="130"/>
      <c r="BM247" s="130"/>
      <c r="BN247" s="130"/>
      <c r="BO247" s="130"/>
      <c r="BP247" s="130"/>
      <c r="BQ247" s="130"/>
      <c r="BT247" s="441"/>
      <c r="BU247" s="442"/>
      <c r="BV247" s="442"/>
      <c r="BW247" s="442"/>
      <c r="BX247" s="442"/>
      <c r="BY247" s="442"/>
      <c r="BZ247" s="442"/>
      <c r="CA247" s="442"/>
      <c r="CB247" s="442"/>
      <c r="CC247" s="442"/>
      <c r="CD247" s="130"/>
      <c r="CN247" s="130"/>
      <c r="CX247" s="130"/>
      <c r="DH247" s="130"/>
      <c r="DR247" s="130"/>
      <c r="EB247" s="130"/>
      <c r="EL247" s="130"/>
      <c r="EV247" s="130"/>
      <c r="FF247" s="130"/>
      <c r="FP247" s="130"/>
      <c r="FZ247" s="130"/>
      <c r="GJ247" s="130"/>
      <c r="GT247" s="130"/>
      <c r="HD247" s="130"/>
      <c r="HN247" s="130"/>
      <c r="HX247" s="130"/>
      <c r="IH247" s="130"/>
    </row>
    <row xmlns:x14ac="http://schemas.microsoft.com/office/spreadsheetml/2009/9/ac" r="248" s="3" customFormat="true" x14ac:dyDescent="0.25">
      <c r="A248" s="394"/>
      <c r="B248" s="130"/>
      <c r="L248" s="130"/>
      <c r="V248" s="130"/>
      <c r="AF248" s="130"/>
      <c r="AP248" s="130"/>
      <c r="AZ248" s="130"/>
      <c r="BA248" s="130"/>
      <c r="BB248" s="130"/>
      <c r="BC248" s="130"/>
      <c r="BD248" s="130"/>
      <c r="BE248" s="130"/>
      <c r="BF248" s="130"/>
      <c r="BG248" s="130"/>
      <c r="BJ248" s="130"/>
      <c r="BK248" s="130"/>
      <c r="BL248" s="130"/>
      <c r="BM248" s="130"/>
      <c r="BN248" s="130"/>
      <c r="BO248" s="130"/>
      <c r="BP248" s="130"/>
      <c r="BQ248" s="130"/>
      <c r="BT248" s="441"/>
      <c r="BU248" s="442"/>
      <c r="BV248" s="442"/>
      <c r="BW248" s="442"/>
      <c r="BX248" s="442"/>
      <c r="BY248" s="442"/>
      <c r="BZ248" s="442"/>
      <c r="CA248" s="442"/>
      <c r="CB248" s="442"/>
      <c r="CC248" s="442"/>
      <c r="CD248" s="130"/>
      <c r="CN248" s="130"/>
      <c r="CX248" s="130"/>
      <c r="DH248" s="130"/>
      <c r="DR248" s="130"/>
      <c r="EB248" s="130"/>
      <c r="EL248" s="130"/>
      <c r="EV248" s="130"/>
      <c r="FF248" s="130"/>
      <c r="FP248" s="130"/>
      <c r="FZ248" s="130"/>
      <c r="GJ248" s="130"/>
      <c r="GT248" s="130"/>
      <c r="HD248" s="130"/>
      <c r="HN248" s="130"/>
      <c r="HX248" s="130"/>
      <c r="IH248" s="130"/>
    </row>
    <row xmlns:x14ac="http://schemas.microsoft.com/office/spreadsheetml/2009/9/ac" r="249" s="3" customFormat="true" x14ac:dyDescent="0.25">
      <c r="A249" s="394"/>
      <c r="B249" s="130"/>
      <c r="L249" s="130"/>
      <c r="V249" s="130"/>
      <c r="AF249" s="130"/>
      <c r="AP249" s="130"/>
      <c r="AZ249" s="130"/>
      <c r="BA249" s="130"/>
      <c r="BB249" s="130"/>
      <c r="BC249" s="130"/>
      <c r="BD249" s="130"/>
      <c r="BE249" s="130"/>
      <c r="BF249" s="130"/>
      <c r="BG249" s="130"/>
      <c r="BJ249" s="130"/>
      <c r="BK249" s="130"/>
      <c r="BL249" s="130"/>
      <c r="BM249" s="130"/>
      <c r="BN249" s="130"/>
      <c r="BO249" s="130"/>
      <c r="BP249" s="130"/>
      <c r="BQ249" s="130"/>
      <c r="BT249" s="441"/>
      <c r="BU249" s="442"/>
      <c r="BV249" s="442"/>
      <c r="BW249" s="442"/>
      <c r="BX249" s="442"/>
      <c r="BY249" s="442"/>
      <c r="BZ249" s="442"/>
      <c r="CA249" s="442"/>
      <c r="CB249" s="442"/>
      <c r="CC249" s="442"/>
      <c r="CD249" s="130"/>
      <c r="CN249" s="130"/>
      <c r="CX249" s="130"/>
      <c r="DH249" s="130"/>
      <c r="DR249" s="130"/>
      <c r="EB249" s="130"/>
      <c r="EL249" s="130"/>
      <c r="EV249" s="130"/>
      <c r="FF249" s="130"/>
      <c r="FP249" s="130"/>
      <c r="FZ249" s="130"/>
      <c r="GJ249" s="130"/>
      <c r="GT249" s="130"/>
      <c r="HD249" s="130"/>
      <c r="HN249" s="130"/>
      <c r="HX249" s="130"/>
      <c r="IH249" s="130"/>
    </row>
    <row xmlns:x14ac="http://schemas.microsoft.com/office/spreadsheetml/2009/9/ac" r="250" s="3" customFormat="true" x14ac:dyDescent="0.25">
      <c r="A250" s="394"/>
      <c r="B250" s="130"/>
      <c r="L250" s="130"/>
      <c r="V250" s="130"/>
      <c r="AF250" s="130"/>
      <c r="AP250" s="130"/>
      <c r="AZ250" s="130"/>
      <c r="BA250" s="130"/>
      <c r="BB250" s="130"/>
      <c r="BC250" s="130"/>
      <c r="BD250" s="130"/>
      <c r="BE250" s="130"/>
      <c r="BF250" s="130"/>
      <c r="BG250" s="130"/>
      <c r="BJ250" s="130"/>
      <c r="BK250" s="130"/>
      <c r="BL250" s="130"/>
      <c r="BM250" s="130"/>
      <c r="BN250" s="130"/>
      <c r="BO250" s="130"/>
      <c r="BP250" s="130"/>
      <c r="BQ250" s="130"/>
      <c r="BT250" s="441"/>
      <c r="BU250" s="442"/>
      <c r="BV250" s="442"/>
      <c r="BW250" s="442"/>
      <c r="BX250" s="442"/>
      <c r="BY250" s="442"/>
      <c r="BZ250" s="442"/>
      <c r="CA250" s="442"/>
      <c r="CB250" s="442"/>
      <c r="CC250" s="442"/>
      <c r="CD250" s="130"/>
      <c r="CN250" s="130"/>
      <c r="CX250" s="130"/>
      <c r="DH250" s="130"/>
      <c r="DR250" s="130"/>
      <c r="EB250" s="130"/>
      <c r="EL250" s="130"/>
      <c r="EV250" s="130"/>
      <c r="FF250" s="130"/>
      <c r="FP250" s="130"/>
      <c r="FZ250" s="130"/>
      <c r="GJ250" s="130"/>
      <c r="GT250" s="130"/>
      <c r="HD250" s="130"/>
      <c r="HN250" s="130"/>
      <c r="HX250" s="130"/>
      <c r="IH250" s="130"/>
    </row>
    <row xmlns:x14ac="http://schemas.microsoft.com/office/spreadsheetml/2009/9/ac" r="251" s="3" customFormat="true" x14ac:dyDescent="0.25">
      <c r="A251" s="394"/>
      <c r="B251" s="130"/>
      <c r="L251" s="130"/>
      <c r="V251" s="130"/>
      <c r="AF251" s="130"/>
      <c r="AP251" s="130"/>
      <c r="AZ251" s="130"/>
      <c r="BA251" s="130"/>
      <c r="BB251" s="130"/>
      <c r="BC251" s="130"/>
      <c r="BD251" s="130"/>
      <c r="BE251" s="130"/>
      <c r="BF251" s="130"/>
      <c r="BG251" s="130"/>
      <c r="BJ251" s="130"/>
      <c r="BK251" s="130"/>
      <c r="BL251" s="130"/>
      <c r="BM251" s="130"/>
      <c r="BN251" s="130"/>
      <c r="BO251" s="130"/>
      <c r="BP251" s="130"/>
      <c r="BQ251" s="130"/>
      <c r="BT251" s="441"/>
      <c r="BU251" s="442"/>
      <c r="BV251" s="442"/>
      <c r="BW251" s="442"/>
      <c r="BX251" s="442"/>
      <c r="BY251" s="442"/>
      <c r="BZ251" s="442"/>
      <c r="CA251" s="442"/>
      <c r="CB251" s="442"/>
      <c r="CC251" s="442"/>
      <c r="CD251" s="130"/>
      <c r="CN251" s="130"/>
      <c r="CX251" s="130"/>
      <c r="DH251" s="130"/>
      <c r="DR251" s="130"/>
      <c r="EB251" s="130"/>
      <c r="EL251" s="130"/>
      <c r="EV251" s="130"/>
      <c r="FF251" s="130"/>
      <c r="FP251" s="130"/>
      <c r="FZ251" s="130"/>
      <c r="GJ251" s="130"/>
      <c r="GT251" s="130"/>
      <c r="HD251" s="130"/>
      <c r="HN251" s="130"/>
      <c r="HX251" s="130"/>
      <c r="IH251" s="130"/>
    </row>
    <row xmlns:x14ac="http://schemas.microsoft.com/office/spreadsheetml/2009/9/ac" r="252" s="3" customFormat="true" x14ac:dyDescent="0.25">
      <c r="A252" s="394"/>
      <c r="B252" s="130"/>
      <c r="L252" s="130"/>
      <c r="V252" s="130"/>
      <c r="AF252" s="130"/>
      <c r="AP252" s="130"/>
      <c r="AZ252" s="130"/>
      <c r="BA252" s="130"/>
      <c r="BB252" s="130"/>
      <c r="BC252" s="130"/>
      <c r="BD252" s="130"/>
      <c r="BE252" s="130"/>
      <c r="BF252" s="130"/>
      <c r="BG252" s="130"/>
      <c r="BJ252" s="130"/>
      <c r="BK252" s="130"/>
      <c r="BL252" s="130"/>
      <c r="BM252" s="130"/>
      <c r="BN252" s="130"/>
      <c r="BO252" s="130"/>
      <c r="BP252" s="130"/>
      <c r="BQ252" s="130"/>
      <c r="BT252" s="441"/>
      <c r="BU252" s="442"/>
      <c r="BV252" s="442"/>
      <c r="BW252" s="442"/>
      <c r="BX252" s="442"/>
      <c r="BY252" s="442"/>
      <c r="BZ252" s="442"/>
      <c r="CA252" s="442"/>
      <c r="CB252" s="442"/>
      <c r="CC252" s="442"/>
      <c r="CD252" s="130"/>
      <c r="CN252" s="130"/>
      <c r="CX252" s="130"/>
      <c r="DH252" s="130"/>
      <c r="DR252" s="130"/>
      <c r="EB252" s="130"/>
      <c r="EL252" s="130"/>
      <c r="EV252" s="130"/>
      <c r="FF252" s="130"/>
      <c r="FP252" s="130"/>
      <c r="FZ252" s="130"/>
      <c r="GJ252" s="130"/>
      <c r="GT252" s="130"/>
      <c r="HD252" s="130"/>
      <c r="HN252" s="130"/>
      <c r="HX252" s="130"/>
      <c r="IH252" s="130"/>
    </row>
    <row xmlns:x14ac="http://schemas.microsoft.com/office/spreadsheetml/2009/9/ac" r="253" s="3" customFormat="true" x14ac:dyDescent="0.25">
      <c r="A253" s="394"/>
      <c r="B253" s="130"/>
      <c r="L253" s="130"/>
      <c r="V253" s="130"/>
      <c r="AF253" s="130"/>
      <c r="AP253" s="130"/>
      <c r="AZ253" s="130"/>
      <c r="BA253" s="130"/>
      <c r="BB253" s="130"/>
      <c r="BC253" s="130"/>
      <c r="BD253" s="130"/>
      <c r="BE253" s="130"/>
      <c r="BF253" s="130"/>
      <c r="BG253" s="130"/>
      <c r="BJ253" s="130"/>
      <c r="BK253" s="130"/>
      <c r="BL253" s="130"/>
      <c r="BM253" s="130"/>
      <c r="BN253" s="130"/>
      <c r="BO253" s="130"/>
      <c r="BP253" s="130"/>
      <c r="BQ253" s="130"/>
      <c r="BT253" s="441"/>
      <c r="BU253" s="442"/>
      <c r="BV253" s="442"/>
      <c r="BW253" s="442"/>
      <c r="BX253" s="442"/>
      <c r="BY253" s="442"/>
      <c r="BZ253" s="442"/>
      <c r="CA253" s="442"/>
      <c r="CB253" s="442"/>
      <c r="CC253" s="442"/>
      <c r="CD253" s="130"/>
      <c r="CN253" s="130"/>
      <c r="CX253" s="130"/>
      <c r="DH253" s="130"/>
      <c r="DR253" s="130"/>
      <c r="EB253" s="130"/>
      <c r="EL253" s="130"/>
      <c r="EV253" s="130"/>
      <c r="FF253" s="130"/>
      <c r="FP253" s="130"/>
      <c r="FZ253" s="130"/>
      <c r="GJ253" s="130"/>
      <c r="GT253" s="130"/>
      <c r="HD253" s="130"/>
      <c r="HN253" s="130"/>
      <c r="HX253" s="130"/>
      <c r="IH253" s="130"/>
    </row>
    <row xmlns:x14ac="http://schemas.microsoft.com/office/spreadsheetml/2009/9/ac" r="254" s="3" customFormat="true" x14ac:dyDescent="0.25">
      <c r="A254" s="394"/>
      <c r="B254" s="130"/>
      <c r="L254" s="130"/>
      <c r="V254" s="130"/>
      <c r="AF254" s="130"/>
      <c r="AP254" s="130"/>
      <c r="AZ254" s="130"/>
      <c r="BA254" s="130"/>
      <c r="BB254" s="130"/>
      <c r="BC254" s="130"/>
      <c r="BD254" s="130"/>
      <c r="BE254" s="130"/>
      <c r="BF254" s="130"/>
      <c r="BG254" s="130"/>
      <c r="BJ254" s="130"/>
      <c r="BK254" s="130"/>
      <c r="BL254" s="130"/>
      <c r="BM254" s="130"/>
      <c r="BN254" s="130"/>
      <c r="BO254" s="130"/>
      <c r="BP254" s="130"/>
      <c r="BQ254" s="130"/>
      <c r="BT254" s="441"/>
      <c r="BU254" s="442"/>
      <c r="BV254" s="442"/>
      <c r="BW254" s="442"/>
      <c r="BX254" s="442"/>
      <c r="BY254" s="442"/>
      <c r="BZ254" s="442"/>
      <c r="CA254" s="442"/>
      <c r="CB254" s="442"/>
      <c r="CC254" s="442"/>
      <c r="CD254" s="130"/>
      <c r="CN254" s="130"/>
      <c r="CX254" s="130"/>
      <c r="DH254" s="130"/>
      <c r="DR254" s="130"/>
      <c r="EB254" s="130"/>
      <c r="EL254" s="130"/>
      <c r="EV254" s="130"/>
      <c r="FF254" s="130"/>
      <c r="FP254" s="130"/>
      <c r="FZ254" s="130"/>
      <c r="GJ254" s="130"/>
      <c r="GT254" s="130"/>
      <c r="HD254" s="130"/>
      <c r="HN254" s="130"/>
      <c r="HX254" s="130"/>
      <c r="IH254" s="130"/>
    </row>
    <row xmlns:x14ac="http://schemas.microsoft.com/office/spreadsheetml/2009/9/ac" r="255" s="3" customFormat="true" x14ac:dyDescent="0.25">
      <c r="A255" s="394"/>
      <c r="B255" s="130"/>
      <c r="L255" s="130"/>
      <c r="V255" s="130"/>
      <c r="AF255" s="130"/>
      <c r="AP255" s="130"/>
      <c r="AZ255" s="130"/>
      <c r="BA255" s="130"/>
      <c r="BB255" s="130"/>
      <c r="BC255" s="130"/>
      <c r="BD255" s="130"/>
      <c r="BE255" s="130"/>
      <c r="BF255" s="130"/>
      <c r="BG255" s="130"/>
      <c r="BJ255" s="130"/>
      <c r="BK255" s="130"/>
      <c r="BL255" s="130"/>
      <c r="BM255" s="130"/>
      <c r="BN255" s="130"/>
      <c r="BO255" s="130"/>
      <c r="BP255" s="130"/>
      <c r="BQ255" s="130"/>
      <c r="BT255" s="441"/>
      <c r="BU255" s="442"/>
      <c r="BV255" s="442"/>
      <c r="BW255" s="442"/>
      <c r="BX255" s="442"/>
      <c r="BY255" s="442"/>
      <c r="BZ255" s="442"/>
      <c r="CA255" s="442"/>
      <c r="CB255" s="442"/>
      <c r="CC255" s="442"/>
      <c r="CD255" s="130"/>
      <c r="CN255" s="130"/>
      <c r="CX255" s="130"/>
      <c r="DH255" s="130"/>
      <c r="DR255" s="130"/>
      <c r="EB255" s="130"/>
      <c r="EL255" s="130"/>
      <c r="EV255" s="130"/>
      <c r="FF255" s="130"/>
      <c r="FP255" s="130"/>
      <c r="FZ255" s="130"/>
      <c r="GJ255" s="130"/>
      <c r="GT255" s="130"/>
      <c r="HD255" s="130"/>
      <c r="HN255" s="130"/>
      <c r="HX255" s="130"/>
      <c r="IH255" s="130"/>
    </row>
    <row xmlns:x14ac="http://schemas.microsoft.com/office/spreadsheetml/2009/9/ac" r="256" s="3" customFormat="true" x14ac:dyDescent="0.25">
      <c r="A256" s="394"/>
      <c r="B256" s="130"/>
      <c r="L256" s="130"/>
      <c r="V256" s="130"/>
      <c r="AF256" s="130"/>
      <c r="AP256" s="130"/>
      <c r="AZ256" s="130"/>
      <c r="BA256" s="130"/>
      <c r="BB256" s="130"/>
      <c r="BC256" s="130"/>
      <c r="BD256" s="130"/>
      <c r="BE256" s="130"/>
      <c r="BF256" s="130"/>
      <c r="BG256" s="130"/>
      <c r="BJ256" s="130"/>
      <c r="BK256" s="130"/>
      <c r="BL256" s="130"/>
      <c r="BM256" s="130"/>
      <c r="BN256" s="130"/>
      <c r="BO256" s="130"/>
      <c r="BP256" s="130"/>
      <c r="BQ256" s="130"/>
      <c r="BT256" s="441"/>
      <c r="BU256" s="442"/>
      <c r="BV256" s="442"/>
      <c r="BW256" s="442"/>
      <c r="BX256" s="442"/>
      <c r="BY256" s="442"/>
      <c r="BZ256" s="442"/>
      <c r="CA256" s="442"/>
      <c r="CB256" s="442"/>
      <c r="CC256" s="442"/>
      <c r="CD256" s="130"/>
      <c r="CN256" s="130"/>
      <c r="CX256" s="130"/>
      <c r="DH256" s="130"/>
      <c r="DR256" s="130"/>
      <c r="EB256" s="130"/>
      <c r="EL256" s="130"/>
      <c r="EV256" s="130"/>
      <c r="FF256" s="130"/>
      <c r="FP256" s="130"/>
      <c r="FZ256" s="130"/>
      <c r="GJ256" s="130"/>
      <c r="GT256" s="130"/>
      <c r="HD256" s="130"/>
      <c r="HN256" s="130"/>
      <c r="HX256" s="130"/>
      <c r="IH256" s="130"/>
    </row>
    <row xmlns:x14ac="http://schemas.microsoft.com/office/spreadsheetml/2009/9/ac" r="257" s="3" customFormat="true" x14ac:dyDescent="0.25">
      <c r="A257" s="394"/>
      <c r="B257" s="130"/>
      <c r="L257" s="130"/>
      <c r="V257" s="130"/>
      <c r="AF257" s="130"/>
      <c r="AP257" s="130"/>
      <c r="AZ257" s="130"/>
      <c r="BA257" s="130"/>
      <c r="BB257" s="130"/>
      <c r="BC257" s="130"/>
      <c r="BD257" s="130"/>
      <c r="BE257" s="130"/>
      <c r="BF257" s="130"/>
      <c r="BG257" s="130"/>
      <c r="BJ257" s="130"/>
      <c r="BK257" s="130"/>
      <c r="BL257" s="130"/>
      <c r="BM257" s="130"/>
      <c r="BN257" s="130"/>
      <c r="BO257" s="130"/>
      <c r="BP257" s="130"/>
      <c r="BQ257" s="130"/>
      <c r="BT257" s="441"/>
      <c r="BU257" s="442"/>
      <c r="BV257" s="442"/>
      <c r="BW257" s="442"/>
      <c r="BX257" s="442"/>
      <c r="BY257" s="442"/>
      <c r="BZ257" s="442"/>
      <c r="CA257" s="442"/>
      <c r="CB257" s="442"/>
      <c r="CC257" s="442"/>
      <c r="CD257" s="130"/>
      <c r="CN257" s="130"/>
      <c r="CX257" s="130"/>
      <c r="DH257" s="130"/>
      <c r="DR257" s="130"/>
      <c r="EB257" s="130"/>
      <c r="EL257" s="130"/>
      <c r="EV257" s="130"/>
      <c r="FF257" s="130"/>
      <c r="FP257" s="130"/>
      <c r="FZ257" s="130"/>
      <c r="GJ257" s="130"/>
      <c r="GT257" s="130"/>
      <c r="HD257" s="130"/>
      <c r="HN257" s="130"/>
      <c r="HX257" s="130"/>
      <c r="IH257" s="130"/>
    </row>
    <row xmlns:x14ac="http://schemas.microsoft.com/office/spreadsheetml/2009/9/ac" r="258" s="3" customFormat="true" x14ac:dyDescent="0.25">
      <c r="A258" s="394"/>
      <c r="B258" s="130"/>
      <c r="L258" s="130"/>
      <c r="V258" s="130"/>
      <c r="AF258" s="130"/>
      <c r="AP258" s="130"/>
      <c r="AZ258" s="130"/>
      <c r="BA258" s="130"/>
      <c r="BB258" s="130"/>
      <c r="BC258" s="130"/>
      <c r="BD258" s="130"/>
      <c r="BE258" s="130"/>
      <c r="BF258" s="130"/>
      <c r="BG258" s="130"/>
      <c r="BJ258" s="130"/>
      <c r="BK258" s="130"/>
      <c r="BL258" s="130"/>
      <c r="BM258" s="130"/>
      <c r="BN258" s="130"/>
      <c r="BO258" s="130"/>
      <c r="BP258" s="130"/>
      <c r="BQ258" s="130"/>
      <c r="BT258" s="441"/>
      <c r="BU258" s="442"/>
      <c r="BV258" s="442"/>
      <c r="BW258" s="442"/>
      <c r="BX258" s="442"/>
      <c r="BY258" s="442"/>
      <c r="BZ258" s="442"/>
      <c r="CA258" s="442"/>
      <c r="CB258" s="442"/>
      <c r="CC258" s="442"/>
      <c r="CD258" s="130"/>
      <c r="CN258" s="130"/>
      <c r="CX258" s="130"/>
      <c r="DH258" s="130"/>
      <c r="DR258" s="130"/>
      <c r="EB258" s="130"/>
      <c r="EL258" s="130"/>
      <c r="EV258" s="130"/>
      <c r="FF258" s="130"/>
      <c r="FP258" s="130"/>
      <c r="FZ258" s="130"/>
      <c r="GJ258" s="130"/>
      <c r="GT258" s="130"/>
      <c r="HD258" s="130"/>
      <c r="HN258" s="130"/>
      <c r="HX258" s="130"/>
      <c r="IH258" s="130"/>
    </row>
    <row xmlns:x14ac="http://schemas.microsoft.com/office/spreadsheetml/2009/9/ac" r="259" s="3" customFormat="true" x14ac:dyDescent="0.25">
      <c r="A259" s="394"/>
      <c r="B259" s="130"/>
      <c r="L259" s="130"/>
      <c r="V259" s="130"/>
      <c r="AF259" s="130"/>
      <c r="AP259" s="130"/>
      <c r="AZ259" s="130"/>
      <c r="BA259" s="130"/>
      <c r="BB259" s="130"/>
      <c r="BC259" s="130"/>
      <c r="BD259" s="130"/>
      <c r="BE259" s="130"/>
      <c r="BF259" s="130"/>
      <c r="BG259" s="130"/>
      <c r="BJ259" s="130"/>
      <c r="BK259" s="130"/>
      <c r="BL259" s="130"/>
      <c r="BM259" s="130"/>
      <c r="BN259" s="130"/>
      <c r="BO259" s="130"/>
      <c r="BP259" s="130"/>
      <c r="BQ259" s="130"/>
      <c r="BT259" s="441"/>
      <c r="BU259" s="442"/>
      <c r="BV259" s="442"/>
      <c r="BW259" s="442"/>
      <c r="BX259" s="442"/>
      <c r="BY259" s="442"/>
      <c r="BZ259" s="442"/>
      <c r="CA259" s="442"/>
      <c r="CB259" s="442"/>
      <c r="CC259" s="442"/>
      <c r="CD259" s="130"/>
      <c r="CN259" s="130"/>
      <c r="CX259" s="130"/>
      <c r="DH259" s="130"/>
      <c r="DR259" s="130"/>
      <c r="EB259" s="130"/>
      <c r="EL259" s="130"/>
      <c r="EV259" s="130"/>
      <c r="FF259" s="130"/>
      <c r="FP259" s="130"/>
      <c r="FZ259" s="130"/>
      <c r="GJ259" s="130"/>
      <c r="GT259" s="130"/>
      <c r="HD259" s="130"/>
      <c r="HN259" s="130"/>
      <c r="HX259" s="130"/>
      <c r="IH259" s="130"/>
    </row>
    <row xmlns:x14ac="http://schemas.microsoft.com/office/spreadsheetml/2009/9/ac" r="260" s="3" customFormat="true" x14ac:dyDescent="0.25">
      <c r="A260" s="394"/>
      <c r="B260" s="130"/>
      <c r="L260" s="130"/>
      <c r="V260" s="130"/>
      <c r="AF260" s="130"/>
      <c r="AP260" s="130"/>
      <c r="AZ260" s="130"/>
      <c r="BA260" s="130"/>
      <c r="BB260" s="130"/>
      <c r="BC260" s="130"/>
      <c r="BD260" s="130"/>
      <c r="BE260" s="130"/>
      <c r="BF260" s="130"/>
      <c r="BG260" s="130"/>
      <c r="BJ260" s="130"/>
      <c r="BK260" s="130"/>
      <c r="BL260" s="130"/>
      <c r="BM260" s="130"/>
      <c r="BN260" s="130"/>
      <c r="BO260" s="130"/>
      <c r="BP260" s="130"/>
      <c r="BQ260" s="130"/>
      <c r="BT260" s="441"/>
      <c r="BU260" s="442"/>
      <c r="BV260" s="442"/>
      <c r="BW260" s="442"/>
      <c r="BX260" s="442"/>
      <c r="BY260" s="442"/>
      <c r="BZ260" s="442"/>
      <c r="CA260" s="442"/>
      <c r="CB260" s="442"/>
      <c r="CC260" s="442"/>
      <c r="CD260" s="130"/>
      <c r="CN260" s="130"/>
      <c r="CX260" s="130"/>
      <c r="DH260" s="130"/>
      <c r="DR260" s="130"/>
      <c r="EB260" s="130"/>
      <c r="EL260" s="130"/>
      <c r="EV260" s="130"/>
      <c r="FF260" s="130"/>
      <c r="FP260" s="130"/>
      <c r="FZ260" s="130"/>
      <c r="GJ260" s="130"/>
      <c r="GT260" s="130"/>
      <c r="HD260" s="130"/>
      <c r="HN260" s="130"/>
      <c r="HX260" s="130"/>
      <c r="IH260" s="130"/>
    </row>
    <row xmlns:x14ac="http://schemas.microsoft.com/office/spreadsheetml/2009/9/ac" r="261" s="3" customFormat="true" x14ac:dyDescent="0.25">
      <c r="A261" s="394"/>
      <c r="B261" s="130"/>
      <c r="L261" s="130"/>
      <c r="V261" s="130"/>
      <c r="AF261" s="130"/>
      <c r="AP261" s="130"/>
      <c r="AZ261" s="130"/>
      <c r="BA261" s="130"/>
      <c r="BB261" s="130"/>
      <c r="BC261" s="130"/>
      <c r="BD261" s="130"/>
      <c r="BE261" s="130"/>
      <c r="BF261" s="130"/>
      <c r="BG261" s="130"/>
      <c r="BJ261" s="130"/>
      <c r="BK261" s="130"/>
      <c r="BL261" s="130"/>
      <c r="BM261" s="130"/>
      <c r="BN261" s="130"/>
      <c r="BO261" s="130"/>
      <c r="BP261" s="130"/>
      <c r="BQ261" s="130"/>
      <c r="BT261" s="441"/>
      <c r="BU261" s="442"/>
      <c r="BV261" s="442"/>
      <c r="BW261" s="442"/>
      <c r="BX261" s="442"/>
      <c r="BY261" s="442"/>
      <c r="BZ261" s="442"/>
      <c r="CA261" s="442"/>
      <c r="CB261" s="442"/>
      <c r="CC261" s="442"/>
      <c r="CD261" s="130"/>
      <c r="CN261" s="130"/>
      <c r="CX261" s="130"/>
      <c r="DH261" s="130"/>
      <c r="DR261" s="130"/>
      <c r="EB261" s="130"/>
      <c r="EL261" s="130"/>
      <c r="EV261" s="130"/>
      <c r="FF261" s="130"/>
      <c r="FP261" s="130"/>
      <c r="FZ261" s="130"/>
      <c r="GJ261" s="130"/>
      <c r="GT261" s="130"/>
      <c r="HD261" s="130"/>
      <c r="HN261" s="130"/>
      <c r="HX261" s="130"/>
      <c r="IH261" s="130"/>
    </row>
    <row xmlns:x14ac="http://schemas.microsoft.com/office/spreadsheetml/2009/9/ac" r="262" s="3" customFormat="true" x14ac:dyDescent="0.25">
      <c r="A262" s="394"/>
      <c r="B262" s="130"/>
      <c r="L262" s="130"/>
      <c r="V262" s="130"/>
      <c r="AF262" s="130"/>
      <c r="AP262" s="130"/>
      <c r="AZ262" s="130"/>
      <c r="BA262" s="130"/>
      <c r="BB262" s="130"/>
      <c r="BC262" s="130"/>
      <c r="BD262" s="130"/>
      <c r="BE262" s="130"/>
      <c r="BF262" s="130"/>
      <c r="BG262" s="130"/>
      <c r="BJ262" s="130"/>
      <c r="BK262" s="130"/>
      <c r="BL262" s="130"/>
      <c r="BM262" s="130"/>
      <c r="BN262" s="130"/>
      <c r="BO262" s="130"/>
      <c r="BP262" s="130"/>
      <c r="BQ262" s="130"/>
      <c r="BT262" s="441"/>
      <c r="BU262" s="442"/>
      <c r="BV262" s="442"/>
      <c r="BW262" s="442"/>
      <c r="BX262" s="442"/>
      <c r="BY262" s="442"/>
      <c r="BZ262" s="442"/>
      <c r="CA262" s="442"/>
      <c r="CB262" s="442"/>
      <c r="CC262" s="442"/>
      <c r="CD262" s="130"/>
      <c r="CN262" s="130"/>
      <c r="CX262" s="130"/>
      <c r="DH262" s="130"/>
      <c r="DR262" s="130"/>
      <c r="EB262" s="130"/>
      <c r="EL262" s="130"/>
      <c r="EV262" s="130"/>
      <c r="FF262" s="130"/>
      <c r="FP262" s="130"/>
      <c r="FZ262" s="130"/>
      <c r="GJ262" s="130"/>
      <c r="GT262" s="130"/>
      <c r="HD262" s="130"/>
      <c r="HN262" s="130"/>
      <c r="HX262" s="130"/>
      <c r="IH262" s="130"/>
    </row>
    <row xmlns:x14ac="http://schemas.microsoft.com/office/spreadsheetml/2009/9/ac" r="263" s="3" customFormat="true" x14ac:dyDescent="0.25">
      <c r="A263" s="394"/>
      <c r="B263" s="130"/>
      <c r="L263" s="130"/>
      <c r="V263" s="130"/>
      <c r="AF263" s="130"/>
      <c r="AP263" s="130"/>
      <c r="AZ263" s="130"/>
      <c r="BA263" s="130"/>
      <c r="BB263" s="130"/>
      <c r="BC263" s="130"/>
      <c r="BD263" s="130"/>
      <c r="BE263" s="130"/>
      <c r="BF263" s="130"/>
      <c r="BG263" s="130"/>
      <c r="BJ263" s="130"/>
      <c r="BK263" s="130"/>
      <c r="BL263" s="130"/>
      <c r="BM263" s="130"/>
      <c r="BN263" s="130"/>
      <c r="BO263" s="130"/>
      <c r="BP263" s="130"/>
      <c r="BQ263" s="130"/>
      <c r="BT263" s="441"/>
      <c r="BU263" s="442"/>
      <c r="BV263" s="442"/>
      <c r="BW263" s="442"/>
      <c r="BX263" s="442"/>
      <c r="BY263" s="442"/>
      <c r="BZ263" s="442"/>
      <c r="CA263" s="442"/>
      <c r="CB263" s="442"/>
      <c r="CC263" s="442"/>
      <c r="CD263" s="130"/>
      <c r="CN263" s="130"/>
      <c r="CX263" s="130"/>
      <c r="DH263" s="130"/>
      <c r="DR263" s="130"/>
      <c r="EB263" s="130"/>
      <c r="EL263" s="130"/>
      <c r="EV263" s="130"/>
      <c r="FF263" s="130"/>
      <c r="FP263" s="130"/>
      <c r="FZ263" s="130"/>
      <c r="GJ263" s="130"/>
      <c r="GT263" s="130"/>
      <c r="HD263" s="130"/>
      <c r="HN263" s="130"/>
      <c r="HX263" s="130"/>
      <c r="IH263" s="130"/>
    </row>
    <row xmlns:x14ac="http://schemas.microsoft.com/office/spreadsheetml/2009/9/ac" r="264" s="3" customFormat="true" x14ac:dyDescent="0.25">
      <c r="A264" s="394"/>
      <c r="B264" s="130"/>
      <c r="L264" s="130"/>
      <c r="V264" s="130"/>
      <c r="AF264" s="130"/>
      <c r="AP264" s="130"/>
      <c r="AZ264" s="130"/>
      <c r="BA264" s="130"/>
      <c r="BB264" s="130"/>
      <c r="BC264" s="130"/>
      <c r="BD264" s="130"/>
      <c r="BE264" s="130"/>
      <c r="BF264" s="130"/>
      <c r="BG264" s="130"/>
      <c r="BJ264" s="130"/>
      <c r="BK264" s="130"/>
      <c r="BL264" s="130"/>
      <c r="BM264" s="130"/>
      <c r="BN264" s="130"/>
      <c r="BO264" s="130"/>
      <c r="BP264" s="130"/>
      <c r="BQ264" s="130"/>
      <c r="BT264" s="441"/>
      <c r="BU264" s="442"/>
      <c r="BV264" s="442"/>
      <c r="BW264" s="442"/>
      <c r="BX264" s="442"/>
      <c r="BY264" s="442"/>
      <c r="BZ264" s="442"/>
      <c r="CA264" s="442"/>
      <c r="CB264" s="442"/>
      <c r="CC264" s="442"/>
      <c r="CD264" s="130"/>
      <c r="CN264" s="130"/>
      <c r="CX264" s="130"/>
      <c r="DH264" s="130"/>
      <c r="DR264" s="130"/>
      <c r="EB264" s="130"/>
      <c r="EL264" s="130"/>
      <c r="EV264" s="130"/>
      <c r="FF264" s="130"/>
      <c r="FP264" s="130"/>
      <c r="FZ264" s="130"/>
      <c r="GJ264" s="130"/>
      <c r="GT264" s="130"/>
      <c r="HD264" s="130"/>
      <c r="HN264" s="130"/>
      <c r="HX264" s="130"/>
      <c r="IH264" s="130"/>
    </row>
    <row xmlns:x14ac="http://schemas.microsoft.com/office/spreadsheetml/2009/9/ac" r="265" s="3" customFormat="true" x14ac:dyDescent="0.25">
      <c r="A265" s="394"/>
      <c r="B265" s="130"/>
      <c r="L265" s="130"/>
      <c r="V265" s="130"/>
      <c r="AF265" s="130"/>
      <c r="AP265" s="130"/>
      <c r="AZ265" s="130"/>
      <c r="BA265" s="130"/>
      <c r="BB265" s="130"/>
      <c r="BC265" s="130"/>
      <c r="BD265" s="130"/>
      <c r="BE265" s="130"/>
      <c r="BF265" s="130"/>
      <c r="BG265" s="130"/>
      <c r="BJ265" s="130"/>
      <c r="BK265" s="130"/>
      <c r="BL265" s="130"/>
      <c r="BM265" s="130"/>
      <c r="BN265" s="130"/>
      <c r="BO265" s="130"/>
      <c r="BP265" s="130"/>
      <c r="BQ265" s="130"/>
      <c r="BT265" s="441"/>
      <c r="BU265" s="442"/>
      <c r="BV265" s="442"/>
      <c r="BW265" s="442"/>
      <c r="BX265" s="442"/>
      <c r="BY265" s="442"/>
      <c r="BZ265" s="442"/>
      <c r="CA265" s="442"/>
      <c r="CB265" s="442"/>
      <c r="CC265" s="442"/>
      <c r="CD265" s="130"/>
      <c r="CN265" s="130"/>
      <c r="CX265" s="130"/>
      <c r="DH265" s="130"/>
      <c r="DR265" s="130"/>
      <c r="EB265" s="130"/>
      <c r="EL265" s="130"/>
      <c r="EV265" s="130"/>
      <c r="FF265" s="130"/>
      <c r="FP265" s="130"/>
      <c r="FZ265" s="130"/>
      <c r="GJ265" s="130"/>
      <c r="GT265" s="130"/>
      <c r="HD265" s="130"/>
      <c r="HN265" s="130"/>
      <c r="HX265" s="130"/>
      <c r="IH265" s="130"/>
    </row>
    <row xmlns:x14ac="http://schemas.microsoft.com/office/spreadsheetml/2009/9/ac" r="266" s="3" customFormat="true" x14ac:dyDescent="0.25">
      <c r="A266" s="394"/>
      <c r="B266" s="130"/>
      <c r="L266" s="130"/>
      <c r="V266" s="130"/>
      <c r="AF266" s="130"/>
      <c r="AP266" s="130"/>
      <c r="AZ266" s="130"/>
      <c r="BA266" s="130"/>
      <c r="BB266" s="130"/>
      <c r="BC266" s="130"/>
      <c r="BD266" s="130"/>
      <c r="BE266" s="130"/>
      <c r="BF266" s="130"/>
      <c r="BG266" s="130"/>
      <c r="BJ266" s="130"/>
      <c r="BK266" s="130"/>
      <c r="BL266" s="130"/>
      <c r="BM266" s="130"/>
      <c r="BN266" s="130"/>
      <c r="BO266" s="130"/>
      <c r="BP266" s="130"/>
      <c r="BQ266" s="130"/>
      <c r="BT266" s="441"/>
      <c r="BU266" s="442"/>
      <c r="BV266" s="442"/>
      <c r="BW266" s="442"/>
      <c r="BX266" s="442"/>
      <c r="BY266" s="442"/>
      <c r="BZ266" s="442"/>
      <c r="CA266" s="442"/>
      <c r="CB266" s="442"/>
      <c r="CC266" s="442"/>
      <c r="CD266" s="130"/>
      <c r="CN266" s="130"/>
      <c r="CX266" s="130"/>
      <c r="DH266" s="130"/>
      <c r="DR266" s="130"/>
      <c r="EB266" s="130"/>
      <c r="EL266" s="130"/>
      <c r="EV266" s="130"/>
      <c r="FF266" s="130"/>
      <c r="FP266" s="130"/>
      <c r="FZ266" s="130"/>
      <c r="GJ266" s="130"/>
      <c r="GT266" s="130"/>
      <c r="HD266" s="130"/>
      <c r="HN266" s="130"/>
      <c r="HX266" s="130"/>
      <c r="IH266" s="130"/>
    </row>
    <row xmlns:x14ac="http://schemas.microsoft.com/office/spreadsheetml/2009/9/ac" r="267" s="3" customFormat="true" x14ac:dyDescent="0.25">
      <c r="A267" s="394"/>
      <c r="B267" s="130"/>
      <c r="L267" s="130"/>
      <c r="V267" s="130"/>
      <c r="AF267" s="130"/>
      <c r="AP267" s="130"/>
      <c r="AZ267" s="130"/>
      <c r="BA267" s="130"/>
      <c r="BB267" s="130"/>
      <c r="BC267" s="130"/>
      <c r="BD267" s="130"/>
      <c r="BE267" s="130"/>
      <c r="BF267" s="130"/>
      <c r="BG267" s="130"/>
      <c r="BJ267" s="130"/>
      <c r="BK267" s="130"/>
      <c r="BL267" s="130"/>
      <c r="BM267" s="130"/>
      <c r="BN267" s="130"/>
      <c r="BO267" s="130"/>
      <c r="BP267" s="130"/>
      <c r="BQ267" s="130"/>
      <c r="BT267" s="441"/>
      <c r="BU267" s="442"/>
      <c r="BV267" s="442"/>
      <c r="BW267" s="442"/>
      <c r="BX267" s="442"/>
      <c r="BY267" s="442"/>
      <c r="BZ267" s="442"/>
      <c r="CA267" s="442"/>
      <c r="CB267" s="442"/>
      <c r="CC267" s="442"/>
      <c r="CD267" s="130"/>
      <c r="CN267" s="130"/>
      <c r="CX267" s="130"/>
      <c r="DH267" s="130"/>
      <c r="DR267" s="130"/>
      <c r="EB267" s="130"/>
      <c r="EL267" s="130"/>
      <c r="EV267" s="130"/>
      <c r="FF267" s="130"/>
      <c r="FP267" s="130"/>
      <c r="FZ267" s="130"/>
      <c r="GJ267" s="130"/>
      <c r="GT267" s="130"/>
      <c r="HD267" s="130"/>
      <c r="HN267" s="130"/>
      <c r="HX267" s="130"/>
      <c r="IH267" s="130"/>
    </row>
    <row xmlns:x14ac="http://schemas.microsoft.com/office/spreadsheetml/2009/9/ac" r="268" s="3" customFormat="true" x14ac:dyDescent="0.25">
      <c r="A268" s="394"/>
      <c r="B268" s="130"/>
      <c r="L268" s="130"/>
      <c r="V268" s="130"/>
      <c r="AF268" s="130"/>
      <c r="AP268" s="130"/>
      <c r="AZ268" s="130"/>
      <c r="BA268" s="130"/>
      <c r="BB268" s="130"/>
      <c r="BC268" s="130"/>
      <c r="BD268" s="130"/>
      <c r="BE268" s="130"/>
      <c r="BF268" s="130"/>
      <c r="BG268" s="130"/>
      <c r="BJ268" s="130"/>
      <c r="BK268" s="130"/>
      <c r="BL268" s="130"/>
      <c r="BM268" s="130"/>
      <c r="BN268" s="130"/>
      <c r="BO268" s="130"/>
      <c r="BP268" s="130"/>
      <c r="BQ268" s="130"/>
      <c r="BT268" s="441"/>
      <c r="BU268" s="442"/>
      <c r="BV268" s="442"/>
      <c r="BW268" s="442"/>
      <c r="BX268" s="442"/>
      <c r="BY268" s="442"/>
      <c r="BZ268" s="442"/>
      <c r="CA268" s="442"/>
      <c r="CB268" s="442"/>
      <c r="CC268" s="442"/>
      <c r="CD268" s="130"/>
      <c r="CN268" s="130"/>
      <c r="CX268" s="130"/>
      <c r="DH268" s="130"/>
      <c r="DR268" s="130"/>
      <c r="EB268" s="130"/>
      <c r="EL268" s="130"/>
      <c r="EV268" s="130"/>
      <c r="FF268" s="130"/>
      <c r="FP268" s="130"/>
      <c r="FZ268" s="130"/>
      <c r="GJ268" s="130"/>
      <c r="GT268" s="130"/>
      <c r="HD268" s="130"/>
      <c r="HN268" s="130"/>
      <c r="HX268" s="130"/>
      <c r="IH268" s="130"/>
    </row>
    <row xmlns:x14ac="http://schemas.microsoft.com/office/spreadsheetml/2009/9/ac" r="269" s="3" customFormat="true" x14ac:dyDescent="0.25">
      <c r="A269" s="394"/>
      <c r="B269" s="130"/>
      <c r="L269" s="130"/>
      <c r="V269" s="130"/>
      <c r="AF269" s="130"/>
      <c r="AP269" s="130"/>
      <c r="AZ269" s="130"/>
      <c r="BA269" s="130"/>
      <c r="BB269" s="130"/>
      <c r="BC269" s="130"/>
      <c r="BD269" s="130"/>
      <c r="BE269" s="130"/>
      <c r="BF269" s="130"/>
      <c r="BG269" s="130"/>
      <c r="BJ269" s="130"/>
      <c r="BK269" s="130"/>
      <c r="BL269" s="130"/>
      <c r="BM269" s="130"/>
      <c r="BN269" s="130"/>
      <c r="BO269" s="130"/>
      <c r="BP269" s="130"/>
      <c r="BQ269" s="130"/>
      <c r="BT269" s="441"/>
      <c r="BU269" s="442"/>
      <c r="BV269" s="442"/>
      <c r="BW269" s="442"/>
      <c r="BX269" s="442"/>
      <c r="BY269" s="442"/>
      <c r="BZ269" s="442"/>
      <c r="CA269" s="442"/>
      <c r="CB269" s="442"/>
      <c r="CC269" s="442"/>
      <c r="CD269" s="130"/>
      <c r="CN269" s="130"/>
      <c r="CX269" s="130"/>
      <c r="DH269" s="130"/>
      <c r="DR269" s="130"/>
      <c r="EB269" s="130"/>
      <c r="EL269" s="130"/>
      <c r="EV269" s="130"/>
      <c r="FF269" s="130"/>
      <c r="FP269" s="130"/>
      <c r="FZ269" s="130"/>
      <c r="GJ269" s="130"/>
      <c r="GT269" s="130"/>
      <c r="HD269" s="130"/>
      <c r="HN269" s="130"/>
      <c r="HX269" s="130"/>
      <c r="IH269" s="130"/>
    </row>
    <row xmlns:x14ac="http://schemas.microsoft.com/office/spreadsheetml/2009/9/ac" r="270" s="3" customFormat="true" x14ac:dyDescent="0.25">
      <c r="A270" s="394"/>
      <c r="B270" s="130"/>
      <c r="L270" s="130"/>
      <c r="V270" s="130"/>
      <c r="AF270" s="130"/>
      <c r="AP270" s="130"/>
      <c r="AZ270" s="130"/>
      <c r="BA270" s="130"/>
      <c r="BB270" s="130"/>
      <c r="BC270" s="130"/>
      <c r="BD270" s="130"/>
      <c r="BE270" s="130"/>
      <c r="BF270" s="130"/>
      <c r="BG270" s="130"/>
      <c r="BJ270" s="130"/>
      <c r="BK270" s="130"/>
      <c r="BL270" s="130"/>
      <c r="BM270" s="130"/>
      <c r="BN270" s="130"/>
      <c r="BO270" s="130"/>
      <c r="BP270" s="130"/>
      <c r="BQ270" s="130"/>
      <c r="BT270" s="441"/>
      <c r="BU270" s="442"/>
      <c r="BV270" s="442"/>
      <c r="BW270" s="442"/>
      <c r="BX270" s="442"/>
      <c r="BY270" s="442"/>
      <c r="BZ270" s="442"/>
      <c r="CA270" s="442"/>
      <c r="CB270" s="442"/>
      <c r="CC270" s="442"/>
      <c r="CD270" s="130"/>
      <c r="CN270" s="130"/>
      <c r="CX270" s="130"/>
      <c r="DH270" s="130"/>
      <c r="DR270" s="130"/>
      <c r="EB270" s="130"/>
      <c r="EL270" s="130"/>
      <c r="EV270" s="130"/>
      <c r="FF270" s="130"/>
      <c r="FP270" s="130"/>
      <c r="FZ270" s="130"/>
      <c r="GJ270" s="130"/>
      <c r="GT270" s="130"/>
      <c r="HD270" s="130"/>
      <c r="HN270" s="130"/>
      <c r="HX270" s="130"/>
      <c r="IH270" s="130"/>
    </row>
    <row xmlns:x14ac="http://schemas.microsoft.com/office/spreadsheetml/2009/9/ac" r="271" s="3" customFormat="true" x14ac:dyDescent="0.25">
      <c r="A271" s="394"/>
      <c r="B271" s="130"/>
      <c r="L271" s="130"/>
      <c r="V271" s="130"/>
      <c r="AF271" s="130"/>
      <c r="AP271" s="130"/>
      <c r="AZ271" s="130"/>
      <c r="BA271" s="130"/>
      <c r="BB271" s="130"/>
      <c r="BC271" s="130"/>
      <c r="BD271" s="130"/>
      <c r="BE271" s="130"/>
      <c r="BF271" s="130"/>
      <c r="BG271" s="130"/>
      <c r="BJ271" s="130"/>
      <c r="BK271" s="130"/>
      <c r="BL271" s="130"/>
      <c r="BM271" s="130"/>
      <c r="BN271" s="130"/>
      <c r="BO271" s="130"/>
      <c r="BP271" s="130"/>
      <c r="BQ271" s="130"/>
      <c r="BT271" s="441"/>
      <c r="BU271" s="442"/>
      <c r="BV271" s="442"/>
      <c r="BW271" s="442"/>
      <c r="BX271" s="442"/>
      <c r="BY271" s="442"/>
      <c r="BZ271" s="442"/>
      <c r="CA271" s="442"/>
      <c r="CB271" s="442"/>
      <c r="CC271" s="442"/>
      <c r="CD271" s="130"/>
      <c r="CN271" s="130"/>
      <c r="CX271" s="130"/>
      <c r="DH271" s="130"/>
      <c r="DR271" s="130"/>
      <c r="EB271" s="130"/>
      <c r="EL271" s="130"/>
      <c r="EV271" s="130"/>
      <c r="FF271" s="130"/>
      <c r="FP271" s="130"/>
      <c r="FZ271" s="130"/>
      <c r="GJ271" s="130"/>
      <c r="GT271" s="130"/>
      <c r="HD271" s="130"/>
      <c r="HN271" s="130"/>
      <c r="HX271" s="130"/>
      <c r="IH271" s="130"/>
    </row>
    <row xmlns:x14ac="http://schemas.microsoft.com/office/spreadsheetml/2009/9/ac" r="272" s="3" customFormat="true" x14ac:dyDescent="0.25">
      <c r="A272" s="394"/>
      <c r="B272" s="130"/>
      <c r="L272" s="130"/>
      <c r="V272" s="130"/>
      <c r="AF272" s="130"/>
      <c r="AP272" s="130"/>
      <c r="AZ272" s="130"/>
      <c r="BA272" s="130"/>
      <c r="BB272" s="130"/>
      <c r="BC272" s="130"/>
      <c r="BD272" s="130"/>
      <c r="BE272" s="130"/>
      <c r="BF272" s="130"/>
      <c r="BG272" s="130"/>
      <c r="BJ272" s="130"/>
      <c r="BK272" s="130"/>
      <c r="BL272" s="130"/>
      <c r="BM272" s="130"/>
      <c r="BN272" s="130"/>
      <c r="BO272" s="130"/>
      <c r="BP272" s="130"/>
      <c r="BQ272" s="130"/>
      <c r="BT272" s="441"/>
      <c r="BU272" s="442"/>
      <c r="BV272" s="442"/>
      <c r="BW272" s="442"/>
      <c r="BX272" s="442"/>
      <c r="BY272" s="442"/>
      <c r="BZ272" s="442"/>
      <c r="CA272" s="442"/>
      <c r="CB272" s="442"/>
      <c r="CC272" s="442"/>
      <c r="CD272" s="130"/>
      <c r="CN272" s="130"/>
      <c r="CX272" s="130"/>
      <c r="DH272" s="130"/>
      <c r="DR272" s="130"/>
      <c r="EB272" s="130"/>
      <c r="EL272" s="130"/>
      <c r="EV272" s="130"/>
      <c r="FF272" s="130"/>
      <c r="FP272" s="130"/>
      <c r="FZ272" s="130"/>
      <c r="GJ272" s="130"/>
      <c r="GT272" s="130"/>
      <c r="HD272" s="130"/>
      <c r="HN272" s="130"/>
      <c r="HX272" s="130"/>
      <c r="IH272" s="130"/>
    </row>
    <row xmlns:x14ac="http://schemas.microsoft.com/office/spreadsheetml/2009/9/ac" r="273" s="3" customFormat="true" x14ac:dyDescent="0.25">
      <c r="A273" s="394"/>
      <c r="B273" s="130"/>
      <c r="L273" s="130"/>
      <c r="V273" s="130"/>
      <c r="AF273" s="130"/>
      <c r="AP273" s="130"/>
      <c r="AZ273" s="130"/>
      <c r="BA273" s="130"/>
      <c r="BB273" s="130"/>
      <c r="BC273" s="130"/>
      <c r="BD273" s="130"/>
      <c r="BE273" s="130"/>
      <c r="BF273" s="130"/>
      <c r="BG273" s="130"/>
      <c r="BJ273" s="130"/>
      <c r="BK273" s="130"/>
      <c r="BL273" s="130"/>
      <c r="BM273" s="130"/>
      <c r="BN273" s="130"/>
      <c r="BO273" s="130"/>
      <c r="BP273" s="130"/>
      <c r="BQ273" s="130"/>
      <c r="BT273" s="441"/>
      <c r="BU273" s="442"/>
      <c r="BV273" s="442"/>
      <c r="BW273" s="442"/>
      <c r="BX273" s="442"/>
      <c r="BY273" s="442"/>
      <c r="BZ273" s="442"/>
      <c r="CA273" s="442"/>
      <c r="CB273" s="442"/>
      <c r="CC273" s="442"/>
      <c r="CD273" s="130"/>
      <c r="CN273" s="130"/>
      <c r="CX273" s="130"/>
      <c r="DH273" s="130"/>
      <c r="DR273" s="130"/>
      <c r="EB273" s="130"/>
      <c r="EL273" s="130"/>
      <c r="EV273" s="130"/>
      <c r="FF273" s="130"/>
      <c r="FP273" s="130"/>
      <c r="FZ273" s="130"/>
      <c r="GJ273" s="130"/>
      <c r="GT273" s="130"/>
      <c r="HD273" s="130"/>
      <c r="HN273" s="130"/>
      <c r="HX273" s="130"/>
      <c r="IH273" s="130"/>
    </row>
    <row xmlns:x14ac="http://schemas.microsoft.com/office/spreadsheetml/2009/9/ac" r="274" s="3" customFormat="true" x14ac:dyDescent="0.25">
      <c r="A274" s="394"/>
      <c r="B274" s="130"/>
      <c r="L274" s="130"/>
      <c r="V274" s="130"/>
      <c r="AF274" s="130"/>
      <c r="AP274" s="130"/>
      <c r="AZ274" s="130"/>
      <c r="BA274" s="130"/>
      <c r="BB274" s="130"/>
      <c r="BC274" s="130"/>
      <c r="BD274" s="130"/>
      <c r="BE274" s="130"/>
      <c r="BF274" s="130"/>
      <c r="BG274" s="130"/>
      <c r="BJ274" s="130"/>
      <c r="BK274" s="130"/>
      <c r="BL274" s="130"/>
      <c r="BM274" s="130"/>
      <c r="BN274" s="130"/>
      <c r="BO274" s="130"/>
      <c r="BP274" s="130"/>
      <c r="BQ274" s="130"/>
      <c r="BT274" s="441"/>
      <c r="BU274" s="442"/>
      <c r="BV274" s="442"/>
      <c r="BW274" s="442"/>
      <c r="BX274" s="442"/>
      <c r="BY274" s="442"/>
      <c r="BZ274" s="442"/>
      <c r="CA274" s="442"/>
      <c r="CB274" s="442"/>
      <c r="CC274" s="442"/>
      <c r="CD274" s="130"/>
      <c r="CN274" s="130"/>
      <c r="CX274" s="130"/>
      <c r="DH274" s="130"/>
      <c r="DR274" s="130"/>
      <c r="EB274" s="130"/>
      <c r="EL274" s="130"/>
      <c r="EV274" s="130"/>
      <c r="FF274" s="130"/>
      <c r="FP274" s="130"/>
      <c r="FZ274" s="130"/>
      <c r="GJ274" s="130"/>
      <c r="GT274" s="130"/>
      <c r="HD274" s="130"/>
      <c r="HN274" s="130"/>
      <c r="HX274" s="130"/>
      <c r="IH274" s="130"/>
    </row>
    <row xmlns:x14ac="http://schemas.microsoft.com/office/spreadsheetml/2009/9/ac" r="275" s="3" customFormat="true" x14ac:dyDescent="0.25">
      <c r="A275" s="394"/>
      <c r="B275" s="130"/>
      <c r="L275" s="130"/>
      <c r="V275" s="130"/>
      <c r="AF275" s="130"/>
      <c r="AP275" s="130"/>
      <c r="AZ275" s="130"/>
      <c r="BA275" s="130"/>
      <c r="BB275" s="130"/>
      <c r="BC275" s="130"/>
      <c r="BD275" s="130"/>
      <c r="BE275" s="130"/>
      <c r="BF275" s="130"/>
      <c r="BG275" s="130"/>
      <c r="BJ275" s="130"/>
      <c r="BK275" s="130"/>
      <c r="BL275" s="130"/>
      <c r="BM275" s="130"/>
      <c r="BN275" s="130"/>
      <c r="BO275" s="130"/>
      <c r="BP275" s="130"/>
      <c r="BQ275" s="130"/>
      <c r="BT275" s="441"/>
      <c r="BU275" s="442"/>
      <c r="BV275" s="442"/>
      <c r="BW275" s="442"/>
      <c r="BX275" s="442"/>
      <c r="BY275" s="442"/>
      <c r="BZ275" s="442"/>
      <c r="CA275" s="442"/>
      <c r="CB275" s="442"/>
      <c r="CC275" s="442"/>
      <c r="CD275" s="130"/>
      <c r="CN275" s="130"/>
      <c r="CX275" s="130"/>
      <c r="DH275" s="130"/>
      <c r="DR275" s="130"/>
      <c r="EB275" s="130"/>
      <c r="EL275" s="130"/>
      <c r="EV275" s="130"/>
      <c r="FF275" s="130"/>
      <c r="FP275" s="130"/>
      <c r="FZ275" s="130"/>
      <c r="GJ275" s="130"/>
      <c r="GT275" s="130"/>
      <c r="HD275" s="130"/>
      <c r="HN275" s="130"/>
      <c r="HX275" s="130"/>
      <c r="IH275" s="130"/>
    </row>
    <row xmlns:x14ac="http://schemas.microsoft.com/office/spreadsheetml/2009/9/ac" r="276" s="3" customFormat="true" x14ac:dyDescent="0.25">
      <c r="A276" s="394"/>
      <c r="B276" s="130"/>
      <c r="L276" s="130"/>
      <c r="V276" s="130"/>
      <c r="AF276" s="130"/>
      <c r="AP276" s="130"/>
      <c r="AZ276" s="130"/>
      <c r="BA276" s="130"/>
      <c r="BB276" s="130"/>
      <c r="BC276" s="130"/>
      <c r="BD276" s="130"/>
      <c r="BE276" s="130"/>
      <c r="BF276" s="130"/>
      <c r="BG276" s="130"/>
      <c r="BJ276" s="130"/>
      <c r="BK276" s="130"/>
      <c r="BL276" s="130"/>
      <c r="BM276" s="130"/>
      <c r="BN276" s="130"/>
      <c r="BO276" s="130"/>
      <c r="BP276" s="130"/>
      <c r="BQ276" s="130"/>
      <c r="BT276" s="441"/>
      <c r="BU276" s="442"/>
      <c r="BV276" s="442"/>
      <c r="BW276" s="442"/>
      <c r="BX276" s="442"/>
      <c r="BY276" s="442"/>
      <c r="BZ276" s="442"/>
      <c r="CA276" s="442"/>
      <c r="CB276" s="442"/>
      <c r="CC276" s="442"/>
      <c r="CD276" s="130"/>
      <c r="CN276" s="130"/>
      <c r="CX276" s="130"/>
      <c r="DH276" s="130"/>
      <c r="DR276" s="130"/>
      <c r="EB276" s="130"/>
      <c r="EL276" s="130"/>
      <c r="EV276" s="130"/>
      <c r="FF276" s="130"/>
      <c r="FP276" s="130"/>
      <c r="FZ276" s="130"/>
      <c r="GJ276" s="130"/>
      <c r="GT276" s="130"/>
      <c r="HD276" s="130"/>
      <c r="HN276" s="130"/>
      <c r="HX276" s="130"/>
      <c r="IH276" s="130"/>
    </row>
    <row xmlns:x14ac="http://schemas.microsoft.com/office/spreadsheetml/2009/9/ac" r="277" s="3" customFormat="true" x14ac:dyDescent="0.25">
      <c r="A277" s="394"/>
      <c r="B277" s="130"/>
      <c r="L277" s="130"/>
      <c r="V277" s="130"/>
      <c r="AF277" s="130"/>
      <c r="AP277" s="130"/>
      <c r="AZ277" s="130"/>
      <c r="BA277" s="130"/>
      <c r="BB277" s="130"/>
      <c r="BC277" s="130"/>
      <c r="BD277" s="130"/>
      <c r="BE277" s="130"/>
      <c r="BF277" s="130"/>
      <c r="BG277" s="130"/>
      <c r="BJ277" s="130"/>
      <c r="BK277" s="130"/>
      <c r="BL277" s="130"/>
      <c r="BM277" s="130"/>
      <c r="BN277" s="130"/>
      <c r="BO277" s="130"/>
      <c r="BP277" s="130"/>
      <c r="BQ277" s="130"/>
      <c r="BT277" s="441"/>
      <c r="BU277" s="442"/>
      <c r="BV277" s="442"/>
      <c r="BW277" s="442"/>
      <c r="BX277" s="442"/>
      <c r="BY277" s="442"/>
      <c r="BZ277" s="442"/>
      <c r="CA277" s="442"/>
      <c r="CB277" s="442"/>
      <c r="CC277" s="442"/>
      <c r="CD277" s="130"/>
      <c r="CN277" s="130"/>
      <c r="CX277" s="130"/>
      <c r="DH277" s="130"/>
      <c r="DR277" s="130"/>
      <c r="EB277" s="130"/>
      <c r="EL277" s="130"/>
      <c r="EV277" s="130"/>
      <c r="FF277" s="130"/>
      <c r="FP277" s="130"/>
      <c r="FZ277" s="130"/>
      <c r="GJ277" s="130"/>
      <c r="GT277" s="130"/>
      <c r="HD277" s="130"/>
      <c r="HN277" s="130"/>
      <c r="HX277" s="130"/>
      <c r="IH277" s="130"/>
    </row>
    <row xmlns:x14ac="http://schemas.microsoft.com/office/spreadsheetml/2009/9/ac" r="278" s="3" customFormat="true" x14ac:dyDescent="0.25">
      <c r="A278" s="394"/>
      <c r="B278" s="130"/>
      <c r="L278" s="130"/>
      <c r="V278" s="130"/>
      <c r="AF278" s="130"/>
      <c r="AP278" s="130"/>
      <c r="AZ278" s="130"/>
      <c r="BA278" s="130"/>
      <c r="BB278" s="130"/>
      <c r="BC278" s="130"/>
      <c r="BD278" s="130"/>
      <c r="BE278" s="130"/>
      <c r="BF278" s="130"/>
      <c r="BG278" s="130"/>
      <c r="BJ278" s="130"/>
      <c r="BK278" s="130"/>
      <c r="BL278" s="130"/>
      <c r="BM278" s="130"/>
      <c r="BN278" s="130"/>
      <c r="BO278" s="130"/>
      <c r="BP278" s="130"/>
      <c r="BQ278" s="130"/>
      <c r="BT278" s="441"/>
      <c r="BU278" s="442"/>
      <c r="BV278" s="442"/>
      <c r="BW278" s="442"/>
      <c r="BX278" s="442"/>
      <c r="BY278" s="442"/>
      <c r="BZ278" s="442"/>
      <c r="CA278" s="442"/>
      <c r="CB278" s="442"/>
      <c r="CC278" s="442"/>
      <c r="CD278" s="130"/>
      <c r="CN278" s="130"/>
      <c r="CX278" s="130"/>
      <c r="DH278" s="130"/>
      <c r="DR278" s="130"/>
      <c r="EB278" s="130"/>
      <c r="EL278" s="130"/>
      <c r="EV278" s="130"/>
      <c r="FF278" s="130"/>
      <c r="FP278" s="130"/>
      <c r="FZ278" s="130"/>
      <c r="GJ278" s="130"/>
      <c r="GT278" s="130"/>
      <c r="HD278" s="130"/>
      <c r="HN278" s="130"/>
      <c r="HX278" s="130"/>
      <c r="IH278" s="130"/>
    </row>
    <row xmlns:x14ac="http://schemas.microsoft.com/office/spreadsheetml/2009/9/ac" r="279" s="3" customFormat="true" x14ac:dyDescent="0.25">
      <c r="A279" s="394"/>
      <c r="B279" s="130"/>
      <c r="L279" s="130"/>
      <c r="V279" s="130"/>
      <c r="AF279" s="130"/>
      <c r="AP279" s="130"/>
      <c r="AZ279" s="130"/>
      <c r="BA279" s="130"/>
      <c r="BB279" s="130"/>
      <c r="BC279" s="130"/>
      <c r="BD279" s="130"/>
      <c r="BE279" s="130"/>
      <c r="BF279" s="130"/>
      <c r="BG279" s="130"/>
      <c r="BJ279" s="130"/>
      <c r="BK279" s="130"/>
      <c r="BL279" s="130"/>
      <c r="BM279" s="130"/>
      <c r="BN279" s="130"/>
      <c r="BO279" s="130"/>
      <c r="BP279" s="130"/>
      <c r="BQ279" s="130"/>
      <c r="BT279" s="441"/>
      <c r="BU279" s="442"/>
      <c r="BV279" s="442"/>
      <c r="BW279" s="442"/>
      <c r="BX279" s="442"/>
      <c r="BY279" s="442"/>
      <c r="BZ279" s="442"/>
      <c r="CA279" s="442"/>
      <c r="CB279" s="442"/>
      <c r="CC279" s="442"/>
      <c r="CD279" s="130"/>
      <c r="CN279" s="130"/>
      <c r="CX279" s="130"/>
      <c r="DH279" s="130"/>
      <c r="DR279" s="130"/>
      <c r="EB279" s="130"/>
      <c r="EL279" s="130"/>
      <c r="EV279" s="130"/>
      <c r="FF279" s="130"/>
      <c r="FP279" s="130"/>
      <c r="FZ279" s="130"/>
      <c r="GJ279" s="130"/>
      <c r="GT279" s="130"/>
      <c r="HD279" s="130"/>
      <c r="HN279" s="130"/>
      <c r="HX279" s="130"/>
      <c r="IH279" s="130"/>
    </row>
    <row xmlns:x14ac="http://schemas.microsoft.com/office/spreadsheetml/2009/9/ac" r="280" s="3" customFormat="true" x14ac:dyDescent="0.25">
      <c r="A280" s="394"/>
      <c r="B280" s="130"/>
      <c r="L280" s="130"/>
      <c r="V280" s="130"/>
      <c r="AF280" s="130"/>
      <c r="AP280" s="130"/>
      <c r="AZ280" s="130"/>
      <c r="BA280" s="130"/>
      <c r="BB280" s="130"/>
      <c r="BC280" s="130"/>
      <c r="BD280" s="130"/>
      <c r="BE280" s="130"/>
      <c r="BF280" s="130"/>
      <c r="BG280" s="130"/>
      <c r="BJ280" s="130"/>
      <c r="BK280" s="130"/>
      <c r="BL280" s="130"/>
      <c r="BM280" s="130"/>
      <c r="BN280" s="130"/>
      <c r="BO280" s="130"/>
      <c r="BP280" s="130"/>
      <c r="BQ280" s="130"/>
      <c r="BT280" s="441"/>
      <c r="BU280" s="442"/>
      <c r="BV280" s="442"/>
      <c r="BW280" s="442"/>
      <c r="BX280" s="442"/>
      <c r="BY280" s="442"/>
      <c r="BZ280" s="442"/>
      <c r="CA280" s="442"/>
      <c r="CB280" s="442"/>
      <c r="CC280" s="442"/>
      <c r="CD280" s="130"/>
      <c r="CN280" s="130"/>
      <c r="CX280" s="130"/>
      <c r="DH280" s="130"/>
      <c r="DR280" s="130"/>
      <c r="EB280" s="130"/>
      <c r="EL280" s="130"/>
      <c r="EV280" s="130"/>
      <c r="FF280" s="130"/>
      <c r="FP280" s="130"/>
      <c r="FZ280" s="130"/>
      <c r="GJ280" s="130"/>
      <c r="GT280" s="130"/>
      <c r="HD280" s="130"/>
      <c r="HN280" s="130"/>
      <c r="HX280" s="130"/>
      <c r="IH280" s="130"/>
    </row>
    <row xmlns:x14ac="http://schemas.microsoft.com/office/spreadsheetml/2009/9/ac" r="281" s="3" customFormat="true" x14ac:dyDescent="0.25">
      <c r="A281" s="394"/>
      <c r="B281" s="130"/>
      <c r="L281" s="130"/>
      <c r="V281" s="130"/>
      <c r="AF281" s="130"/>
      <c r="AP281" s="130"/>
      <c r="AZ281" s="130"/>
      <c r="BA281" s="130"/>
      <c r="BB281" s="130"/>
      <c r="BC281" s="130"/>
      <c r="BD281" s="130"/>
      <c r="BE281" s="130"/>
      <c r="BF281" s="130"/>
      <c r="BG281" s="130"/>
      <c r="BJ281" s="130"/>
      <c r="BK281" s="130"/>
      <c r="BL281" s="130"/>
      <c r="BM281" s="130"/>
      <c r="BN281" s="130"/>
      <c r="BO281" s="130"/>
      <c r="BP281" s="130"/>
      <c r="BQ281" s="130"/>
      <c r="BT281" s="441"/>
      <c r="BU281" s="442"/>
      <c r="BV281" s="442"/>
      <c r="BW281" s="442"/>
      <c r="BX281" s="442"/>
      <c r="BY281" s="442"/>
      <c r="BZ281" s="442"/>
      <c r="CA281" s="442"/>
      <c r="CB281" s="442"/>
      <c r="CC281" s="442"/>
      <c r="CD281" s="130"/>
      <c r="CN281" s="130"/>
      <c r="CX281" s="130"/>
      <c r="DH281" s="130"/>
      <c r="DR281" s="130"/>
      <c r="EB281" s="130"/>
      <c r="EL281" s="130"/>
      <c r="EV281" s="130"/>
      <c r="FF281" s="130"/>
      <c r="FP281" s="130"/>
      <c r="FZ281" s="130"/>
      <c r="GJ281" s="130"/>
      <c r="GT281" s="130"/>
      <c r="HD281" s="130"/>
      <c r="HN281" s="130"/>
      <c r="HX281" s="130"/>
      <c r="IH281" s="130"/>
    </row>
    <row xmlns:x14ac="http://schemas.microsoft.com/office/spreadsheetml/2009/9/ac" r="282" s="3" customFormat="true" x14ac:dyDescent="0.25">
      <c r="A282" s="394"/>
      <c r="B282" s="130"/>
      <c r="L282" s="130"/>
      <c r="V282" s="130"/>
      <c r="AF282" s="130"/>
      <c r="AP282" s="130"/>
      <c r="AZ282" s="130"/>
      <c r="BA282" s="130"/>
      <c r="BB282" s="130"/>
      <c r="BC282" s="130"/>
      <c r="BD282" s="130"/>
      <c r="BE282" s="130"/>
      <c r="BF282" s="130"/>
      <c r="BG282" s="130"/>
      <c r="BJ282" s="130"/>
      <c r="BK282" s="130"/>
      <c r="BL282" s="130"/>
      <c r="BM282" s="130"/>
      <c r="BN282" s="130"/>
      <c r="BO282" s="130"/>
      <c r="BP282" s="130"/>
      <c r="BQ282" s="130"/>
      <c r="BT282" s="441"/>
      <c r="BU282" s="442"/>
      <c r="BV282" s="442"/>
      <c r="BW282" s="442"/>
      <c r="BX282" s="442"/>
      <c r="BY282" s="442"/>
      <c r="BZ282" s="442"/>
      <c r="CA282" s="442"/>
      <c r="CB282" s="442"/>
      <c r="CC282" s="442"/>
      <c r="CD282" s="130"/>
      <c r="CN282" s="130"/>
      <c r="CX282" s="130"/>
      <c r="DH282" s="130"/>
      <c r="DR282" s="130"/>
      <c r="EB282" s="130"/>
      <c r="EL282" s="130"/>
      <c r="EV282" s="130"/>
      <c r="FF282" s="130"/>
      <c r="FP282" s="130"/>
      <c r="FZ282" s="130"/>
      <c r="GJ282" s="130"/>
      <c r="GT282" s="130"/>
      <c r="HD282" s="130"/>
      <c r="HN282" s="130"/>
      <c r="HX282" s="130"/>
      <c r="IH282" s="130"/>
    </row>
    <row xmlns:x14ac="http://schemas.microsoft.com/office/spreadsheetml/2009/9/ac" r="283" s="3" customFormat="true" x14ac:dyDescent="0.25">
      <c r="A283" s="394"/>
      <c r="B283" s="130"/>
      <c r="L283" s="130"/>
      <c r="V283" s="130"/>
      <c r="AF283" s="130"/>
      <c r="AP283" s="130"/>
      <c r="AZ283" s="130"/>
      <c r="BA283" s="130"/>
      <c r="BB283" s="130"/>
      <c r="BC283" s="130"/>
      <c r="BD283" s="130"/>
      <c r="BE283" s="130"/>
      <c r="BF283" s="130"/>
      <c r="BG283" s="130"/>
      <c r="BJ283" s="130"/>
      <c r="BK283" s="130"/>
      <c r="BL283" s="130"/>
      <c r="BM283" s="130"/>
      <c r="BN283" s="130"/>
      <c r="BO283" s="130"/>
      <c r="BP283" s="130"/>
      <c r="BQ283" s="130"/>
      <c r="BT283" s="441"/>
      <c r="BU283" s="442"/>
      <c r="BV283" s="442"/>
      <c r="BW283" s="442"/>
      <c r="BX283" s="442"/>
      <c r="BY283" s="442"/>
      <c r="BZ283" s="442"/>
      <c r="CA283" s="442"/>
      <c r="CB283" s="442"/>
      <c r="CC283" s="442"/>
      <c r="CD283" s="130"/>
      <c r="CN283" s="130"/>
      <c r="CX283" s="130"/>
      <c r="DH283" s="130"/>
      <c r="DR283" s="130"/>
      <c r="EB283" s="130"/>
      <c r="EL283" s="130"/>
      <c r="EV283" s="130"/>
      <c r="FF283" s="130"/>
      <c r="FP283" s="130"/>
      <c r="FZ283" s="130"/>
      <c r="GJ283" s="130"/>
      <c r="GT283" s="130"/>
      <c r="HD283" s="130"/>
      <c r="HN283" s="130"/>
      <c r="HX283" s="130"/>
      <c r="IH283" s="130"/>
    </row>
    <row xmlns:x14ac="http://schemas.microsoft.com/office/spreadsheetml/2009/9/ac" r="284" s="3" customFormat="true" x14ac:dyDescent="0.25">
      <c r="A284" s="394"/>
      <c r="B284" s="130"/>
      <c r="L284" s="130"/>
      <c r="V284" s="130"/>
      <c r="AF284" s="130"/>
      <c r="AP284" s="130"/>
      <c r="AZ284" s="130"/>
      <c r="BA284" s="130"/>
      <c r="BB284" s="130"/>
      <c r="BC284" s="130"/>
      <c r="BD284" s="130"/>
      <c r="BE284" s="130"/>
      <c r="BF284" s="130"/>
      <c r="BG284" s="130"/>
      <c r="BJ284" s="130"/>
      <c r="BK284" s="130"/>
      <c r="BL284" s="130"/>
      <c r="BM284" s="130"/>
      <c r="BN284" s="130"/>
      <c r="BO284" s="130"/>
      <c r="BP284" s="130"/>
      <c r="BQ284" s="130"/>
      <c r="BT284" s="441"/>
      <c r="BU284" s="442"/>
      <c r="BV284" s="442"/>
      <c r="BW284" s="442"/>
      <c r="BX284" s="442"/>
      <c r="BY284" s="442"/>
      <c r="BZ284" s="442"/>
      <c r="CA284" s="442"/>
      <c r="CB284" s="442"/>
      <c r="CC284" s="442"/>
      <c r="CD284" s="130"/>
      <c r="CN284" s="130"/>
      <c r="CX284" s="130"/>
      <c r="DH284" s="130"/>
      <c r="DR284" s="130"/>
      <c r="EB284" s="130"/>
      <c r="EL284" s="130"/>
      <c r="EV284" s="130"/>
      <c r="FF284" s="130"/>
      <c r="FP284" s="130"/>
      <c r="FZ284" s="130"/>
      <c r="GJ284" s="130"/>
      <c r="GT284" s="130"/>
      <c r="HD284" s="130"/>
      <c r="HN284" s="130"/>
      <c r="HX284" s="130"/>
      <c r="IH284" s="130"/>
    </row>
    <row xmlns:x14ac="http://schemas.microsoft.com/office/spreadsheetml/2009/9/ac" r="285" s="3" customFormat="true" x14ac:dyDescent="0.25">
      <c r="A285" s="394"/>
      <c r="B285" s="130"/>
      <c r="L285" s="130"/>
      <c r="V285" s="130"/>
      <c r="AF285" s="130"/>
      <c r="AP285" s="130"/>
      <c r="AZ285" s="130"/>
      <c r="BA285" s="130"/>
      <c r="BB285" s="130"/>
      <c r="BC285" s="130"/>
      <c r="BD285" s="130"/>
      <c r="BE285" s="130"/>
      <c r="BF285" s="130"/>
      <c r="BG285" s="130"/>
      <c r="BJ285" s="130"/>
      <c r="BK285" s="130"/>
      <c r="BL285" s="130"/>
      <c r="BM285" s="130"/>
      <c r="BN285" s="130"/>
      <c r="BO285" s="130"/>
      <c r="BP285" s="130"/>
      <c r="BQ285" s="130"/>
      <c r="BT285" s="441"/>
      <c r="BU285" s="442"/>
      <c r="BV285" s="442"/>
      <c r="BW285" s="442"/>
      <c r="BX285" s="442"/>
      <c r="BY285" s="442"/>
      <c r="BZ285" s="442"/>
      <c r="CA285" s="442"/>
      <c r="CB285" s="442"/>
      <c r="CC285" s="442"/>
      <c r="CD285" s="130"/>
      <c r="CN285" s="130"/>
      <c r="CX285" s="130"/>
      <c r="DH285" s="130"/>
      <c r="DR285" s="130"/>
      <c r="EB285" s="130"/>
      <c r="EL285" s="130"/>
      <c r="EV285" s="130"/>
      <c r="FF285" s="130"/>
      <c r="FP285" s="130"/>
      <c r="FZ285" s="130"/>
      <c r="GJ285" s="130"/>
      <c r="GT285" s="130"/>
      <c r="HD285" s="130"/>
      <c r="HN285" s="130"/>
      <c r="HX285" s="130"/>
      <c r="IH285" s="130"/>
    </row>
    <row xmlns:x14ac="http://schemas.microsoft.com/office/spreadsheetml/2009/9/ac" r="286" s="3" customFormat="true" x14ac:dyDescent="0.25">
      <c r="A286" s="394"/>
      <c r="B286" s="130"/>
      <c r="L286" s="130"/>
      <c r="V286" s="130"/>
      <c r="AF286" s="130"/>
      <c r="AP286" s="130"/>
      <c r="AZ286" s="130"/>
      <c r="BA286" s="130"/>
      <c r="BB286" s="130"/>
      <c r="BC286" s="130"/>
      <c r="BD286" s="130"/>
      <c r="BE286" s="130"/>
      <c r="BF286" s="130"/>
      <c r="BG286" s="130"/>
      <c r="BJ286" s="130"/>
      <c r="BK286" s="130"/>
      <c r="BL286" s="130"/>
      <c r="BM286" s="130"/>
      <c r="BN286" s="130"/>
      <c r="BO286" s="130"/>
      <c r="BP286" s="130"/>
      <c r="BQ286" s="130"/>
      <c r="BT286" s="441"/>
      <c r="BU286" s="442"/>
      <c r="BV286" s="442"/>
      <c r="BW286" s="442"/>
      <c r="BX286" s="442"/>
      <c r="BY286" s="442"/>
      <c r="BZ286" s="442"/>
      <c r="CA286" s="442"/>
      <c r="CB286" s="442"/>
      <c r="CC286" s="442"/>
      <c r="CD286" s="130"/>
      <c r="CN286" s="130"/>
      <c r="CX286" s="130"/>
      <c r="DH286" s="130"/>
      <c r="DR286" s="130"/>
      <c r="EB286" s="130"/>
      <c r="EL286" s="130"/>
      <c r="EV286" s="130"/>
      <c r="FF286" s="130"/>
      <c r="FP286" s="130"/>
      <c r="FZ286" s="130"/>
      <c r="GJ286" s="130"/>
      <c r="GT286" s="130"/>
      <c r="HD286" s="130"/>
      <c r="HN286" s="130"/>
      <c r="HX286" s="130"/>
      <c r="IH286" s="130"/>
    </row>
    <row xmlns:x14ac="http://schemas.microsoft.com/office/spreadsheetml/2009/9/ac" r="287" s="3" customFormat="true" x14ac:dyDescent="0.25">
      <c r="A287" s="394"/>
      <c r="B287" s="130"/>
      <c r="L287" s="130"/>
      <c r="V287" s="130"/>
      <c r="AF287" s="130"/>
      <c r="AP287" s="130"/>
      <c r="AZ287" s="130"/>
      <c r="BA287" s="130"/>
      <c r="BB287" s="130"/>
      <c r="BC287" s="130"/>
      <c r="BD287" s="130"/>
      <c r="BE287" s="130"/>
      <c r="BF287" s="130"/>
      <c r="BG287" s="130"/>
      <c r="BJ287" s="130"/>
      <c r="BK287" s="130"/>
      <c r="BL287" s="130"/>
      <c r="BM287" s="130"/>
      <c r="BN287" s="130"/>
      <c r="BO287" s="130"/>
      <c r="BP287" s="130"/>
      <c r="BQ287" s="130"/>
      <c r="BT287" s="441"/>
      <c r="BU287" s="442"/>
      <c r="BV287" s="442"/>
      <c r="BW287" s="442"/>
      <c r="BX287" s="442"/>
      <c r="BY287" s="442"/>
      <c r="BZ287" s="442"/>
      <c r="CA287" s="442"/>
      <c r="CB287" s="442"/>
      <c r="CC287" s="442"/>
      <c r="CD287" s="130"/>
      <c r="CN287" s="130"/>
      <c r="CX287" s="130"/>
      <c r="DH287" s="130"/>
      <c r="DR287" s="130"/>
      <c r="EB287" s="130"/>
      <c r="EL287" s="130"/>
      <c r="EV287" s="130"/>
      <c r="FF287" s="130"/>
      <c r="FP287" s="130"/>
      <c r="FZ287" s="130"/>
      <c r="GJ287" s="130"/>
      <c r="GT287" s="130"/>
      <c r="HD287" s="130"/>
      <c r="HN287" s="130"/>
      <c r="HX287" s="130"/>
      <c r="IH287" s="130"/>
    </row>
    <row xmlns:x14ac="http://schemas.microsoft.com/office/spreadsheetml/2009/9/ac" r="288" s="3" customFormat="true" x14ac:dyDescent="0.25">
      <c r="A288" s="394"/>
      <c r="B288" s="130"/>
      <c r="L288" s="130"/>
      <c r="V288" s="130"/>
      <c r="AF288" s="130"/>
      <c r="AP288" s="130"/>
      <c r="AZ288" s="130"/>
      <c r="BA288" s="130"/>
      <c r="BB288" s="130"/>
      <c r="BC288" s="130"/>
      <c r="BD288" s="130"/>
      <c r="BE288" s="130"/>
      <c r="BF288" s="130"/>
      <c r="BG288" s="130"/>
      <c r="BJ288" s="130"/>
      <c r="BK288" s="130"/>
      <c r="BL288" s="130"/>
      <c r="BM288" s="130"/>
      <c r="BN288" s="130"/>
      <c r="BO288" s="130"/>
      <c r="BP288" s="130"/>
      <c r="BQ288" s="130"/>
      <c r="BT288" s="441"/>
      <c r="BU288" s="442"/>
      <c r="BV288" s="442"/>
      <c r="BW288" s="442"/>
      <c r="BX288" s="442"/>
      <c r="BY288" s="442"/>
      <c r="BZ288" s="442"/>
      <c r="CA288" s="442"/>
      <c r="CB288" s="442"/>
      <c r="CC288" s="442"/>
      <c r="CD288" s="130"/>
      <c r="CN288" s="130"/>
      <c r="CX288" s="130"/>
      <c r="DH288" s="130"/>
      <c r="DR288" s="130"/>
      <c r="EB288" s="130"/>
      <c r="EL288" s="130"/>
      <c r="EV288" s="130"/>
      <c r="FF288" s="130"/>
      <c r="FP288" s="130"/>
      <c r="FZ288" s="130"/>
      <c r="GJ288" s="130"/>
      <c r="GT288" s="130"/>
      <c r="HD288" s="130"/>
      <c r="HN288" s="130"/>
      <c r="HX288" s="130"/>
      <c r="IH288" s="130"/>
    </row>
    <row xmlns:x14ac="http://schemas.microsoft.com/office/spreadsheetml/2009/9/ac" r="289" s="3" customFormat="true" x14ac:dyDescent="0.25">
      <c r="A289" s="394"/>
      <c r="B289" s="130"/>
      <c r="L289" s="130"/>
      <c r="V289" s="130"/>
      <c r="AF289" s="130"/>
      <c r="AP289" s="130"/>
      <c r="AZ289" s="130"/>
      <c r="BA289" s="130"/>
      <c r="BB289" s="130"/>
      <c r="BC289" s="130"/>
      <c r="BD289" s="130"/>
      <c r="BE289" s="130"/>
      <c r="BF289" s="130"/>
      <c r="BG289" s="130"/>
      <c r="BJ289" s="130"/>
      <c r="BK289" s="130"/>
      <c r="BL289" s="130"/>
      <c r="BM289" s="130"/>
      <c r="BN289" s="130"/>
      <c r="BO289" s="130"/>
      <c r="BP289" s="130"/>
      <c r="BQ289" s="130"/>
      <c r="BT289" s="441"/>
      <c r="BU289" s="442"/>
      <c r="BV289" s="442"/>
      <c r="BW289" s="442"/>
      <c r="BX289" s="442"/>
      <c r="BY289" s="442"/>
      <c r="BZ289" s="442"/>
      <c r="CA289" s="442"/>
      <c r="CB289" s="442"/>
      <c r="CC289" s="442"/>
      <c r="CD289" s="130"/>
      <c r="CN289" s="130"/>
      <c r="CX289" s="130"/>
      <c r="DH289" s="130"/>
      <c r="DR289" s="130"/>
      <c r="EB289" s="130"/>
      <c r="EL289" s="130"/>
      <c r="EV289" s="130"/>
      <c r="FF289" s="130"/>
      <c r="FP289" s="130"/>
      <c r="FZ289" s="130"/>
      <c r="GJ289" s="130"/>
      <c r="GT289" s="130"/>
      <c r="HD289" s="130"/>
      <c r="HN289" s="130"/>
      <c r="HX289" s="130"/>
      <c r="IH289" s="130"/>
    </row>
    <row xmlns:x14ac="http://schemas.microsoft.com/office/spreadsheetml/2009/9/ac" r="290" s="3" customFormat="true" x14ac:dyDescent="0.25">
      <c r="A290" s="394"/>
      <c r="B290" s="130"/>
      <c r="L290" s="130"/>
      <c r="V290" s="130"/>
      <c r="AF290" s="130"/>
      <c r="AP290" s="130"/>
      <c r="AZ290" s="130"/>
      <c r="BA290" s="130"/>
      <c r="BB290" s="130"/>
      <c r="BC290" s="130"/>
      <c r="BD290" s="130"/>
      <c r="BE290" s="130"/>
      <c r="BF290" s="130"/>
      <c r="BG290" s="130"/>
      <c r="BJ290" s="130"/>
      <c r="BK290" s="130"/>
      <c r="BL290" s="130"/>
      <c r="BM290" s="130"/>
      <c r="BN290" s="130"/>
      <c r="BO290" s="130"/>
      <c r="BP290" s="130"/>
      <c r="BQ290" s="130"/>
      <c r="BT290" s="441"/>
      <c r="BU290" s="442"/>
      <c r="BV290" s="442"/>
      <c r="BW290" s="442"/>
      <c r="BX290" s="442"/>
      <c r="BY290" s="442"/>
      <c r="BZ290" s="442"/>
      <c r="CA290" s="442"/>
      <c r="CB290" s="442"/>
      <c r="CC290" s="442"/>
      <c r="CD290" s="130"/>
      <c r="CN290" s="130"/>
      <c r="CX290" s="130"/>
      <c r="DH290" s="130"/>
      <c r="DR290" s="130"/>
      <c r="EB290" s="130"/>
      <c r="EL290" s="130"/>
      <c r="EV290" s="130"/>
      <c r="FF290" s="130"/>
      <c r="FP290" s="130"/>
      <c r="FZ290" s="130"/>
      <c r="GJ290" s="130"/>
      <c r="GT290" s="130"/>
      <c r="HD290" s="130"/>
      <c r="HN290" s="130"/>
      <c r="HX290" s="130"/>
      <c r="IH290" s="130"/>
    </row>
    <row xmlns:x14ac="http://schemas.microsoft.com/office/spreadsheetml/2009/9/ac" r="291" s="3" customFormat="true" x14ac:dyDescent="0.25">
      <c r="A291" s="394"/>
      <c r="B291" s="130"/>
      <c r="L291" s="130"/>
      <c r="V291" s="130"/>
      <c r="AF291" s="130"/>
      <c r="AP291" s="130"/>
      <c r="AZ291" s="130"/>
      <c r="BA291" s="130"/>
      <c r="BB291" s="130"/>
      <c r="BC291" s="130"/>
      <c r="BD291" s="130"/>
      <c r="BE291" s="130"/>
      <c r="BF291" s="130"/>
      <c r="BG291" s="130"/>
      <c r="BJ291" s="130"/>
      <c r="BK291" s="130"/>
      <c r="BL291" s="130"/>
      <c r="BM291" s="130"/>
      <c r="BN291" s="130"/>
      <c r="BO291" s="130"/>
      <c r="BP291" s="130"/>
      <c r="BQ291" s="130"/>
      <c r="BT291" s="441"/>
      <c r="BU291" s="442"/>
      <c r="BV291" s="442"/>
      <c r="BW291" s="442"/>
      <c r="BX291" s="442"/>
      <c r="BY291" s="442"/>
      <c r="BZ291" s="442"/>
      <c r="CA291" s="442"/>
      <c r="CB291" s="442"/>
      <c r="CC291" s="442"/>
      <c r="CD291" s="130"/>
      <c r="CN291" s="130"/>
      <c r="CX291" s="130"/>
      <c r="DH291" s="130"/>
      <c r="DR291" s="130"/>
      <c r="EB291" s="130"/>
      <c r="EL291" s="130"/>
      <c r="EV291" s="130"/>
      <c r="FF291" s="130"/>
      <c r="FP291" s="130"/>
      <c r="FZ291" s="130"/>
      <c r="GJ291" s="130"/>
      <c r="GT291" s="130"/>
      <c r="HD291" s="130"/>
      <c r="HN291" s="130"/>
      <c r="HX291" s="130"/>
      <c r="IH291" s="130"/>
    </row>
    <row xmlns:x14ac="http://schemas.microsoft.com/office/spreadsheetml/2009/9/ac" r="292" s="3" customFormat="true" x14ac:dyDescent="0.25">
      <c r="A292" s="394"/>
      <c r="B292" s="130"/>
      <c r="L292" s="130"/>
      <c r="V292" s="130"/>
      <c r="AF292" s="130"/>
      <c r="AP292" s="130"/>
      <c r="AZ292" s="130"/>
      <c r="BA292" s="130"/>
      <c r="BB292" s="130"/>
      <c r="BC292" s="130"/>
      <c r="BD292" s="130"/>
      <c r="BE292" s="130"/>
      <c r="BF292" s="130"/>
      <c r="BG292" s="130"/>
      <c r="BJ292" s="130"/>
      <c r="BK292" s="130"/>
      <c r="BL292" s="130"/>
      <c r="BM292" s="130"/>
      <c r="BN292" s="130"/>
      <c r="BO292" s="130"/>
      <c r="BP292" s="130"/>
      <c r="BQ292" s="130"/>
      <c r="BT292" s="441"/>
      <c r="BU292" s="442"/>
      <c r="BV292" s="442"/>
      <c r="BW292" s="442"/>
      <c r="BX292" s="442"/>
      <c r="BY292" s="442"/>
      <c r="BZ292" s="442"/>
      <c r="CA292" s="442"/>
      <c r="CB292" s="442"/>
      <c r="CC292" s="442"/>
      <c r="CD292" s="130"/>
      <c r="CN292" s="130"/>
      <c r="CX292" s="130"/>
      <c r="DH292" s="130"/>
      <c r="DR292" s="130"/>
      <c r="EB292" s="130"/>
      <c r="EL292" s="130"/>
      <c r="EV292" s="130"/>
      <c r="FF292" s="130"/>
      <c r="FP292" s="130"/>
      <c r="FZ292" s="130"/>
      <c r="GJ292" s="130"/>
      <c r="GT292" s="130"/>
      <c r="HD292" s="130"/>
      <c r="HN292" s="130"/>
      <c r="HX292" s="130"/>
      <c r="IH292" s="130"/>
    </row>
    <row xmlns:x14ac="http://schemas.microsoft.com/office/spreadsheetml/2009/9/ac" r="293" s="3" customFormat="true" x14ac:dyDescent="0.25">
      <c r="A293" s="394"/>
      <c r="B293" s="130"/>
      <c r="L293" s="130"/>
      <c r="V293" s="130"/>
      <c r="AF293" s="130"/>
      <c r="AP293" s="130"/>
      <c r="AZ293" s="130"/>
      <c r="BA293" s="130"/>
      <c r="BB293" s="130"/>
      <c r="BC293" s="130"/>
      <c r="BD293" s="130"/>
      <c r="BE293" s="130"/>
      <c r="BF293" s="130"/>
      <c r="BG293" s="130"/>
      <c r="BJ293" s="130"/>
      <c r="BK293" s="130"/>
      <c r="BL293" s="130"/>
      <c r="BM293" s="130"/>
      <c r="BN293" s="130"/>
      <c r="BO293" s="130"/>
      <c r="BP293" s="130"/>
      <c r="BQ293" s="130"/>
      <c r="BT293" s="441"/>
      <c r="BU293" s="442"/>
      <c r="BV293" s="442"/>
      <c r="BW293" s="442"/>
      <c r="BX293" s="442"/>
      <c r="BY293" s="442"/>
      <c r="BZ293" s="442"/>
      <c r="CA293" s="442"/>
      <c r="CB293" s="442"/>
      <c r="CC293" s="442"/>
      <c r="CD293" s="130"/>
      <c r="CN293" s="130"/>
      <c r="CX293" s="130"/>
      <c r="DH293" s="130"/>
      <c r="DR293" s="130"/>
      <c r="EB293" s="130"/>
      <c r="EL293" s="130"/>
      <c r="EV293" s="130"/>
      <c r="FF293" s="130"/>
      <c r="FP293" s="130"/>
      <c r="FZ293" s="130"/>
      <c r="GJ293" s="130"/>
      <c r="GT293" s="130"/>
      <c r="HD293" s="130"/>
      <c r="HN293" s="130"/>
      <c r="HX293" s="130"/>
      <c r="IH293" s="130"/>
    </row>
    <row xmlns:x14ac="http://schemas.microsoft.com/office/spreadsheetml/2009/9/ac" r="294" s="3" customFormat="true" x14ac:dyDescent="0.25">
      <c r="A294" s="394"/>
      <c r="B294" s="130"/>
      <c r="L294" s="130"/>
      <c r="V294" s="130"/>
      <c r="AF294" s="130"/>
      <c r="AP294" s="130"/>
      <c r="AZ294" s="130"/>
      <c r="BA294" s="130"/>
      <c r="BB294" s="130"/>
      <c r="BC294" s="130"/>
      <c r="BD294" s="130"/>
      <c r="BE294" s="130"/>
      <c r="BF294" s="130"/>
      <c r="BG294" s="130"/>
      <c r="BJ294" s="130"/>
      <c r="BK294" s="130"/>
      <c r="BL294" s="130"/>
      <c r="BM294" s="130"/>
      <c r="BN294" s="130"/>
      <c r="BO294" s="130"/>
      <c r="BP294" s="130"/>
      <c r="BQ294" s="130"/>
      <c r="BT294" s="441"/>
      <c r="BU294" s="442"/>
      <c r="BV294" s="442"/>
      <c r="BW294" s="442"/>
      <c r="BX294" s="442"/>
      <c r="BY294" s="442"/>
      <c r="BZ294" s="442"/>
      <c r="CA294" s="442"/>
      <c r="CB294" s="442"/>
      <c r="CC294" s="442"/>
      <c r="CD294" s="130"/>
      <c r="CN294" s="130"/>
      <c r="CX294" s="130"/>
      <c r="DH294" s="130"/>
      <c r="DR294" s="130"/>
      <c r="EB294" s="130"/>
      <c r="EL294" s="130"/>
      <c r="EV294" s="130"/>
      <c r="FF294" s="130"/>
      <c r="FP294" s="130"/>
      <c r="FZ294" s="130"/>
      <c r="GJ294" s="130"/>
      <c r="GT294" s="130"/>
      <c r="HD294" s="130"/>
      <c r="HN294" s="130"/>
      <c r="HX294" s="130"/>
      <c r="IH294" s="130"/>
    </row>
    <row xmlns:x14ac="http://schemas.microsoft.com/office/spreadsheetml/2009/9/ac" r="295" s="3" customFormat="true" x14ac:dyDescent="0.25">
      <c r="A295" s="394"/>
      <c r="B295" s="130"/>
      <c r="L295" s="130"/>
      <c r="V295" s="130"/>
      <c r="AF295" s="130"/>
      <c r="AP295" s="130"/>
      <c r="AZ295" s="130"/>
      <c r="BA295" s="130"/>
      <c r="BB295" s="130"/>
      <c r="BC295" s="130"/>
      <c r="BD295" s="130"/>
      <c r="BE295" s="130"/>
      <c r="BF295" s="130"/>
      <c r="BG295" s="130"/>
      <c r="BJ295" s="130"/>
      <c r="BK295" s="130"/>
      <c r="BL295" s="130"/>
      <c r="BM295" s="130"/>
      <c r="BN295" s="130"/>
      <c r="BO295" s="130"/>
      <c r="BP295" s="130"/>
      <c r="BQ295" s="130"/>
      <c r="BT295" s="441"/>
      <c r="BU295" s="442"/>
      <c r="BV295" s="442"/>
      <c r="BW295" s="442"/>
      <c r="BX295" s="442"/>
      <c r="BY295" s="442"/>
      <c r="BZ295" s="442"/>
      <c r="CA295" s="442"/>
      <c r="CB295" s="442"/>
      <c r="CC295" s="442"/>
      <c r="CD295" s="130"/>
      <c r="CN295" s="130"/>
      <c r="CX295" s="130"/>
      <c r="DH295" s="130"/>
      <c r="DR295" s="130"/>
      <c r="EB295" s="130"/>
      <c r="EL295" s="130"/>
      <c r="EV295" s="130"/>
      <c r="FF295" s="130"/>
      <c r="FP295" s="130"/>
      <c r="FZ295" s="130"/>
      <c r="GJ295" s="130"/>
      <c r="GT295" s="130"/>
      <c r="HD295" s="130"/>
      <c r="HN295" s="130"/>
      <c r="HX295" s="130"/>
      <c r="IH295" s="130"/>
    </row>
    <row xmlns:x14ac="http://schemas.microsoft.com/office/spreadsheetml/2009/9/ac" r="296" s="3" customFormat="true" x14ac:dyDescent="0.25">
      <c r="A296" s="394"/>
      <c r="B296" s="130"/>
      <c r="L296" s="130"/>
      <c r="V296" s="130"/>
      <c r="AF296" s="130"/>
      <c r="AP296" s="130"/>
      <c r="AZ296" s="130"/>
      <c r="BA296" s="130"/>
      <c r="BB296" s="130"/>
      <c r="BC296" s="130"/>
      <c r="BD296" s="130"/>
      <c r="BE296" s="130"/>
      <c r="BF296" s="130"/>
      <c r="BG296" s="130"/>
      <c r="BJ296" s="130"/>
      <c r="BK296" s="130"/>
      <c r="BL296" s="130"/>
      <c r="BM296" s="130"/>
      <c r="BN296" s="130"/>
      <c r="BO296" s="130"/>
      <c r="BP296" s="130"/>
      <c r="BQ296" s="130"/>
      <c r="BT296" s="441"/>
      <c r="BU296" s="442"/>
      <c r="BV296" s="442"/>
      <c r="BW296" s="442"/>
      <c r="BX296" s="442"/>
      <c r="BY296" s="442"/>
      <c r="BZ296" s="442"/>
      <c r="CA296" s="442"/>
      <c r="CB296" s="442"/>
      <c r="CC296" s="442"/>
      <c r="CD296" s="130"/>
      <c r="CN296" s="130"/>
      <c r="CX296" s="130"/>
      <c r="DH296" s="130"/>
      <c r="DR296" s="130"/>
      <c r="EB296" s="130"/>
      <c r="EL296" s="130"/>
      <c r="EV296" s="130"/>
      <c r="FF296" s="130"/>
      <c r="FP296" s="130"/>
      <c r="FZ296" s="130"/>
      <c r="GJ296" s="130"/>
      <c r="GT296" s="130"/>
      <c r="HD296" s="130"/>
      <c r="HN296" s="130"/>
      <c r="HX296" s="130"/>
      <c r="IH296" s="130"/>
    </row>
    <row xmlns:x14ac="http://schemas.microsoft.com/office/spreadsheetml/2009/9/ac" r="297" s="3" customFormat="true" x14ac:dyDescent="0.25">
      <c r="A297" s="394"/>
      <c r="B297" s="130"/>
      <c r="L297" s="130"/>
      <c r="V297" s="130"/>
      <c r="AF297" s="130"/>
      <c r="AP297" s="130"/>
      <c r="AZ297" s="130"/>
      <c r="BA297" s="130"/>
      <c r="BB297" s="130"/>
      <c r="BC297" s="130"/>
      <c r="BD297" s="130"/>
      <c r="BE297" s="130"/>
      <c r="BF297" s="130"/>
      <c r="BG297" s="130"/>
      <c r="BJ297" s="130"/>
      <c r="BK297" s="130"/>
      <c r="BL297" s="130"/>
      <c r="BM297" s="130"/>
      <c r="BN297" s="130"/>
      <c r="BO297" s="130"/>
      <c r="BP297" s="130"/>
      <c r="BQ297" s="130"/>
      <c r="BT297" s="441"/>
      <c r="BU297" s="442"/>
      <c r="BV297" s="442"/>
      <c r="BW297" s="442"/>
      <c r="BX297" s="442"/>
      <c r="BY297" s="442"/>
      <c r="BZ297" s="442"/>
      <c r="CA297" s="442"/>
      <c r="CB297" s="442"/>
      <c r="CC297" s="442"/>
      <c r="CD297" s="130"/>
      <c r="CN297" s="130"/>
      <c r="CX297" s="130"/>
      <c r="DH297" s="130"/>
      <c r="DR297" s="130"/>
      <c r="EB297" s="130"/>
      <c r="EL297" s="130"/>
      <c r="EV297" s="130"/>
      <c r="FF297" s="130"/>
      <c r="FP297" s="130"/>
      <c r="FZ297" s="130"/>
      <c r="GJ297" s="130"/>
      <c r="GT297" s="130"/>
      <c r="HD297" s="130"/>
      <c r="HN297" s="130"/>
      <c r="HX297" s="130"/>
      <c r="IH297" s="130"/>
    </row>
    <row xmlns:x14ac="http://schemas.microsoft.com/office/spreadsheetml/2009/9/ac" r="298" s="3" customFormat="true" x14ac:dyDescent="0.25">
      <c r="A298" s="394"/>
      <c r="B298" s="130"/>
      <c r="L298" s="130"/>
      <c r="V298" s="130"/>
      <c r="AF298" s="130"/>
      <c r="AP298" s="130"/>
      <c r="AZ298" s="130"/>
      <c r="BA298" s="130"/>
      <c r="BB298" s="130"/>
      <c r="BC298" s="130"/>
      <c r="BD298" s="130"/>
      <c r="BE298" s="130"/>
      <c r="BF298" s="130"/>
      <c r="BG298" s="130"/>
      <c r="BJ298" s="130"/>
      <c r="BK298" s="130"/>
      <c r="BL298" s="130"/>
      <c r="BM298" s="130"/>
      <c r="BN298" s="130"/>
      <c r="BO298" s="130"/>
      <c r="BP298" s="130"/>
      <c r="BQ298" s="130"/>
      <c r="BT298" s="441"/>
      <c r="BU298" s="442"/>
      <c r="BV298" s="442"/>
      <c r="BW298" s="442"/>
      <c r="BX298" s="442"/>
      <c r="BY298" s="442"/>
      <c r="BZ298" s="442"/>
      <c r="CA298" s="442"/>
      <c r="CB298" s="442"/>
      <c r="CC298" s="442"/>
      <c r="CD298" s="130"/>
      <c r="CN298" s="130"/>
      <c r="CX298" s="130"/>
      <c r="DH298" s="130"/>
      <c r="DR298" s="130"/>
      <c r="EB298" s="130"/>
      <c r="EL298" s="130"/>
      <c r="EV298" s="130"/>
      <c r="FF298" s="130"/>
      <c r="FP298" s="130"/>
      <c r="FZ298" s="130"/>
      <c r="GJ298" s="130"/>
      <c r="GT298" s="130"/>
      <c r="HD298" s="130"/>
      <c r="HN298" s="130"/>
      <c r="HX298" s="130"/>
      <c r="IH298" s="130"/>
    </row>
    <row xmlns:x14ac="http://schemas.microsoft.com/office/spreadsheetml/2009/9/ac" r="299" s="3" customFormat="true" x14ac:dyDescent="0.25">
      <c r="A299" s="394"/>
      <c r="B299" s="130"/>
      <c r="L299" s="130"/>
      <c r="V299" s="130"/>
      <c r="AF299" s="130"/>
      <c r="AP299" s="130"/>
      <c r="AZ299" s="130"/>
      <c r="BA299" s="130"/>
      <c r="BB299" s="130"/>
      <c r="BC299" s="130"/>
      <c r="BD299" s="130"/>
      <c r="BE299" s="130"/>
      <c r="BF299" s="130"/>
      <c r="BG299" s="130"/>
      <c r="BJ299" s="130"/>
      <c r="BK299" s="130"/>
      <c r="BL299" s="130"/>
      <c r="BM299" s="130"/>
      <c r="BN299" s="130"/>
      <c r="BO299" s="130"/>
      <c r="BP299" s="130"/>
      <c r="BQ299" s="130"/>
      <c r="BT299" s="441"/>
      <c r="BU299" s="442"/>
      <c r="BV299" s="442"/>
      <c r="BW299" s="442"/>
      <c r="BX299" s="442"/>
      <c r="BY299" s="442"/>
      <c r="BZ299" s="442"/>
      <c r="CA299" s="442"/>
      <c r="CB299" s="442"/>
      <c r="CC299" s="442"/>
      <c r="CD299" s="130"/>
      <c r="CN299" s="130"/>
      <c r="CX299" s="130"/>
      <c r="DH299" s="130"/>
      <c r="DR299" s="130"/>
      <c r="EB299" s="130"/>
      <c r="EL299" s="130"/>
      <c r="EV299" s="130"/>
      <c r="FF299" s="130"/>
      <c r="FP299" s="130"/>
      <c r="FZ299" s="130"/>
      <c r="GJ299" s="130"/>
      <c r="GT299" s="130"/>
      <c r="HD299" s="130"/>
      <c r="HN299" s="130"/>
      <c r="HX299" s="130"/>
      <c r="IH299" s="130"/>
    </row>
    <row xmlns:x14ac="http://schemas.microsoft.com/office/spreadsheetml/2009/9/ac" r="300" s="3" customFormat="true" x14ac:dyDescent="0.25">
      <c r="A300" s="394"/>
      <c r="B300" s="130"/>
      <c r="L300" s="130"/>
      <c r="V300" s="130"/>
      <c r="AF300" s="130"/>
      <c r="AP300" s="130"/>
      <c r="AZ300" s="130"/>
      <c r="BA300" s="130"/>
      <c r="BB300" s="130"/>
      <c r="BC300" s="130"/>
      <c r="BD300" s="130"/>
      <c r="BE300" s="130"/>
      <c r="BF300" s="130"/>
      <c r="BG300" s="130"/>
      <c r="BJ300" s="130"/>
      <c r="BK300" s="130"/>
      <c r="BL300" s="130"/>
      <c r="BM300" s="130"/>
      <c r="BN300" s="130"/>
      <c r="BO300" s="130"/>
      <c r="BP300" s="130"/>
      <c r="BQ300" s="130"/>
      <c r="BT300" s="441"/>
      <c r="BU300" s="442"/>
      <c r="BV300" s="442"/>
      <c r="BW300" s="442"/>
      <c r="BX300" s="442"/>
      <c r="BY300" s="442"/>
      <c r="BZ300" s="442"/>
      <c r="CA300" s="442"/>
      <c r="CB300" s="442"/>
      <c r="CC300" s="442"/>
      <c r="CD300" s="130"/>
      <c r="CN300" s="130"/>
      <c r="CX300" s="130"/>
      <c r="DH300" s="130"/>
      <c r="DR300" s="130"/>
      <c r="EB300" s="130"/>
      <c r="EL300" s="130"/>
      <c r="EV300" s="130"/>
      <c r="FF300" s="130"/>
      <c r="FP300" s="130"/>
      <c r="FZ300" s="130"/>
      <c r="GJ300" s="130"/>
      <c r="GT300" s="130"/>
      <c r="HD300" s="130"/>
      <c r="HN300" s="130"/>
      <c r="HX300" s="130"/>
      <c r="IH300" s="130"/>
    </row>
    <row xmlns:x14ac="http://schemas.microsoft.com/office/spreadsheetml/2009/9/ac" r="301" s="3" customFormat="true" x14ac:dyDescent="0.25">
      <c r="A301" s="394"/>
      <c r="B301" s="130"/>
      <c r="L301" s="130"/>
      <c r="V301" s="130"/>
      <c r="AF301" s="130"/>
      <c r="AP301" s="130"/>
      <c r="AZ301" s="130"/>
      <c r="BA301" s="130"/>
      <c r="BB301" s="130"/>
      <c r="BC301" s="130"/>
      <c r="BD301" s="130"/>
      <c r="BE301" s="130"/>
      <c r="BF301" s="130"/>
      <c r="BG301" s="130"/>
      <c r="BJ301" s="130"/>
      <c r="BK301" s="130"/>
      <c r="BL301" s="130"/>
      <c r="BM301" s="130"/>
      <c r="BN301" s="130"/>
      <c r="BO301" s="130"/>
      <c r="BP301" s="130"/>
      <c r="BQ301" s="130"/>
      <c r="BT301" s="441"/>
      <c r="BU301" s="442"/>
      <c r="BV301" s="442"/>
      <c r="BW301" s="442"/>
      <c r="BX301" s="442"/>
      <c r="BY301" s="442"/>
      <c r="BZ301" s="442"/>
      <c r="CA301" s="442"/>
      <c r="CB301" s="442"/>
      <c r="CC301" s="442"/>
      <c r="CD301" s="130"/>
      <c r="CN301" s="130"/>
      <c r="CX301" s="130"/>
      <c r="DH301" s="130"/>
      <c r="DR301" s="130"/>
      <c r="EB301" s="130"/>
      <c r="EL301" s="130"/>
      <c r="EV301" s="130"/>
      <c r="FF301" s="130"/>
      <c r="FP301" s="130"/>
      <c r="FZ301" s="130"/>
      <c r="GJ301" s="130"/>
      <c r="GT301" s="130"/>
      <c r="HD301" s="130"/>
      <c r="HN301" s="130"/>
      <c r="HX301" s="130"/>
      <c r="IH301" s="130"/>
    </row>
    <row xmlns:x14ac="http://schemas.microsoft.com/office/spreadsheetml/2009/9/ac" r="302" s="3" customFormat="true" x14ac:dyDescent="0.25">
      <c r="A302" s="394"/>
      <c r="B302" s="130"/>
      <c r="L302" s="130"/>
      <c r="V302" s="130"/>
      <c r="AF302" s="130"/>
      <c r="AP302" s="130"/>
      <c r="AZ302" s="130"/>
      <c r="BA302" s="130"/>
      <c r="BB302" s="130"/>
      <c r="BC302" s="130"/>
      <c r="BD302" s="130"/>
      <c r="BE302" s="130"/>
      <c r="BF302" s="130"/>
      <c r="BG302" s="130"/>
      <c r="BJ302" s="130"/>
      <c r="BK302" s="130"/>
      <c r="BL302" s="130"/>
      <c r="BM302" s="130"/>
      <c r="BN302" s="130"/>
      <c r="BO302" s="130"/>
      <c r="BP302" s="130"/>
      <c r="BQ302" s="130"/>
      <c r="BT302" s="441"/>
      <c r="BU302" s="442"/>
      <c r="BV302" s="442"/>
      <c r="BW302" s="442"/>
      <c r="BX302" s="442"/>
      <c r="BY302" s="442"/>
      <c r="BZ302" s="442"/>
      <c r="CA302" s="442"/>
      <c r="CB302" s="442"/>
      <c r="CC302" s="442"/>
      <c r="CD302" s="130"/>
      <c r="CN302" s="130"/>
      <c r="CX302" s="130"/>
      <c r="DH302" s="130"/>
      <c r="DR302" s="130"/>
      <c r="EB302" s="130"/>
      <c r="EL302" s="130"/>
      <c r="EV302" s="130"/>
      <c r="FF302" s="130"/>
      <c r="FP302" s="130"/>
      <c r="FZ302" s="130"/>
      <c r="GJ302" s="130"/>
      <c r="GT302" s="130"/>
      <c r="HD302" s="130"/>
      <c r="HN302" s="130"/>
      <c r="HX302" s="130"/>
      <c r="IH302" s="130"/>
    </row>
    <row xmlns:x14ac="http://schemas.microsoft.com/office/spreadsheetml/2009/9/ac" r="303" s="3" customFormat="true" x14ac:dyDescent="0.25">
      <c r="A303" s="394"/>
      <c r="B303" s="130"/>
      <c r="L303" s="130"/>
      <c r="V303" s="130"/>
      <c r="AF303" s="130"/>
      <c r="AP303" s="130"/>
      <c r="AZ303" s="130"/>
      <c r="BA303" s="130"/>
      <c r="BB303" s="130"/>
      <c r="BC303" s="130"/>
      <c r="BD303" s="130"/>
      <c r="BE303" s="130"/>
      <c r="BF303" s="130"/>
      <c r="BG303" s="130"/>
      <c r="BJ303" s="130"/>
      <c r="BK303" s="130"/>
      <c r="BL303" s="130"/>
      <c r="BM303" s="130"/>
      <c r="BN303" s="130"/>
      <c r="BO303" s="130"/>
      <c r="BP303" s="130"/>
      <c r="BQ303" s="130"/>
      <c r="BT303" s="441"/>
      <c r="BU303" s="442"/>
      <c r="BV303" s="442"/>
      <c r="BW303" s="442"/>
      <c r="BX303" s="442"/>
      <c r="BY303" s="442"/>
      <c r="BZ303" s="442"/>
      <c r="CA303" s="442"/>
      <c r="CB303" s="442"/>
      <c r="CC303" s="442"/>
      <c r="CD303" s="130"/>
      <c r="CN303" s="130"/>
      <c r="CX303" s="130"/>
      <c r="DH303" s="130"/>
      <c r="DR303" s="130"/>
      <c r="EB303" s="130"/>
      <c r="EL303" s="130"/>
      <c r="EV303" s="130"/>
      <c r="FF303" s="130"/>
      <c r="FP303" s="130"/>
      <c r="FZ303" s="130"/>
      <c r="GJ303" s="130"/>
      <c r="GT303" s="130"/>
      <c r="HD303" s="130"/>
      <c r="HN303" s="130"/>
      <c r="HX303" s="130"/>
      <c r="IH303" s="130"/>
    </row>
    <row xmlns:x14ac="http://schemas.microsoft.com/office/spreadsheetml/2009/9/ac" r="304" s="3" customFormat="true" x14ac:dyDescent="0.25">
      <c r="A304" s="394"/>
      <c r="B304" s="130"/>
      <c r="L304" s="130"/>
      <c r="V304" s="130"/>
      <c r="AF304" s="130"/>
      <c r="AP304" s="130"/>
      <c r="AZ304" s="130"/>
      <c r="BA304" s="130"/>
      <c r="BB304" s="130"/>
      <c r="BC304" s="130"/>
      <c r="BD304" s="130"/>
      <c r="BE304" s="130"/>
      <c r="BF304" s="130"/>
      <c r="BG304" s="130"/>
      <c r="BJ304" s="130"/>
      <c r="BK304" s="130"/>
      <c r="BL304" s="130"/>
      <c r="BM304" s="130"/>
      <c r="BN304" s="130"/>
      <c r="BO304" s="130"/>
      <c r="BP304" s="130"/>
      <c r="BQ304" s="130"/>
      <c r="BT304" s="441"/>
      <c r="BU304" s="442"/>
      <c r="BV304" s="442"/>
      <c r="BW304" s="442"/>
      <c r="BX304" s="442"/>
      <c r="BY304" s="442"/>
      <c r="BZ304" s="442"/>
      <c r="CA304" s="442"/>
      <c r="CB304" s="442"/>
      <c r="CC304" s="442"/>
      <c r="CD304" s="130"/>
      <c r="CN304" s="130"/>
      <c r="CX304" s="130"/>
      <c r="DH304" s="130"/>
      <c r="DR304" s="130"/>
      <c r="EB304" s="130"/>
      <c r="EL304" s="130"/>
      <c r="EV304" s="130"/>
      <c r="FF304" s="130"/>
      <c r="FP304" s="130"/>
      <c r="FZ304" s="130"/>
      <c r="GJ304" s="130"/>
      <c r="GT304" s="130"/>
      <c r="HD304" s="130"/>
      <c r="HN304" s="130"/>
      <c r="HX304" s="130"/>
      <c r="IH304" s="130"/>
    </row>
    <row xmlns:x14ac="http://schemas.microsoft.com/office/spreadsheetml/2009/9/ac" r="305" s="3" customFormat="true" x14ac:dyDescent="0.25">
      <c r="A305" s="394"/>
      <c r="B305" s="130"/>
      <c r="L305" s="130"/>
      <c r="V305" s="130"/>
      <c r="AF305" s="130"/>
      <c r="AP305" s="130"/>
      <c r="AZ305" s="130"/>
      <c r="BA305" s="130"/>
      <c r="BB305" s="130"/>
      <c r="BC305" s="130"/>
      <c r="BD305" s="130"/>
      <c r="BE305" s="130"/>
      <c r="BF305" s="130"/>
      <c r="BG305" s="130"/>
      <c r="BJ305" s="130"/>
      <c r="BK305" s="130"/>
      <c r="BL305" s="130"/>
      <c r="BM305" s="130"/>
      <c r="BN305" s="130"/>
      <c r="BO305" s="130"/>
      <c r="BP305" s="130"/>
      <c r="BQ305" s="130"/>
      <c r="BT305" s="441"/>
      <c r="BU305" s="442"/>
      <c r="BV305" s="442"/>
      <c r="BW305" s="442"/>
      <c r="BX305" s="442"/>
      <c r="BY305" s="442"/>
      <c r="BZ305" s="442"/>
      <c r="CA305" s="442"/>
      <c r="CB305" s="442"/>
      <c r="CC305" s="442"/>
      <c r="CD305" s="130"/>
      <c r="CN305" s="130"/>
      <c r="CX305" s="130"/>
      <c r="DH305" s="130"/>
      <c r="DR305" s="130"/>
      <c r="EB305" s="130"/>
      <c r="EL305" s="130"/>
      <c r="EV305" s="130"/>
      <c r="FF305" s="130"/>
      <c r="FP305" s="130"/>
      <c r="FZ305" s="130"/>
      <c r="GJ305" s="130"/>
      <c r="GT305" s="130"/>
      <c r="HD305" s="130"/>
      <c r="HN305" s="130"/>
      <c r="HX305" s="130"/>
      <c r="IH305" s="130"/>
    </row>
    <row xmlns:x14ac="http://schemas.microsoft.com/office/spreadsheetml/2009/9/ac" r="306" s="3" customFormat="true" x14ac:dyDescent="0.25">
      <c r="A306" s="394"/>
      <c r="B306" s="130"/>
      <c r="L306" s="130"/>
      <c r="V306" s="130"/>
      <c r="AF306" s="130"/>
      <c r="AP306" s="130"/>
      <c r="AZ306" s="130"/>
      <c r="BA306" s="130"/>
      <c r="BB306" s="130"/>
      <c r="BC306" s="130"/>
      <c r="BD306" s="130"/>
      <c r="BE306" s="130"/>
      <c r="BF306" s="130"/>
      <c r="BG306" s="130"/>
      <c r="BJ306" s="130"/>
      <c r="BK306" s="130"/>
      <c r="BL306" s="130"/>
      <c r="BM306" s="130"/>
      <c r="BN306" s="130"/>
      <c r="BO306" s="130"/>
      <c r="BP306" s="130"/>
      <c r="BQ306" s="130"/>
      <c r="BT306" s="441"/>
      <c r="BU306" s="442"/>
      <c r="BV306" s="442"/>
      <c r="BW306" s="442"/>
      <c r="BX306" s="442"/>
      <c r="BY306" s="442"/>
      <c r="BZ306" s="442"/>
      <c r="CA306" s="442"/>
      <c r="CB306" s="442"/>
      <c r="CC306" s="442"/>
      <c r="CD306" s="130"/>
      <c r="CN306" s="130"/>
      <c r="CX306" s="130"/>
      <c r="DH306" s="130"/>
      <c r="DR306" s="130"/>
      <c r="EB306" s="130"/>
      <c r="EL306" s="130"/>
      <c r="EV306" s="130"/>
      <c r="FF306" s="130"/>
      <c r="FP306" s="130"/>
      <c r="FZ306" s="130"/>
      <c r="GJ306" s="130"/>
      <c r="GT306" s="130"/>
      <c r="HD306" s="130"/>
      <c r="HN306" s="130"/>
      <c r="HX306" s="130"/>
      <c r="IH306" s="130"/>
    </row>
    <row xmlns:x14ac="http://schemas.microsoft.com/office/spreadsheetml/2009/9/ac" r="307" s="3" customFormat="true" x14ac:dyDescent="0.25">
      <c r="A307" s="394"/>
      <c r="B307" s="130"/>
      <c r="L307" s="130"/>
      <c r="V307" s="130"/>
      <c r="AF307" s="130"/>
      <c r="AP307" s="130"/>
      <c r="AZ307" s="130"/>
      <c r="BA307" s="130"/>
      <c r="BB307" s="130"/>
      <c r="BC307" s="130"/>
      <c r="BD307" s="130"/>
      <c r="BE307" s="130"/>
      <c r="BF307" s="130"/>
      <c r="BG307" s="130"/>
      <c r="BJ307" s="130"/>
      <c r="BK307" s="130"/>
      <c r="BL307" s="130"/>
      <c r="BM307" s="130"/>
      <c r="BN307" s="130"/>
      <c r="BO307" s="130"/>
      <c r="BP307" s="130"/>
      <c r="BQ307" s="130"/>
      <c r="BT307" s="441"/>
      <c r="BU307" s="442"/>
      <c r="BV307" s="442"/>
      <c r="BW307" s="442"/>
      <c r="BX307" s="442"/>
      <c r="BY307" s="442"/>
      <c r="BZ307" s="442"/>
      <c r="CA307" s="442"/>
      <c r="CB307" s="442"/>
      <c r="CC307" s="442"/>
      <c r="CD307" s="130"/>
      <c r="CN307" s="130"/>
      <c r="CX307" s="130"/>
      <c r="DH307" s="130"/>
      <c r="DR307" s="130"/>
      <c r="EB307" s="130"/>
      <c r="EL307" s="130"/>
      <c r="EV307" s="130"/>
      <c r="FF307" s="130"/>
      <c r="FP307" s="130"/>
      <c r="FZ307" s="130"/>
      <c r="GJ307" s="130"/>
      <c r="GT307" s="130"/>
      <c r="HD307" s="130"/>
      <c r="HN307" s="130"/>
      <c r="HX307" s="130"/>
      <c r="IH307" s="130"/>
    </row>
    <row xmlns:x14ac="http://schemas.microsoft.com/office/spreadsheetml/2009/9/ac" r="308" s="3" customFormat="true" x14ac:dyDescent="0.25">
      <c r="A308" s="394"/>
      <c r="B308" s="130"/>
      <c r="L308" s="130"/>
      <c r="V308" s="130"/>
      <c r="AF308" s="130"/>
      <c r="AP308" s="130"/>
      <c r="AZ308" s="130"/>
      <c r="BA308" s="130"/>
      <c r="BB308" s="130"/>
      <c r="BC308" s="130"/>
      <c r="BD308" s="130"/>
      <c r="BE308" s="130"/>
      <c r="BF308" s="130"/>
      <c r="BG308" s="130"/>
      <c r="BJ308" s="130"/>
      <c r="BK308" s="130"/>
      <c r="BL308" s="130"/>
      <c r="BM308" s="130"/>
      <c r="BN308" s="130"/>
      <c r="BO308" s="130"/>
      <c r="BP308" s="130"/>
      <c r="BQ308" s="130"/>
      <c r="BT308" s="441"/>
      <c r="BU308" s="442"/>
      <c r="BV308" s="442"/>
      <c r="BW308" s="442"/>
      <c r="BX308" s="442"/>
      <c r="BY308" s="442"/>
      <c r="BZ308" s="442"/>
      <c r="CA308" s="442"/>
      <c r="CB308" s="442"/>
      <c r="CC308" s="442"/>
      <c r="CD308" s="130"/>
      <c r="CN308" s="130"/>
      <c r="CX308" s="130"/>
      <c r="DH308" s="130"/>
      <c r="DR308" s="130"/>
      <c r="EB308" s="130"/>
      <c r="EL308" s="130"/>
      <c r="EV308" s="130"/>
      <c r="FF308" s="130"/>
      <c r="FP308" s="130"/>
      <c r="FZ308" s="130"/>
      <c r="GJ308" s="130"/>
      <c r="GT308" s="130"/>
      <c r="HD308" s="130"/>
      <c r="HN308" s="130"/>
      <c r="HX308" s="130"/>
      <c r="IH308" s="130"/>
    </row>
    <row xmlns:x14ac="http://schemas.microsoft.com/office/spreadsheetml/2009/9/ac" r="309" s="3" customFormat="true" x14ac:dyDescent="0.25">
      <c r="A309" s="394"/>
      <c r="B309" s="130"/>
      <c r="L309" s="130"/>
      <c r="V309" s="130"/>
      <c r="AF309" s="130"/>
      <c r="AP309" s="130"/>
      <c r="AZ309" s="130"/>
      <c r="BA309" s="130"/>
      <c r="BB309" s="130"/>
      <c r="BC309" s="130"/>
      <c r="BD309" s="130"/>
      <c r="BE309" s="130"/>
      <c r="BF309" s="130"/>
      <c r="BG309" s="130"/>
      <c r="BJ309" s="130"/>
      <c r="BK309" s="130"/>
      <c r="BL309" s="130"/>
      <c r="BM309" s="130"/>
      <c r="BN309" s="130"/>
      <c r="BO309" s="130"/>
      <c r="BP309" s="130"/>
      <c r="BQ309" s="130"/>
      <c r="BT309" s="441"/>
      <c r="BU309" s="442"/>
      <c r="BV309" s="442"/>
      <c r="BW309" s="442"/>
      <c r="BX309" s="442"/>
      <c r="BY309" s="442"/>
      <c r="BZ309" s="442"/>
      <c r="CA309" s="442"/>
      <c r="CB309" s="442"/>
      <c r="CC309" s="442"/>
      <c r="CD309" s="130"/>
      <c r="CN309" s="130"/>
      <c r="CX309" s="130"/>
      <c r="DH309" s="130"/>
      <c r="DR309" s="130"/>
      <c r="EB309" s="130"/>
      <c r="EL309" s="130"/>
      <c r="EV309" s="130"/>
      <c r="FF309" s="130"/>
      <c r="FP309" s="130"/>
      <c r="FZ309" s="130"/>
      <c r="GJ309" s="130"/>
      <c r="GT309" s="130"/>
      <c r="HD309" s="130"/>
      <c r="HN309" s="130"/>
      <c r="HX309" s="130"/>
      <c r="IH309" s="130"/>
    </row>
    <row xmlns:x14ac="http://schemas.microsoft.com/office/spreadsheetml/2009/9/ac" r="310" s="3" customFormat="true" x14ac:dyDescent="0.25">
      <c r="A310" s="394"/>
      <c r="B310" s="130"/>
      <c r="L310" s="130"/>
      <c r="V310" s="130"/>
      <c r="AF310" s="130"/>
      <c r="AP310" s="130"/>
      <c r="AZ310" s="130"/>
      <c r="BA310" s="130"/>
      <c r="BB310" s="130"/>
      <c r="BC310" s="130"/>
      <c r="BD310" s="130"/>
      <c r="BE310" s="130"/>
      <c r="BF310" s="130"/>
      <c r="BG310" s="130"/>
      <c r="BJ310" s="130"/>
      <c r="BK310" s="130"/>
      <c r="BL310" s="130"/>
      <c r="BM310" s="130"/>
      <c r="BN310" s="130"/>
      <c r="BO310" s="130"/>
      <c r="BP310" s="130"/>
      <c r="BQ310" s="130"/>
      <c r="BT310" s="441"/>
      <c r="BU310" s="442"/>
      <c r="BV310" s="442"/>
      <c r="BW310" s="442"/>
      <c r="BX310" s="442"/>
      <c r="BY310" s="442"/>
      <c r="BZ310" s="442"/>
      <c r="CA310" s="442"/>
      <c r="CB310" s="442"/>
      <c r="CC310" s="442"/>
      <c r="CD310" s="130"/>
      <c r="CN310" s="130"/>
      <c r="CX310" s="130"/>
      <c r="DH310" s="130"/>
      <c r="DR310" s="130"/>
      <c r="EB310" s="130"/>
      <c r="EL310" s="130"/>
      <c r="EV310" s="130"/>
      <c r="FF310" s="130"/>
      <c r="FP310" s="130"/>
      <c r="FZ310" s="130"/>
      <c r="GJ310" s="130"/>
      <c r="GT310" s="130"/>
      <c r="HD310" s="130"/>
      <c r="HN310" s="130"/>
      <c r="HX310" s="130"/>
      <c r="IH310" s="130"/>
    </row>
    <row xmlns:x14ac="http://schemas.microsoft.com/office/spreadsheetml/2009/9/ac" r="311" s="3" customFormat="true" x14ac:dyDescent="0.25">
      <c r="A311" s="394"/>
      <c r="B311" s="130"/>
      <c r="L311" s="130"/>
      <c r="V311" s="130"/>
      <c r="AF311" s="130"/>
      <c r="AP311" s="130"/>
      <c r="AZ311" s="130"/>
      <c r="BA311" s="130"/>
      <c r="BB311" s="130"/>
      <c r="BC311" s="130"/>
      <c r="BD311" s="130"/>
      <c r="BE311" s="130"/>
      <c r="BF311" s="130"/>
      <c r="BG311" s="130"/>
      <c r="BJ311" s="130"/>
      <c r="BK311" s="130"/>
      <c r="BL311" s="130"/>
      <c r="BM311" s="130"/>
      <c r="BN311" s="130"/>
      <c r="BO311" s="130"/>
      <c r="BP311" s="130"/>
      <c r="BQ311" s="130"/>
      <c r="BT311" s="441"/>
      <c r="BU311" s="442"/>
      <c r="BV311" s="442"/>
      <c r="BW311" s="442"/>
      <c r="BX311" s="442"/>
      <c r="BY311" s="442"/>
      <c r="BZ311" s="442"/>
      <c r="CA311" s="442"/>
      <c r="CB311" s="442"/>
      <c r="CC311" s="442"/>
      <c r="CD311" s="130"/>
      <c r="CN311" s="130"/>
      <c r="CX311" s="130"/>
      <c r="DH311" s="130"/>
      <c r="DR311" s="130"/>
      <c r="EB311" s="130"/>
      <c r="EL311" s="130"/>
      <c r="EV311" s="130"/>
      <c r="FF311" s="130"/>
      <c r="FP311" s="130"/>
      <c r="FZ311" s="130"/>
      <c r="GJ311" s="130"/>
      <c r="GT311" s="130"/>
      <c r="HD311" s="130"/>
      <c r="HN311" s="130"/>
      <c r="HX311" s="130"/>
      <c r="IH311" s="130"/>
    </row>
    <row xmlns:x14ac="http://schemas.microsoft.com/office/spreadsheetml/2009/9/ac" r="312" s="3" customFormat="true" x14ac:dyDescent="0.25">
      <c r="A312" s="394"/>
      <c r="B312" s="130"/>
      <c r="L312" s="130"/>
      <c r="V312" s="130"/>
      <c r="AF312" s="130"/>
      <c r="AP312" s="130"/>
      <c r="AZ312" s="130"/>
      <c r="BA312" s="130"/>
      <c r="BB312" s="130"/>
      <c r="BC312" s="130"/>
      <c r="BD312" s="130"/>
      <c r="BE312" s="130"/>
      <c r="BF312" s="130"/>
      <c r="BG312" s="130"/>
      <c r="BJ312" s="130"/>
      <c r="BK312" s="130"/>
      <c r="BL312" s="130"/>
      <c r="BM312" s="130"/>
      <c r="BN312" s="130"/>
      <c r="BO312" s="130"/>
      <c r="BP312" s="130"/>
      <c r="BQ312" s="130"/>
      <c r="BT312" s="441"/>
      <c r="BU312" s="442"/>
      <c r="BV312" s="442"/>
      <c r="BW312" s="442"/>
      <c r="BX312" s="442"/>
      <c r="BY312" s="442"/>
      <c r="BZ312" s="442"/>
      <c r="CA312" s="442"/>
      <c r="CB312" s="442"/>
      <c r="CC312" s="442"/>
      <c r="CD312" s="130"/>
      <c r="CN312" s="130"/>
      <c r="CX312" s="130"/>
      <c r="DH312" s="130"/>
      <c r="DR312" s="130"/>
      <c r="EB312" s="130"/>
      <c r="EL312" s="130"/>
      <c r="EV312" s="130"/>
      <c r="FF312" s="130"/>
      <c r="FP312" s="130"/>
      <c r="FZ312" s="130"/>
      <c r="GJ312" s="130"/>
      <c r="GT312" s="130"/>
      <c r="HD312" s="130"/>
      <c r="HN312" s="130"/>
      <c r="HX312" s="130"/>
      <c r="IH312" s="130"/>
    </row>
    <row xmlns:x14ac="http://schemas.microsoft.com/office/spreadsheetml/2009/9/ac" r="313" s="3" customFormat="true" x14ac:dyDescent="0.25">
      <c r="A313" s="394"/>
      <c r="B313" s="130"/>
      <c r="L313" s="130"/>
      <c r="V313" s="130"/>
      <c r="AF313" s="130"/>
      <c r="AP313" s="130"/>
      <c r="AZ313" s="130"/>
      <c r="BA313" s="130"/>
      <c r="BB313" s="130"/>
      <c r="BC313" s="130"/>
      <c r="BD313" s="130"/>
      <c r="BE313" s="130"/>
      <c r="BF313" s="130"/>
      <c r="BG313" s="130"/>
      <c r="BJ313" s="130"/>
      <c r="BK313" s="130"/>
      <c r="BL313" s="130"/>
      <c r="BM313" s="130"/>
      <c r="BN313" s="130"/>
      <c r="BO313" s="130"/>
      <c r="BP313" s="130"/>
      <c r="BQ313" s="130"/>
      <c r="BT313" s="441"/>
      <c r="BU313" s="442"/>
      <c r="BV313" s="442"/>
      <c r="BW313" s="442"/>
      <c r="BX313" s="442"/>
      <c r="BY313" s="442"/>
      <c r="BZ313" s="442"/>
      <c r="CA313" s="442"/>
      <c r="CB313" s="442"/>
      <c r="CC313" s="442"/>
      <c r="CD313" s="130"/>
      <c r="CN313" s="130"/>
      <c r="CX313" s="130"/>
      <c r="DH313" s="130"/>
      <c r="DR313" s="130"/>
      <c r="EB313" s="130"/>
      <c r="EL313" s="130"/>
      <c r="EV313" s="130"/>
      <c r="FF313" s="130"/>
      <c r="FP313" s="130"/>
      <c r="FZ313" s="130"/>
      <c r="GJ313" s="130"/>
      <c r="GT313" s="130"/>
      <c r="HD313" s="130"/>
      <c r="HN313" s="130"/>
      <c r="HX313" s="130"/>
      <c r="IH313" s="130"/>
    </row>
    <row xmlns:x14ac="http://schemas.microsoft.com/office/spreadsheetml/2009/9/ac" r="314" s="3" customFormat="true" x14ac:dyDescent="0.25">
      <c r="A314" s="394"/>
      <c r="B314" s="130"/>
      <c r="L314" s="130"/>
      <c r="V314" s="130"/>
      <c r="AF314" s="130"/>
      <c r="AP314" s="130"/>
      <c r="AZ314" s="130"/>
      <c r="BA314" s="130"/>
      <c r="BB314" s="130"/>
      <c r="BC314" s="130"/>
      <c r="BD314" s="130"/>
      <c r="BE314" s="130"/>
      <c r="BF314" s="130"/>
      <c r="BG314" s="130"/>
      <c r="BJ314" s="130"/>
      <c r="BK314" s="130"/>
      <c r="BL314" s="130"/>
      <c r="BM314" s="130"/>
      <c r="BN314" s="130"/>
      <c r="BO314" s="130"/>
      <c r="BP314" s="130"/>
      <c r="BQ314" s="130"/>
      <c r="BT314" s="441"/>
      <c r="BU314" s="442"/>
      <c r="BV314" s="442"/>
      <c r="BW314" s="442"/>
      <c r="BX314" s="442"/>
      <c r="BY314" s="442"/>
      <c r="BZ314" s="442"/>
      <c r="CA314" s="442"/>
      <c r="CB314" s="442"/>
      <c r="CC314" s="442"/>
      <c r="CD314" s="130"/>
      <c r="CN314" s="130"/>
      <c r="CX314" s="130"/>
      <c r="DH314" s="130"/>
      <c r="DR314" s="130"/>
      <c r="EB314" s="130"/>
      <c r="EL314" s="130"/>
      <c r="EV314" s="130"/>
      <c r="FF314" s="130"/>
      <c r="FP314" s="130"/>
      <c r="FZ314" s="130"/>
      <c r="GJ314" s="130"/>
      <c r="GT314" s="130"/>
      <c r="HD314" s="130"/>
      <c r="HN314" s="130"/>
      <c r="HX314" s="130"/>
      <c r="IH314" s="130"/>
    </row>
    <row xmlns:x14ac="http://schemas.microsoft.com/office/spreadsheetml/2009/9/ac" r="315" s="3" customFormat="true" x14ac:dyDescent="0.25">
      <c r="A315" s="394"/>
      <c r="B315" s="130"/>
      <c r="L315" s="130"/>
      <c r="V315" s="130"/>
      <c r="AF315" s="130"/>
      <c r="AP315" s="130"/>
      <c r="AZ315" s="130"/>
      <c r="BA315" s="130"/>
      <c r="BB315" s="130"/>
      <c r="BC315" s="130"/>
      <c r="BD315" s="130"/>
      <c r="BE315" s="130"/>
      <c r="BF315" s="130"/>
      <c r="BG315" s="130"/>
      <c r="BJ315" s="130"/>
      <c r="BK315" s="130"/>
      <c r="BL315" s="130"/>
      <c r="BM315" s="130"/>
      <c r="BN315" s="130"/>
      <c r="BO315" s="130"/>
      <c r="BP315" s="130"/>
      <c r="BQ315" s="130"/>
      <c r="BT315" s="441"/>
      <c r="BU315" s="442"/>
      <c r="BV315" s="442"/>
      <c r="BW315" s="442"/>
      <c r="BX315" s="442"/>
      <c r="BY315" s="442"/>
      <c r="BZ315" s="442"/>
      <c r="CA315" s="442"/>
      <c r="CB315" s="442"/>
      <c r="CC315" s="442"/>
      <c r="CD315" s="130"/>
      <c r="CN315" s="130"/>
      <c r="CX315" s="130"/>
      <c r="DH315" s="130"/>
      <c r="DR315" s="130"/>
      <c r="EB315" s="130"/>
      <c r="EL315" s="130"/>
      <c r="EV315" s="130"/>
      <c r="FF315" s="130"/>
      <c r="FP315" s="130"/>
      <c r="FZ315" s="130"/>
      <c r="GJ315" s="130"/>
      <c r="GT315" s="130"/>
      <c r="HD315" s="130"/>
      <c r="HN315" s="130"/>
      <c r="HX315" s="130"/>
      <c r="IH315" s="130"/>
    </row>
    <row xmlns:x14ac="http://schemas.microsoft.com/office/spreadsheetml/2009/9/ac" r="316" s="3" customFormat="true" x14ac:dyDescent="0.25">
      <c r="A316" s="394"/>
      <c r="B316" s="130"/>
      <c r="L316" s="130"/>
      <c r="V316" s="130"/>
      <c r="AF316" s="130"/>
      <c r="AP316" s="130"/>
      <c r="AZ316" s="130"/>
      <c r="BA316" s="130"/>
      <c r="BB316" s="130"/>
      <c r="BC316" s="130"/>
      <c r="BD316" s="130"/>
      <c r="BE316" s="130"/>
      <c r="BF316" s="130"/>
      <c r="BG316" s="130"/>
      <c r="BJ316" s="130"/>
      <c r="BK316" s="130"/>
      <c r="BL316" s="130"/>
      <c r="BM316" s="130"/>
      <c r="BN316" s="130"/>
      <c r="BO316" s="130"/>
      <c r="BP316" s="130"/>
      <c r="BQ316" s="130"/>
      <c r="BT316" s="441"/>
      <c r="BU316" s="442"/>
      <c r="BV316" s="442"/>
      <c r="BW316" s="442"/>
      <c r="BX316" s="442"/>
      <c r="BY316" s="442"/>
      <c r="BZ316" s="442"/>
      <c r="CA316" s="442"/>
      <c r="CB316" s="442"/>
      <c r="CC316" s="442"/>
      <c r="CD316" s="130"/>
      <c r="CN316" s="130"/>
      <c r="CX316" s="130"/>
      <c r="DH316" s="130"/>
      <c r="DR316" s="130"/>
      <c r="EB316" s="130"/>
      <c r="EL316" s="130"/>
      <c r="EV316" s="130"/>
      <c r="FF316" s="130"/>
      <c r="FP316" s="130"/>
      <c r="FZ316" s="130"/>
      <c r="GJ316" s="130"/>
      <c r="GT316" s="130"/>
      <c r="HD316" s="130"/>
      <c r="HN316" s="130"/>
      <c r="HX316" s="130"/>
      <c r="IH316" s="130"/>
    </row>
    <row xmlns:x14ac="http://schemas.microsoft.com/office/spreadsheetml/2009/9/ac" r="317" s="3" customFormat="true" x14ac:dyDescent="0.25">
      <c r="A317" s="394"/>
      <c r="B317" s="130"/>
      <c r="L317" s="130"/>
      <c r="V317" s="130"/>
      <c r="AF317" s="130"/>
      <c r="AP317" s="130"/>
      <c r="AZ317" s="130"/>
      <c r="BA317" s="130"/>
      <c r="BB317" s="130"/>
      <c r="BC317" s="130"/>
      <c r="BD317" s="130"/>
      <c r="BE317" s="130"/>
      <c r="BF317" s="130"/>
      <c r="BG317" s="130"/>
      <c r="BJ317" s="130"/>
      <c r="BK317" s="130"/>
      <c r="BL317" s="130"/>
      <c r="BM317" s="130"/>
      <c r="BN317" s="130"/>
      <c r="BO317" s="130"/>
      <c r="BP317" s="130"/>
      <c r="BQ317" s="130"/>
      <c r="BT317" s="441"/>
      <c r="BU317" s="442"/>
      <c r="BV317" s="442"/>
      <c r="BW317" s="442"/>
      <c r="BX317" s="442"/>
      <c r="BY317" s="442"/>
      <c r="BZ317" s="442"/>
      <c r="CA317" s="442"/>
      <c r="CB317" s="442"/>
      <c r="CC317" s="442"/>
      <c r="CD317" s="130"/>
      <c r="CN317" s="130"/>
      <c r="CX317" s="130"/>
      <c r="DH317" s="130"/>
      <c r="DR317" s="130"/>
      <c r="EB317" s="130"/>
      <c r="EL317" s="130"/>
      <c r="EV317" s="130"/>
      <c r="FF317" s="130"/>
      <c r="FP317" s="130"/>
      <c r="FZ317" s="130"/>
      <c r="GJ317" s="130"/>
      <c r="GT317" s="130"/>
      <c r="HD317" s="130"/>
      <c r="HN317" s="130"/>
      <c r="HX317" s="130"/>
      <c r="IH317" s="130"/>
    </row>
    <row xmlns:x14ac="http://schemas.microsoft.com/office/spreadsheetml/2009/9/ac" r="318" s="3" customFormat="true" x14ac:dyDescent="0.25">
      <c r="A318" s="394"/>
      <c r="B318" s="130"/>
      <c r="L318" s="130"/>
      <c r="V318" s="130"/>
      <c r="AF318" s="130"/>
      <c r="AP318" s="130"/>
      <c r="AZ318" s="130"/>
      <c r="BA318" s="130"/>
      <c r="BB318" s="130"/>
      <c r="BC318" s="130"/>
      <c r="BD318" s="130"/>
      <c r="BE318" s="130"/>
      <c r="BF318" s="130"/>
      <c r="BG318" s="130"/>
      <c r="BJ318" s="130"/>
      <c r="BK318" s="130"/>
      <c r="BL318" s="130"/>
      <c r="BM318" s="130"/>
      <c r="BN318" s="130"/>
      <c r="BO318" s="130"/>
      <c r="BP318" s="130"/>
      <c r="BQ318" s="130"/>
      <c r="BT318" s="441"/>
      <c r="BU318" s="442"/>
      <c r="BV318" s="442"/>
      <c r="BW318" s="442"/>
      <c r="BX318" s="442"/>
      <c r="BY318" s="442"/>
      <c r="BZ318" s="442"/>
      <c r="CA318" s="442"/>
      <c r="CB318" s="442"/>
      <c r="CC318" s="442"/>
      <c r="CD318" s="130"/>
      <c r="CN318" s="130"/>
      <c r="CX318" s="130"/>
      <c r="DH318" s="130"/>
      <c r="DR318" s="130"/>
      <c r="EB318" s="130"/>
      <c r="EL318" s="130"/>
      <c r="EV318" s="130"/>
      <c r="FF318" s="130"/>
      <c r="FP318" s="130"/>
      <c r="FZ318" s="130"/>
      <c r="GJ318" s="130"/>
      <c r="GT318" s="130"/>
      <c r="HD318" s="130"/>
      <c r="HN318" s="130"/>
      <c r="HX318" s="130"/>
      <c r="IH318" s="130"/>
    </row>
    <row xmlns:x14ac="http://schemas.microsoft.com/office/spreadsheetml/2009/9/ac" r="319" s="3" customFormat="true" x14ac:dyDescent="0.25">
      <c r="A319" s="394"/>
      <c r="B319" s="130"/>
      <c r="L319" s="130"/>
      <c r="V319" s="130"/>
      <c r="AF319" s="130"/>
      <c r="AP319" s="130"/>
      <c r="AZ319" s="130"/>
      <c r="BA319" s="130"/>
      <c r="BB319" s="130"/>
      <c r="BC319" s="130"/>
      <c r="BD319" s="130"/>
      <c r="BE319" s="130"/>
      <c r="BF319" s="130"/>
      <c r="BG319" s="130"/>
      <c r="BJ319" s="130"/>
      <c r="BK319" s="130"/>
      <c r="BL319" s="130"/>
      <c r="BM319" s="130"/>
      <c r="BN319" s="130"/>
      <c r="BO319" s="130"/>
      <c r="BP319" s="130"/>
      <c r="BQ319" s="130"/>
      <c r="BT319" s="441"/>
      <c r="BU319" s="442"/>
      <c r="BV319" s="442"/>
      <c r="BW319" s="442"/>
      <c r="BX319" s="442"/>
      <c r="BY319" s="442"/>
      <c r="BZ319" s="442"/>
      <c r="CA319" s="442"/>
      <c r="CB319" s="442"/>
      <c r="CC319" s="442"/>
      <c r="CD319" s="130"/>
      <c r="CN319" s="130"/>
      <c r="CX319" s="130"/>
      <c r="DH319" s="130"/>
      <c r="DR319" s="130"/>
      <c r="EB319" s="130"/>
      <c r="EL319" s="130"/>
      <c r="EV319" s="130"/>
      <c r="FF319" s="130"/>
      <c r="FP319" s="130"/>
      <c r="FZ319" s="130"/>
      <c r="GJ319" s="130"/>
      <c r="GT319" s="130"/>
      <c r="HD319" s="130"/>
      <c r="HN319" s="130"/>
      <c r="HX319" s="130"/>
      <c r="IH319" s="130"/>
    </row>
    <row xmlns:x14ac="http://schemas.microsoft.com/office/spreadsheetml/2009/9/ac" r="320" s="3" customFormat="true" x14ac:dyDescent="0.25">
      <c r="A320" s="394"/>
      <c r="B320" s="130"/>
      <c r="L320" s="130"/>
      <c r="V320" s="130"/>
      <c r="AF320" s="130"/>
      <c r="AP320" s="130"/>
      <c r="AZ320" s="130"/>
      <c r="BA320" s="130"/>
      <c r="BB320" s="130"/>
      <c r="BC320" s="130"/>
      <c r="BD320" s="130"/>
      <c r="BE320" s="130"/>
      <c r="BF320" s="130"/>
      <c r="BG320" s="130"/>
      <c r="BJ320" s="130"/>
      <c r="BK320" s="130"/>
      <c r="BL320" s="130"/>
      <c r="BM320" s="130"/>
      <c r="BN320" s="130"/>
      <c r="BO320" s="130"/>
      <c r="BP320" s="130"/>
      <c r="BQ320" s="130"/>
      <c r="BT320" s="441"/>
      <c r="BU320" s="442"/>
      <c r="BV320" s="442"/>
      <c r="BW320" s="442"/>
      <c r="BX320" s="442"/>
      <c r="BY320" s="442"/>
      <c r="BZ320" s="442"/>
      <c r="CA320" s="442"/>
      <c r="CB320" s="442"/>
      <c r="CC320" s="442"/>
      <c r="CD320" s="130"/>
      <c r="CN320" s="130"/>
      <c r="CX320" s="130"/>
      <c r="DH320" s="130"/>
      <c r="DR320" s="130"/>
      <c r="EB320" s="130"/>
      <c r="EL320" s="130"/>
      <c r="EV320" s="130"/>
      <c r="FF320" s="130"/>
      <c r="FP320" s="130"/>
      <c r="FZ320" s="130"/>
      <c r="GJ320" s="130"/>
      <c r="GT320" s="130"/>
      <c r="HD320" s="130"/>
      <c r="HN320" s="130"/>
      <c r="HX320" s="130"/>
      <c r="IH320" s="130"/>
    </row>
    <row xmlns:x14ac="http://schemas.microsoft.com/office/spreadsheetml/2009/9/ac" r="321" s="3" customFormat="true" x14ac:dyDescent="0.25">
      <c r="A321" s="394"/>
      <c r="B321" s="130"/>
      <c r="L321" s="130"/>
      <c r="V321" s="130"/>
      <c r="AF321" s="130"/>
      <c r="AP321" s="130"/>
      <c r="AZ321" s="130"/>
      <c r="BA321" s="130"/>
      <c r="BB321" s="130"/>
      <c r="BC321" s="130"/>
      <c r="BD321" s="130"/>
      <c r="BE321" s="130"/>
      <c r="BF321" s="130"/>
      <c r="BG321" s="130"/>
      <c r="BJ321" s="130"/>
      <c r="BK321" s="130"/>
      <c r="BL321" s="130"/>
      <c r="BM321" s="130"/>
      <c r="BN321" s="130"/>
      <c r="BO321" s="130"/>
      <c r="BP321" s="130"/>
      <c r="BQ321" s="130"/>
      <c r="BT321" s="441"/>
      <c r="BU321" s="442"/>
      <c r="BV321" s="442"/>
      <c r="BW321" s="442"/>
      <c r="BX321" s="442"/>
      <c r="BY321" s="442"/>
      <c r="BZ321" s="442"/>
      <c r="CA321" s="442"/>
      <c r="CB321" s="442"/>
      <c r="CC321" s="442"/>
      <c r="CD321" s="130"/>
      <c r="CN321" s="130"/>
      <c r="CX321" s="130"/>
      <c r="DH321" s="130"/>
      <c r="DR321" s="130"/>
      <c r="EB321" s="130"/>
      <c r="EL321" s="130"/>
      <c r="EV321" s="130"/>
      <c r="FF321" s="130"/>
      <c r="FP321" s="130"/>
      <c r="FZ321" s="130"/>
      <c r="GJ321" s="130"/>
      <c r="GT321" s="130"/>
      <c r="HD321" s="130"/>
      <c r="HN321" s="130"/>
      <c r="HX321" s="130"/>
      <c r="IH321" s="130"/>
    </row>
    <row xmlns:x14ac="http://schemas.microsoft.com/office/spreadsheetml/2009/9/ac" r="322" s="3" customFormat="true" x14ac:dyDescent="0.25">
      <c r="A322" s="394"/>
      <c r="B322" s="130"/>
      <c r="L322" s="130"/>
      <c r="V322" s="130"/>
      <c r="AF322" s="130"/>
      <c r="AP322" s="130"/>
      <c r="AZ322" s="130"/>
      <c r="BA322" s="130"/>
      <c r="BB322" s="130"/>
      <c r="BC322" s="130"/>
      <c r="BD322" s="130"/>
      <c r="BE322" s="130"/>
      <c r="BF322" s="130"/>
      <c r="BG322" s="130"/>
      <c r="BJ322" s="130"/>
      <c r="BK322" s="130"/>
      <c r="BL322" s="130"/>
      <c r="BM322" s="130"/>
      <c r="BN322" s="130"/>
      <c r="BO322" s="130"/>
      <c r="BP322" s="130"/>
      <c r="BQ322" s="130"/>
      <c r="BT322" s="441"/>
      <c r="BU322" s="442"/>
      <c r="BV322" s="442"/>
      <c r="BW322" s="442"/>
      <c r="BX322" s="442"/>
      <c r="BY322" s="442"/>
      <c r="BZ322" s="442"/>
      <c r="CA322" s="442"/>
      <c r="CB322" s="442"/>
      <c r="CC322" s="442"/>
      <c r="CD322" s="130"/>
      <c r="CN322" s="130"/>
      <c r="CX322" s="130"/>
      <c r="DH322" s="130"/>
      <c r="DR322" s="130"/>
      <c r="EB322" s="130"/>
      <c r="EL322" s="130"/>
      <c r="EV322" s="130"/>
      <c r="FF322" s="130"/>
      <c r="FP322" s="130"/>
      <c r="FZ322" s="130"/>
      <c r="GJ322" s="130"/>
      <c r="GT322" s="130"/>
      <c r="HD322" s="130"/>
      <c r="HN322" s="130"/>
      <c r="HX322" s="130"/>
      <c r="IH322" s="130"/>
    </row>
    <row xmlns:x14ac="http://schemas.microsoft.com/office/spreadsheetml/2009/9/ac" r="323" s="3" customFormat="true" x14ac:dyDescent="0.25">
      <c r="A323" s="394"/>
      <c r="B323" s="130"/>
      <c r="L323" s="130"/>
      <c r="V323" s="130"/>
      <c r="AF323" s="130"/>
      <c r="AP323" s="130"/>
      <c r="AZ323" s="130"/>
      <c r="BA323" s="130"/>
      <c r="BB323" s="130"/>
      <c r="BC323" s="130"/>
      <c r="BD323" s="130"/>
      <c r="BE323" s="130"/>
      <c r="BF323" s="130"/>
      <c r="BG323" s="130"/>
      <c r="BJ323" s="130"/>
      <c r="BK323" s="130"/>
      <c r="BL323" s="130"/>
      <c r="BM323" s="130"/>
      <c r="BN323" s="130"/>
      <c r="BO323" s="130"/>
      <c r="BP323" s="130"/>
      <c r="BQ323" s="130"/>
      <c r="BT323" s="441"/>
      <c r="BU323" s="442"/>
      <c r="BV323" s="442"/>
      <c r="BW323" s="442"/>
      <c r="BX323" s="442"/>
      <c r="BY323" s="442"/>
      <c r="BZ323" s="442"/>
      <c r="CA323" s="442"/>
      <c r="CB323" s="442"/>
      <c r="CC323" s="442"/>
      <c r="CD323" s="130"/>
      <c r="CN323" s="130"/>
      <c r="CX323" s="130"/>
      <c r="DH323" s="130"/>
      <c r="DR323" s="130"/>
      <c r="EB323" s="130"/>
      <c r="EL323" s="130"/>
      <c r="EV323" s="130"/>
      <c r="FF323" s="130"/>
      <c r="FP323" s="130"/>
      <c r="FZ323" s="130"/>
      <c r="GJ323" s="130"/>
      <c r="GT323" s="130"/>
      <c r="HD323" s="130"/>
      <c r="HN323" s="130"/>
      <c r="HX323" s="130"/>
      <c r="IH323" s="130"/>
    </row>
    <row xmlns:x14ac="http://schemas.microsoft.com/office/spreadsheetml/2009/9/ac" r="324" s="3" customFormat="true" x14ac:dyDescent="0.25">
      <c r="A324" s="394"/>
      <c r="B324" s="130"/>
      <c r="L324" s="130"/>
      <c r="V324" s="130"/>
      <c r="AF324" s="130"/>
      <c r="AP324" s="130"/>
      <c r="AZ324" s="130"/>
      <c r="BA324" s="130"/>
      <c r="BB324" s="130"/>
      <c r="BC324" s="130"/>
      <c r="BD324" s="130"/>
      <c r="BE324" s="130"/>
      <c r="BF324" s="130"/>
      <c r="BG324" s="130"/>
      <c r="BJ324" s="130"/>
      <c r="BK324" s="130"/>
      <c r="BL324" s="130"/>
      <c r="BM324" s="130"/>
      <c r="BN324" s="130"/>
      <c r="BO324" s="130"/>
      <c r="BP324" s="130"/>
      <c r="BQ324" s="130"/>
      <c r="BT324" s="441"/>
      <c r="BU324" s="442"/>
      <c r="BV324" s="442"/>
      <c r="BW324" s="442"/>
      <c r="BX324" s="442"/>
      <c r="BY324" s="442"/>
      <c r="BZ324" s="442"/>
      <c r="CA324" s="442"/>
      <c r="CB324" s="442"/>
      <c r="CC324" s="442"/>
      <c r="CD324" s="130"/>
      <c r="CN324" s="130"/>
      <c r="CX324" s="130"/>
      <c r="DH324" s="130"/>
      <c r="DR324" s="130"/>
      <c r="EB324" s="130"/>
      <c r="EL324" s="130"/>
      <c r="EV324" s="130"/>
      <c r="FF324" s="130"/>
      <c r="FP324" s="130"/>
      <c r="FZ324" s="130"/>
      <c r="GJ324" s="130"/>
      <c r="GT324" s="130"/>
      <c r="HD324" s="130"/>
      <c r="HN324" s="130"/>
      <c r="HX324" s="130"/>
      <c r="IH324" s="130"/>
    </row>
    <row xmlns:x14ac="http://schemas.microsoft.com/office/spreadsheetml/2009/9/ac" r="325" s="3" customFormat="true" x14ac:dyDescent="0.25">
      <c r="A325" s="394"/>
      <c r="B325" s="130"/>
      <c r="L325" s="130"/>
      <c r="V325" s="130"/>
      <c r="AF325" s="130"/>
      <c r="AP325" s="130"/>
      <c r="AZ325" s="130"/>
      <c r="BA325" s="130"/>
      <c r="BB325" s="130"/>
      <c r="BC325" s="130"/>
      <c r="BD325" s="130"/>
      <c r="BE325" s="130"/>
      <c r="BF325" s="130"/>
      <c r="BG325" s="130"/>
      <c r="BJ325" s="130"/>
      <c r="BK325" s="130"/>
      <c r="BL325" s="130"/>
      <c r="BM325" s="130"/>
      <c r="BN325" s="130"/>
      <c r="BO325" s="130"/>
      <c r="BP325" s="130"/>
      <c r="BQ325" s="130"/>
      <c r="BT325" s="441"/>
      <c r="BU325" s="442"/>
      <c r="BV325" s="442"/>
      <c r="BW325" s="442"/>
      <c r="BX325" s="442"/>
      <c r="BY325" s="442"/>
      <c r="BZ325" s="442"/>
      <c r="CA325" s="442"/>
      <c r="CB325" s="442"/>
      <c r="CC325" s="442"/>
      <c r="CD325" s="130"/>
      <c r="CN325" s="130"/>
      <c r="CX325" s="130"/>
      <c r="DH325" s="130"/>
      <c r="DR325" s="130"/>
      <c r="EB325" s="130"/>
      <c r="EL325" s="130"/>
      <c r="EV325" s="130"/>
      <c r="FF325" s="130"/>
      <c r="FP325" s="130"/>
      <c r="FZ325" s="130"/>
      <c r="GJ325" s="130"/>
      <c r="GT325" s="130"/>
      <c r="HD325" s="130"/>
      <c r="HN325" s="130"/>
      <c r="HX325" s="130"/>
      <c r="IH325" s="130"/>
    </row>
    <row xmlns:x14ac="http://schemas.microsoft.com/office/spreadsheetml/2009/9/ac" r="326" s="3" customFormat="true" x14ac:dyDescent="0.25">
      <c r="A326" s="394"/>
      <c r="B326" s="130"/>
      <c r="L326" s="130"/>
      <c r="V326" s="130"/>
      <c r="AF326" s="130"/>
      <c r="AP326" s="130"/>
      <c r="AZ326" s="130"/>
      <c r="BA326" s="130"/>
      <c r="BB326" s="130"/>
      <c r="BC326" s="130"/>
      <c r="BD326" s="130"/>
      <c r="BE326" s="130"/>
      <c r="BF326" s="130"/>
      <c r="BG326" s="130"/>
      <c r="BJ326" s="130"/>
      <c r="BK326" s="130"/>
      <c r="BL326" s="130"/>
      <c r="BM326" s="130"/>
      <c r="BN326" s="130"/>
      <c r="BO326" s="130"/>
      <c r="BP326" s="130"/>
      <c r="BQ326" s="130"/>
      <c r="BT326" s="441"/>
      <c r="BU326" s="442"/>
      <c r="BV326" s="442"/>
      <c r="BW326" s="442"/>
      <c r="BX326" s="442"/>
      <c r="BY326" s="442"/>
      <c r="BZ326" s="442"/>
      <c r="CA326" s="442"/>
      <c r="CB326" s="442"/>
      <c r="CC326" s="442"/>
      <c r="CD326" s="130"/>
      <c r="CN326" s="130"/>
      <c r="CX326" s="130"/>
      <c r="DH326" s="130"/>
      <c r="DR326" s="130"/>
      <c r="EB326" s="130"/>
      <c r="EL326" s="130"/>
      <c r="EV326" s="130"/>
      <c r="FF326" s="130"/>
      <c r="FP326" s="130"/>
      <c r="FZ326" s="130"/>
      <c r="GJ326" s="130"/>
      <c r="GT326" s="130"/>
      <c r="HD326" s="130"/>
      <c r="HN326" s="130"/>
      <c r="HX326" s="130"/>
      <c r="IH326" s="130"/>
    </row>
    <row xmlns:x14ac="http://schemas.microsoft.com/office/spreadsheetml/2009/9/ac" r="327" s="3" customFormat="true" x14ac:dyDescent="0.25">
      <c r="A327" s="394"/>
      <c r="B327" s="130"/>
      <c r="L327" s="130"/>
      <c r="V327" s="130"/>
      <c r="AF327" s="130"/>
      <c r="AP327" s="130"/>
      <c r="AZ327" s="130"/>
      <c r="BA327" s="130"/>
      <c r="BB327" s="130"/>
      <c r="BC327" s="130"/>
      <c r="BD327" s="130"/>
      <c r="BE327" s="130"/>
      <c r="BF327" s="130"/>
      <c r="BG327" s="130"/>
      <c r="BJ327" s="130"/>
      <c r="BK327" s="130"/>
      <c r="BL327" s="130"/>
      <c r="BM327" s="130"/>
      <c r="BN327" s="130"/>
      <c r="BO327" s="130"/>
      <c r="BP327" s="130"/>
      <c r="BQ327" s="130"/>
      <c r="BT327" s="441"/>
      <c r="BU327" s="442"/>
      <c r="BV327" s="442"/>
      <c r="BW327" s="442"/>
      <c r="BX327" s="442"/>
      <c r="BY327" s="442"/>
      <c r="BZ327" s="442"/>
      <c r="CA327" s="442"/>
      <c r="CB327" s="442"/>
      <c r="CC327" s="442"/>
      <c r="CD327" s="130"/>
      <c r="CN327" s="130"/>
      <c r="CX327" s="130"/>
      <c r="DH327" s="130"/>
      <c r="DR327" s="130"/>
      <c r="EB327" s="130"/>
      <c r="EL327" s="130"/>
      <c r="EV327" s="130"/>
      <c r="FF327" s="130"/>
      <c r="FP327" s="130"/>
      <c r="FZ327" s="130"/>
      <c r="GJ327" s="130"/>
      <c r="GT327" s="130"/>
      <c r="HD327" s="130"/>
      <c r="HN327" s="130"/>
      <c r="HX327" s="130"/>
      <c r="IH327" s="130"/>
    </row>
    <row xmlns:x14ac="http://schemas.microsoft.com/office/spreadsheetml/2009/9/ac" r="328" s="3" customFormat="true" x14ac:dyDescent="0.25">
      <c r="A328" s="394"/>
      <c r="B328" s="130"/>
      <c r="L328" s="130"/>
      <c r="V328" s="130"/>
      <c r="AF328" s="130"/>
      <c r="AP328" s="130"/>
      <c r="AZ328" s="130"/>
      <c r="BA328" s="130"/>
      <c r="BB328" s="130"/>
      <c r="BC328" s="130"/>
      <c r="BD328" s="130"/>
      <c r="BE328" s="130"/>
      <c r="BF328" s="130"/>
      <c r="BG328" s="130"/>
      <c r="BJ328" s="130"/>
      <c r="BK328" s="130"/>
      <c r="BL328" s="130"/>
      <c r="BM328" s="130"/>
      <c r="BN328" s="130"/>
      <c r="BO328" s="130"/>
      <c r="BP328" s="130"/>
      <c r="BQ328" s="130"/>
      <c r="BT328" s="441"/>
      <c r="BU328" s="442"/>
      <c r="BV328" s="442"/>
      <c r="BW328" s="442"/>
      <c r="BX328" s="442"/>
      <c r="BY328" s="442"/>
      <c r="BZ328" s="442"/>
      <c r="CA328" s="442"/>
      <c r="CB328" s="442"/>
      <c r="CC328" s="442"/>
      <c r="CD328" s="130"/>
      <c r="CN328" s="130"/>
      <c r="CX328" s="130"/>
      <c r="DH328" s="130"/>
      <c r="DR328" s="130"/>
      <c r="EB328" s="130"/>
      <c r="EL328" s="130"/>
      <c r="EV328" s="130"/>
      <c r="FF328" s="130"/>
      <c r="FP328" s="130"/>
      <c r="FZ328" s="130"/>
      <c r="GJ328" s="130"/>
      <c r="GT328" s="130"/>
      <c r="HD328" s="130"/>
      <c r="HN328" s="130"/>
      <c r="HX328" s="130"/>
      <c r="IH328" s="130"/>
    </row>
    <row xmlns:x14ac="http://schemas.microsoft.com/office/spreadsheetml/2009/9/ac" r="329" s="3" customFormat="true" x14ac:dyDescent="0.25">
      <c r="A329" s="394"/>
      <c r="B329" s="130"/>
      <c r="L329" s="130"/>
      <c r="V329" s="130"/>
      <c r="AF329" s="130"/>
      <c r="AP329" s="130"/>
      <c r="AZ329" s="130"/>
      <c r="BA329" s="130"/>
      <c r="BB329" s="130"/>
      <c r="BC329" s="130"/>
      <c r="BD329" s="130"/>
      <c r="BE329" s="130"/>
      <c r="BF329" s="130"/>
      <c r="BG329" s="130"/>
      <c r="BJ329" s="130"/>
      <c r="BK329" s="130"/>
      <c r="BL329" s="130"/>
      <c r="BM329" s="130"/>
      <c r="BN329" s="130"/>
      <c r="BO329" s="130"/>
      <c r="BP329" s="130"/>
      <c r="BQ329" s="130"/>
      <c r="BT329" s="441"/>
      <c r="BU329" s="442"/>
      <c r="BV329" s="442"/>
      <c r="BW329" s="442"/>
      <c r="BX329" s="442"/>
      <c r="BY329" s="442"/>
      <c r="BZ329" s="442"/>
      <c r="CA329" s="442"/>
      <c r="CB329" s="442"/>
      <c r="CC329" s="442"/>
      <c r="CD329" s="130"/>
      <c r="CN329" s="130"/>
      <c r="CX329" s="130"/>
      <c r="DH329" s="130"/>
      <c r="DR329" s="130"/>
      <c r="EB329" s="130"/>
      <c r="EL329" s="130"/>
      <c r="EV329" s="130"/>
      <c r="FF329" s="130"/>
      <c r="FP329" s="130"/>
      <c r="FZ329" s="130"/>
      <c r="GJ329" s="130"/>
      <c r="GT329" s="130"/>
      <c r="HD329" s="130"/>
      <c r="HN329" s="130"/>
      <c r="HX329" s="130"/>
      <c r="IH329" s="130"/>
    </row>
    <row xmlns:x14ac="http://schemas.microsoft.com/office/spreadsheetml/2009/9/ac" r="330" s="3" customFormat="true" x14ac:dyDescent="0.25">
      <c r="A330" s="394"/>
      <c r="B330" s="130"/>
      <c r="L330" s="130"/>
      <c r="V330" s="130"/>
      <c r="AF330" s="130"/>
      <c r="AP330" s="130"/>
      <c r="AZ330" s="130"/>
      <c r="BA330" s="130"/>
      <c r="BB330" s="130"/>
      <c r="BC330" s="130"/>
      <c r="BD330" s="130"/>
      <c r="BE330" s="130"/>
      <c r="BF330" s="130"/>
      <c r="BG330" s="130"/>
      <c r="BJ330" s="130"/>
      <c r="BK330" s="130"/>
      <c r="BL330" s="130"/>
      <c r="BM330" s="130"/>
      <c r="BN330" s="130"/>
      <c r="BO330" s="130"/>
      <c r="BP330" s="130"/>
      <c r="BQ330" s="130"/>
      <c r="BT330" s="441"/>
      <c r="BU330" s="442"/>
      <c r="BV330" s="442"/>
      <c r="BW330" s="442"/>
      <c r="BX330" s="442"/>
      <c r="BY330" s="442"/>
      <c r="BZ330" s="442"/>
      <c r="CA330" s="442"/>
      <c r="CB330" s="442"/>
      <c r="CC330" s="442"/>
      <c r="CD330" s="130"/>
      <c r="CN330" s="130"/>
      <c r="CX330" s="130"/>
      <c r="DH330" s="130"/>
      <c r="DR330" s="130"/>
      <c r="EB330" s="130"/>
      <c r="EL330" s="130"/>
      <c r="EV330" s="130"/>
      <c r="FF330" s="130"/>
      <c r="FP330" s="130"/>
      <c r="FZ330" s="130"/>
      <c r="GJ330" s="130"/>
      <c r="GT330" s="130"/>
      <c r="HD330" s="130"/>
      <c r="HN330" s="130"/>
      <c r="HX330" s="130"/>
      <c r="IH330" s="130"/>
    </row>
    <row xmlns:x14ac="http://schemas.microsoft.com/office/spreadsheetml/2009/9/ac" r="331" s="3" customFormat="true" x14ac:dyDescent="0.25">
      <c r="A331" s="394"/>
      <c r="B331" s="130"/>
      <c r="L331" s="130"/>
      <c r="V331" s="130"/>
      <c r="AF331" s="130"/>
      <c r="AP331" s="130"/>
      <c r="AZ331" s="130"/>
      <c r="BA331" s="130"/>
      <c r="BB331" s="130"/>
      <c r="BC331" s="130"/>
      <c r="BD331" s="130"/>
      <c r="BE331" s="130"/>
      <c r="BF331" s="130"/>
      <c r="BG331" s="130"/>
      <c r="BJ331" s="130"/>
      <c r="BK331" s="130"/>
      <c r="BL331" s="130"/>
      <c r="BM331" s="130"/>
      <c r="BN331" s="130"/>
      <c r="BO331" s="130"/>
      <c r="BP331" s="130"/>
      <c r="BQ331" s="130"/>
      <c r="BT331" s="441"/>
      <c r="BU331" s="442"/>
      <c r="BV331" s="442"/>
      <c r="BW331" s="442"/>
      <c r="BX331" s="442"/>
      <c r="BY331" s="442"/>
      <c r="BZ331" s="442"/>
      <c r="CA331" s="442"/>
      <c r="CB331" s="442"/>
      <c r="CC331" s="442"/>
      <c r="CD331" s="130"/>
      <c r="CN331" s="130"/>
      <c r="CX331" s="130"/>
      <c r="DH331" s="130"/>
      <c r="DR331" s="130"/>
      <c r="EB331" s="130"/>
      <c r="EL331" s="130"/>
      <c r="EV331" s="130"/>
      <c r="FF331" s="130"/>
      <c r="FP331" s="130"/>
      <c r="FZ331" s="130"/>
      <c r="GJ331" s="130"/>
      <c r="GT331" s="130"/>
      <c r="HD331" s="130"/>
      <c r="HN331" s="130"/>
      <c r="HX331" s="130"/>
      <c r="IH331" s="130"/>
    </row>
    <row xmlns:x14ac="http://schemas.microsoft.com/office/spreadsheetml/2009/9/ac" r="332" s="3" customFormat="true" x14ac:dyDescent="0.25">
      <c r="A332" s="394"/>
      <c r="B332" s="130"/>
      <c r="L332" s="130"/>
      <c r="V332" s="130"/>
      <c r="AF332" s="130"/>
      <c r="AP332" s="130"/>
      <c r="AZ332" s="130"/>
      <c r="BA332" s="130"/>
      <c r="BB332" s="130"/>
      <c r="BC332" s="130"/>
      <c r="BD332" s="130"/>
      <c r="BE332" s="130"/>
      <c r="BF332" s="130"/>
      <c r="BG332" s="130"/>
      <c r="BJ332" s="130"/>
      <c r="BK332" s="130"/>
      <c r="BL332" s="130"/>
      <c r="BM332" s="130"/>
      <c r="BN332" s="130"/>
      <c r="BO332" s="130"/>
      <c r="BP332" s="130"/>
      <c r="BQ332" s="130"/>
      <c r="BT332" s="441"/>
      <c r="BU332" s="442"/>
      <c r="BV332" s="442"/>
      <c r="BW332" s="442"/>
      <c r="BX332" s="442"/>
      <c r="BY332" s="442"/>
      <c r="BZ332" s="442"/>
      <c r="CA332" s="442"/>
      <c r="CB332" s="442"/>
      <c r="CC332" s="442"/>
      <c r="CD332" s="130"/>
      <c r="CN332" s="130"/>
      <c r="CX332" s="130"/>
      <c r="DH332" s="130"/>
      <c r="DR332" s="130"/>
      <c r="EB332" s="130"/>
      <c r="EL332" s="130"/>
      <c r="EV332" s="130"/>
      <c r="FF332" s="130"/>
      <c r="FP332" s="130"/>
      <c r="FZ332" s="130"/>
      <c r="GJ332" s="130"/>
      <c r="GT332" s="130"/>
      <c r="HD332" s="130"/>
      <c r="HN332" s="130"/>
      <c r="HX332" s="130"/>
      <c r="IH332" s="130"/>
    </row>
    <row xmlns:x14ac="http://schemas.microsoft.com/office/spreadsheetml/2009/9/ac" r="333" s="3" customFormat="true" x14ac:dyDescent="0.25">
      <c r="A333" s="394"/>
      <c r="B333" s="130"/>
      <c r="L333" s="130"/>
      <c r="V333" s="130"/>
      <c r="AF333" s="130"/>
      <c r="AP333" s="130"/>
      <c r="AZ333" s="130"/>
      <c r="BA333" s="130"/>
      <c r="BB333" s="130"/>
      <c r="BC333" s="130"/>
      <c r="BD333" s="130"/>
      <c r="BE333" s="130"/>
      <c r="BF333" s="130"/>
      <c r="BG333" s="130"/>
      <c r="BJ333" s="130"/>
      <c r="BK333" s="130"/>
      <c r="BL333" s="130"/>
      <c r="BM333" s="130"/>
      <c r="BN333" s="130"/>
      <c r="BO333" s="130"/>
      <c r="BP333" s="130"/>
      <c r="BQ333" s="130"/>
      <c r="BT333" s="441"/>
      <c r="BU333" s="442"/>
      <c r="BV333" s="442"/>
      <c r="BW333" s="442"/>
      <c r="BX333" s="442"/>
      <c r="BY333" s="442"/>
      <c r="BZ333" s="442"/>
      <c r="CA333" s="442"/>
      <c r="CB333" s="442"/>
      <c r="CC333" s="442"/>
      <c r="CD333" s="130"/>
      <c r="CN333" s="130"/>
      <c r="CX333" s="130"/>
      <c r="DH333" s="130"/>
      <c r="DR333" s="130"/>
      <c r="EB333" s="130"/>
      <c r="EL333" s="130"/>
      <c r="EV333" s="130"/>
      <c r="FF333" s="130"/>
      <c r="FP333" s="130"/>
      <c r="FZ333" s="130"/>
      <c r="GJ333" s="130"/>
      <c r="GT333" s="130"/>
      <c r="HD333" s="130"/>
      <c r="HN333" s="130"/>
      <c r="HX333" s="130"/>
      <c r="IH333" s="130"/>
    </row>
    <row xmlns:x14ac="http://schemas.microsoft.com/office/spreadsheetml/2009/9/ac" r="334" s="3" customFormat="true" x14ac:dyDescent="0.25">
      <c r="A334" s="394"/>
      <c r="B334" s="130"/>
      <c r="L334" s="130"/>
      <c r="V334" s="130"/>
      <c r="AF334" s="130"/>
      <c r="AP334" s="130"/>
      <c r="AZ334" s="130"/>
      <c r="BA334" s="130"/>
      <c r="BB334" s="130"/>
      <c r="BC334" s="130"/>
      <c r="BD334" s="130"/>
      <c r="BE334" s="130"/>
      <c r="BF334" s="130"/>
      <c r="BG334" s="130"/>
      <c r="BJ334" s="130"/>
      <c r="BK334" s="130"/>
      <c r="BL334" s="130"/>
      <c r="BM334" s="130"/>
      <c r="BN334" s="130"/>
      <c r="BO334" s="130"/>
      <c r="BP334" s="130"/>
      <c r="BQ334" s="130"/>
      <c r="BT334" s="441"/>
      <c r="BU334" s="442"/>
      <c r="BV334" s="442"/>
      <c r="BW334" s="442"/>
      <c r="BX334" s="442"/>
      <c r="BY334" s="442"/>
      <c r="BZ334" s="442"/>
      <c r="CA334" s="442"/>
      <c r="CB334" s="442"/>
      <c r="CC334" s="442"/>
      <c r="CD334" s="130"/>
      <c r="CN334" s="130"/>
      <c r="CX334" s="130"/>
      <c r="DH334" s="130"/>
      <c r="DR334" s="130"/>
      <c r="EB334" s="130"/>
      <c r="EL334" s="130"/>
      <c r="EV334" s="130"/>
      <c r="FF334" s="130"/>
      <c r="FP334" s="130"/>
      <c r="FZ334" s="130"/>
      <c r="GJ334" s="130"/>
      <c r="GT334" s="130"/>
      <c r="HD334" s="130"/>
      <c r="HN334" s="130"/>
      <c r="HX334" s="130"/>
      <c r="IH334" s="130"/>
    </row>
    <row xmlns:x14ac="http://schemas.microsoft.com/office/spreadsheetml/2009/9/ac" r="335" s="3" customFormat="true" x14ac:dyDescent="0.25">
      <c r="A335" s="394"/>
      <c r="B335" s="130"/>
      <c r="L335" s="130"/>
      <c r="V335" s="130"/>
      <c r="AF335" s="130"/>
      <c r="AP335" s="130"/>
      <c r="AZ335" s="130"/>
      <c r="BA335" s="130"/>
      <c r="BB335" s="130"/>
      <c r="BC335" s="130"/>
      <c r="BD335" s="130"/>
      <c r="BE335" s="130"/>
      <c r="BF335" s="130"/>
      <c r="BG335" s="130"/>
      <c r="BJ335" s="130"/>
      <c r="BK335" s="130"/>
      <c r="BL335" s="130"/>
      <c r="BM335" s="130"/>
      <c r="BN335" s="130"/>
      <c r="BO335" s="130"/>
      <c r="BP335" s="130"/>
      <c r="BQ335" s="130"/>
      <c r="BT335" s="441"/>
      <c r="BU335" s="442"/>
      <c r="BV335" s="442"/>
      <c r="BW335" s="442"/>
      <c r="BX335" s="442"/>
      <c r="BY335" s="442"/>
      <c r="BZ335" s="442"/>
      <c r="CA335" s="442"/>
      <c r="CB335" s="442"/>
      <c r="CC335" s="442"/>
      <c r="CD335" s="130"/>
      <c r="CN335" s="130"/>
      <c r="CX335" s="130"/>
      <c r="DH335" s="130"/>
      <c r="DR335" s="130"/>
      <c r="EB335" s="130"/>
      <c r="EL335" s="130"/>
      <c r="EV335" s="130"/>
      <c r="FF335" s="130"/>
      <c r="FP335" s="130"/>
      <c r="FZ335" s="130"/>
      <c r="GJ335" s="130"/>
      <c r="GT335" s="130"/>
      <c r="HD335" s="130"/>
      <c r="HN335" s="130"/>
      <c r="HX335" s="130"/>
      <c r="IH335" s="130"/>
    </row>
    <row xmlns:x14ac="http://schemas.microsoft.com/office/spreadsheetml/2009/9/ac" r="336" s="3" customFormat="true" x14ac:dyDescent="0.25">
      <c r="A336" s="394"/>
      <c r="B336" s="130"/>
      <c r="L336" s="130"/>
      <c r="V336" s="130"/>
      <c r="AF336" s="130"/>
      <c r="AP336" s="130"/>
      <c r="AZ336" s="130"/>
      <c r="BA336" s="130"/>
      <c r="BB336" s="130"/>
      <c r="BC336" s="130"/>
      <c r="BD336" s="130"/>
      <c r="BE336" s="130"/>
      <c r="BF336" s="130"/>
      <c r="BG336" s="130"/>
      <c r="BJ336" s="130"/>
      <c r="BK336" s="130"/>
      <c r="BL336" s="130"/>
      <c r="BM336" s="130"/>
      <c r="BN336" s="130"/>
      <c r="BO336" s="130"/>
      <c r="BP336" s="130"/>
      <c r="BQ336" s="130"/>
      <c r="BT336" s="441"/>
      <c r="BU336" s="442"/>
      <c r="BV336" s="442"/>
      <c r="BW336" s="442"/>
      <c r="BX336" s="442"/>
      <c r="BY336" s="442"/>
      <c r="BZ336" s="442"/>
      <c r="CA336" s="442"/>
      <c r="CB336" s="442"/>
      <c r="CC336" s="442"/>
      <c r="CD336" s="130"/>
      <c r="CN336" s="130"/>
      <c r="CX336" s="130"/>
      <c r="DH336" s="130"/>
      <c r="DR336" s="130"/>
      <c r="EB336" s="130"/>
      <c r="EL336" s="130"/>
      <c r="EV336" s="130"/>
      <c r="FF336" s="130"/>
      <c r="FP336" s="130"/>
      <c r="FZ336" s="130"/>
      <c r="GJ336" s="130"/>
      <c r="GT336" s="130"/>
      <c r="HD336" s="130"/>
      <c r="HN336" s="130"/>
      <c r="HX336" s="130"/>
      <c r="IH336" s="130"/>
    </row>
    <row xmlns:x14ac="http://schemas.microsoft.com/office/spreadsheetml/2009/9/ac" r="337" s="3" customFormat="true" x14ac:dyDescent="0.25">
      <c r="A337" s="394"/>
      <c r="B337" s="130"/>
      <c r="L337" s="130"/>
      <c r="V337" s="130"/>
      <c r="AF337" s="130"/>
      <c r="AP337" s="130"/>
      <c r="AZ337" s="130"/>
      <c r="BA337" s="130"/>
      <c r="BB337" s="130"/>
      <c r="BC337" s="130"/>
      <c r="BD337" s="130"/>
      <c r="BE337" s="130"/>
      <c r="BF337" s="130"/>
      <c r="BG337" s="130"/>
      <c r="BJ337" s="130"/>
      <c r="BK337" s="130"/>
      <c r="BL337" s="130"/>
      <c r="BM337" s="130"/>
      <c r="BN337" s="130"/>
      <c r="BO337" s="130"/>
      <c r="BP337" s="130"/>
      <c r="BQ337" s="130"/>
      <c r="BT337" s="441"/>
      <c r="BU337" s="442"/>
      <c r="BV337" s="442"/>
      <c r="BW337" s="442"/>
      <c r="BX337" s="442"/>
      <c r="BY337" s="442"/>
      <c r="BZ337" s="442"/>
      <c r="CA337" s="442"/>
      <c r="CB337" s="442"/>
      <c r="CC337" s="442"/>
      <c r="CD337" s="130"/>
      <c r="CN337" s="130"/>
      <c r="CX337" s="130"/>
      <c r="DH337" s="130"/>
      <c r="DR337" s="130"/>
      <c r="EB337" s="130"/>
      <c r="EL337" s="130"/>
      <c r="EV337" s="130"/>
      <c r="FF337" s="130"/>
      <c r="FP337" s="130"/>
      <c r="FZ337" s="130"/>
      <c r="GJ337" s="130"/>
      <c r="GT337" s="130"/>
      <c r="HD337" s="130"/>
      <c r="HN337" s="130"/>
      <c r="HX337" s="130"/>
      <c r="IH337" s="130"/>
    </row>
    <row xmlns:x14ac="http://schemas.microsoft.com/office/spreadsheetml/2009/9/ac" r="338" s="3" customFormat="true" x14ac:dyDescent="0.25">
      <c r="A338" s="394"/>
      <c r="B338" s="130"/>
      <c r="L338" s="130"/>
      <c r="V338" s="130"/>
      <c r="AF338" s="130"/>
      <c r="AP338" s="130"/>
      <c r="AZ338" s="130"/>
      <c r="BA338" s="130"/>
      <c r="BB338" s="130"/>
      <c r="BC338" s="130"/>
      <c r="BD338" s="130"/>
      <c r="BE338" s="130"/>
      <c r="BF338" s="130"/>
      <c r="BG338" s="130"/>
      <c r="BJ338" s="130"/>
      <c r="BK338" s="130"/>
      <c r="BL338" s="130"/>
      <c r="BM338" s="130"/>
      <c r="BN338" s="130"/>
      <c r="BO338" s="130"/>
      <c r="BP338" s="130"/>
      <c r="BQ338" s="130"/>
      <c r="BT338" s="441"/>
      <c r="BU338" s="442"/>
      <c r="BV338" s="442"/>
      <c r="BW338" s="442"/>
      <c r="BX338" s="442"/>
      <c r="BY338" s="442"/>
      <c r="BZ338" s="442"/>
      <c r="CA338" s="442"/>
      <c r="CB338" s="442"/>
      <c r="CC338" s="442"/>
      <c r="CD338" s="130"/>
      <c r="CN338" s="130"/>
      <c r="CX338" s="130"/>
      <c r="DH338" s="130"/>
      <c r="DR338" s="130"/>
      <c r="EB338" s="130"/>
      <c r="EL338" s="130"/>
      <c r="EV338" s="130"/>
      <c r="FF338" s="130"/>
      <c r="FP338" s="130"/>
      <c r="FZ338" s="130"/>
      <c r="GJ338" s="130"/>
      <c r="GT338" s="130"/>
      <c r="HD338" s="130"/>
      <c r="HN338" s="130"/>
      <c r="HX338" s="130"/>
      <c r="IH338" s="130"/>
    </row>
    <row xmlns:x14ac="http://schemas.microsoft.com/office/spreadsheetml/2009/9/ac" r="339" s="3" customFormat="true" x14ac:dyDescent="0.25">
      <c r="A339" s="394"/>
      <c r="B339" s="130"/>
      <c r="L339" s="130"/>
      <c r="V339" s="130"/>
      <c r="AF339" s="130"/>
      <c r="AP339" s="130"/>
      <c r="AZ339" s="130"/>
      <c r="BA339" s="130"/>
      <c r="BB339" s="130"/>
      <c r="BC339" s="130"/>
      <c r="BD339" s="130"/>
      <c r="BE339" s="130"/>
      <c r="BF339" s="130"/>
      <c r="BG339" s="130"/>
      <c r="BJ339" s="130"/>
      <c r="BK339" s="130"/>
      <c r="BL339" s="130"/>
      <c r="BM339" s="130"/>
      <c r="BN339" s="130"/>
      <c r="BO339" s="130"/>
      <c r="BP339" s="130"/>
      <c r="BQ339" s="130"/>
      <c r="BT339" s="441"/>
      <c r="BU339" s="442"/>
      <c r="BV339" s="442"/>
      <c r="BW339" s="442"/>
      <c r="BX339" s="442"/>
      <c r="BY339" s="442"/>
      <c r="BZ339" s="442"/>
      <c r="CA339" s="442"/>
      <c r="CB339" s="442"/>
      <c r="CC339" s="442"/>
      <c r="CD339" s="130"/>
      <c r="CN339" s="130"/>
      <c r="CX339" s="130"/>
      <c r="DH339" s="130"/>
      <c r="DR339" s="130"/>
      <c r="EB339" s="130"/>
      <c r="EL339" s="130"/>
      <c r="EV339" s="130"/>
      <c r="FF339" s="130"/>
      <c r="FP339" s="130"/>
      <c r="FZ339" s="130"/>
      <c r="GJ339" s="130"/>
      <c r="GT339" s="130"/>
      <c r="HD339" s="130"/>
      <c r="HN339" s="130"/>
      <c r="HX339" s="130"/>
      <c r="IH339" s="130"/>
    </row>
    <row xmlns:x14ac="http://schemas.microsoft.com/office/spreadsheetml/2009/9/ac" r="340" s="3" customFormat="true" x14ac:dyDescent="0.25">
      <c r="A340" s="394"/>
      <c r="B340" s="130"/>
      <c r="L340" s="130"/>
      <c r="V340" s="130"/>
      <c r="AF340" s="130"/>
      <c r="AP340" s="130"/>
      <c r="AZ340" s="130"/>
      <c r="BA340" s="130"/>
      <c r="BB340" s="130"/>
      <c r="BC340" s="130"/>
      <c r="BD340" s="130"/>
      <c r="BE340" s="130"/>
      <c r="BF340" s="130"/>
      <c r="BG340" s="130"/>
      <c r="BJ340" s="130"/>
      <c r="BK340" s="130"/>
      <c r="BL340" s="130"/>
      <c r="BM340" s="130"/>
      <c r="BN340" s="130"/>
      <c r="BO340" s="130"/>
      <c r="BP340" s="130"/>
      <c r="BQ340" s="130"/>
      <c r="BT340" s="441"/>
      <c r="BU340" s="442"/>
      <c r="BV340" s="442"/>
      <c r="BW340" s="442"/>
      <c r="BX340" s="442"/>
      <c r="BY340" s="442"/>
      <c r="BZ340" s="442"/>
      <c r="CA340" s="442"/>
      <c r="CB340" s="442"/>
      <c r="CC340" s="442"/>
      <c r="CD340" s="130"/>
      <c r="CN340" s="130"/>
      <c r="CX340" s="130"/>
      <c r="DH340" s="130"/>
      <c r="DR340" s="130"/>
      <c r="EB340" s="130"/>
      <c r="EL340" s="130"/>
      <c r="EV340" s="130"/>
      <c r="FF340" s="130"/>
      <c r="FP340" s="130"/>
      <c r="FZ340" s="130"/>
      <c r="GJ340" s="130"/>
      <c r="GT340" s="130"/>
      <c r="HD340" s="130"/>
      <c r="HN340" s="130"/>
      <c r="HX340" s="130"/>
      <c r="IH340" s="130"/>
    </row>
    <row xmlns:x14ac="http://schemas.microsoft.com/office/spreadsheetml/2009/9/ac" r="341" s="3" customFormat="true" x14ac:dyDescent="0.25">
      <c r="A341" s="394"/>
      <c r="B341" s="130"/>
      <c r="L341" s="130"/>
      <c r="V341" s="130"/>
      <c r="AF341" s="130"/>
      <c r="AP341" s="130"/>
      <c r="AZ341" s="130"/>
      <c r="BA341" s="130"/>
      <c r="BB341" s="130"/>
      <c r="BC341" s="130"/>
      <c r="BD341" s="130"/>
      <c r="BE341" s="130"/>
      <c r="BF341" s="130"/>
      <c r="BG341" s="130"/>
      <c r="BJ341" s="130"/>
      <c r="BK341" s="130"/>
      <c r="BL341" s="130"/>
      <c r="BM341" s="130"/>
      <c r="BN341" s="130"/>
      <c r="BO341" s="130"/>
      <c r="BP341" s="130"/>
      <c r="BQ341" s="130"/>
      <c r="BT341" s="441"/>
      <c r="BU341" s="442"/>
      <c r="BV341" s="442"/>
      <c r="BW341" s="442"/>
      <c r="BX341" s="442"/>
      <c r="BY341" s="442"/>
      <c r="BZ341" s="442"/>
      <c r="CA341" s="442"/>
      <c r="CB341" s="442"/>
      <c r="CC341" s="442"/>
      <c r="CD341" s="130"/>
      <c r="CN341" s="130"/>
      <c r="CX341" s="130"/>
      <c r="DH341" s="130"/>
      <c r="DR341" s="130"/>
      <c r="EB341" s="130"/>
      <c r="EL341" s="130"/>
      <c r="EV341" s="130"/>
      <c r="FF341" s="130"/>
      <c r="FP341" s="130"/>
      <c r="FZ341" s="130"/>
      <c r="GJ341" s="130"/>
      <c r="GT341" s="130"/>
      <c r="HD341" s="130"/>
      <c r="HN341" s="130"/>
      <c r="HX341" s="130"/>
      <c r="IH341" s="130"/>
    </row>
    <row xmlns:x14ac="http://schemas.microsoft.com/office/spreadsheetml/2009/9/ac" r="342" s="3" customFormat="true" x14ac:dyDescent="0.25">
      <c r="A342" s="394"/>
      <c r="B342" s="130"/>
      <c r="L342" s="130"/>
      <c r="V342" s="130"/>
      <c r="AF342" s="130"/>
      <c r="AP342" s="130"/>
      <c r="AZ342" s="130"/>
      <c r="BA342" s="130"/>
      <c r="BB342" s="130"/>
      <c r="BC342" s="130"/>
      <c r="BD342" s="130"/>
      <c r="BE342" s="130"/>
      <c r="BF342" s="130"/>
      <c r="BG342" s="130"/>
      <c r="BJ342" s="130"/>
      <c r="BK342" s="130"/>
      <c r="BL342" s="130"/>
      <c r="BM342" s="130"/>
      <c r="BN342" s="130"/>
      <c r="BO342" s="130"/>
      <c r="BP342" s="130"/>
      <c r="BQ342" s="130"/>
      <c r="BT342" s="441"/>
      <c r="BU342" s="442"/>
      <c r="BV342" s="442"/>
      <c r="BW342" s="442"/>
      <c r="BX342" s="442"/>
      <c r="BY342" s="442"/>
      <c r="BZ342" s="442"/>
      <c r="CA342" s="442"/>
      <c r="CB342" s="442"/>
      <c r="CC342" s="442"/>
      <c r="CD342" s="130"/>
      <c r="CN342" s="130"/>
      <c r="CX342" s="130"/>
      <c r="DH342" s="130"/>
      <c r="DR342" s="130"/>
      <c r="EB342" s="130"/>
      <c r="EL342" s="130"/>
      <c r="EV342" s="130"/>
      <c r="FF342" s="130"/>
      <c r="FP342" s="130"/>
      <c r="FZ342" s="130"/>
      <c r="GJ342" s="130"/>
      <c r="GT342" s="130"/>
      <c r="HD342" s="130"/>
      <c r="HN342" s="130"/>
      <c r="HX342" s="130"/>
      <c r="IH342" s="130"/>
    </row>
    <row xmlns:x14ac="http://schemas.microsoft.com/office/spreadsheetml/2009/9/ac" r="343" s="3" customFormat="true" x14ac:dyDescent="0.25">
      <c r="A343" s="394"/>
      <c r="B343" s="130"/>
      <c r="L343" s="130"/>
      <c r="V343" s="130"/>
      <c r="AF343" s="130"/>
      <c r="AP343" s="130"/>
      <c r="AZ343" s="130"/>
      <c r="BA343" s="130"/>
      <c r="BB343" s="130"/>
      <c r="BC343" s="130"/>
      <c r="BD343" s="130"/>
      <c r="BE343" s="130"/>
      <c r="BF343" s="130"/>
      <c r="BG343" s="130"/>
      <c r="BJ343" s="130"/>
      <c r="BK343" s="130"/>
      <c r="BL343" s="130"/>
      <c r="BM343" s="130"/>
      <c r="BN343" s="130"/>
      <c r="BO343" s="130"/>
      <c r="BP343" s="130"/>
      <c r="BQ343" s="130"/>
      <c r="BT343" s="441"/>
      <c r="BU343" s="442"/>
      <c r="BV343" s="442"/>
      <c r="BW343" s="442"/>
      <c r="BX343" s="442"/>
      <c r="BY343" s="442"/>
      <c r="BZ343" s="442"/>
      <c r="CA343" s="442"/>
      <c r="CB343" s="442"/>
      <c r="CC343" s="442"/>
      <c r="CD343" s="130"/>
      <c r="CN343" s="130"/>
      <c r="CX343" s="130"/>
      <c r="DH343" s="130"/>
      <c r="DR343" s="130"/>
      <c r="EB343" s="130"/>
      <c r="EL343" s="130"/>
      <c r="EV343" s="130"/>
      <c r="FF343" s="130"/>
      <c r="FP343" s="130"/>
      <c r="FZ343" s="130"/>
      <c r="GJ343" s="130"/>
      <c r="GT343" s="130"/>
      <c r="HD343" s="130"/>
      <c r="HN343" s="130"/>
      <c r="HX343" s="130"/>
      <c r="IH343" s="130"/>
    </row>
    <row xmlns:x14ac="http://schemas.microsoft.com/office/spreadsheetml/2009/9/ac" r="344" s="3" customFormat="true" x14ac:dyDescent="0.25">
      <c r="A344" s="394"/>
      <c r="B344" s="130"/>
      <c r="L344" s="130"/>
      <c r="V344" s="130"/>
      <c r="AF344" s="130"/>
      <c r="AP344" s="130"/>
      <c r="AZ344" s="130"/>
      <c r="BA344" s="130"/>
      <c r="BB344" s="130"/>
      <c r="BC344" s="130"/>
      <c r="BD344" s="130"/>
      <c r="BE344" s="130"/>
      <c r="BF344" s="130"/>
      <c r="BG344" s="130"/>
      <c r="BJ344" s="130"/>
      <c r="BK344" s="130"/>
      <c r="BL344" s="130"/>
      <c r="BM344" s="130"/>
      <c r="BN344" s="130"/>
      <c r="BO344" s="130"/>
      <c r="BP344" s="130"/>
      <c r="BQ344" s="130"/>
      <c r="BT344" s="441"/>
      <c r="BU344" s="442"/>
      <c r="BV344" s="442"/>
      <c r="BW344" s="442"/>
      <c r="BX344" s="442"/>
      <c r="BY344" s="442"/>
      <c r="BZ344" s="442"/>
      <c r="CA344" s="442"/>
      <c r="CB344" s="442"/>
      <c r="CC344" s="442"/>
      <c r="CD344" s="130"/>
      <c r="CN344" s="130"/>
      <c r="CX344" s="130"/>
      <c r="DH344" s="130"/>
      <c r="DR344" s="130"/>
      <c r="EB344" s="130"/>
      <c r="EL344" s="130"/>
      <c r="EV344" s="130"/>
      <c r="FF344" s="130"/>
      <c r="FP344" s="130"/>
      <c r="FZ344" s="130"/>
      <c r="GJ344" s="130"/>
      <c r="GT344" s="130"/>
      <c r="HD344" s="130"/>
      <c r="HN344" s="130"/>
      <c r="HX344" s="130"/>
      <c r="IH344" s="130"/>
    </row>
    <row xmlns:x14ac="http://schemas.microsoft.com/office/spreadsheetml/2009/9/ac" r="345" s="3" customFormat="true" x14ac:dyDescent="0.25">
      <c r="A345" s="394"/>
      <c r="B345" s="130"/>
      <c r="L345" s="130"/>
      <c r="V345" s="130"/>
      <c r="AF345" s="130"/>
      <c r="AP345" s="130"/>
      <c r="AZ345" s="130"/>
      <c r="BA345" s="130"/>
      <c r="BB345" s="130"/>
      <c r="BC345" s="130"/>
      <c r="BD345" s="130"/>
      <c r="BE345" s="130"/>
      <c r="BF345" s="130"/>
      <c r="BG345" s="130"/>
      <c r="BJ345" s="130"/>
      <c r="BK345" s="130"/>
      <c r="BL345" s="130"/>
      <c r="BM345" s="130"/>
      <c r="BN345" s="130"/>
      <c r="BO345" s="130"/>
      <c r="BP345" s="130"/>
      <c r="BQ345" s="130"/>
      <c r="BT345" s="441"/>
      <c r="BU345" s="442"/>
      <c r="BV345" s="442"/>
      <c r="BW345" s="442"/>
      <c r="BX345" s="442"/>
      <c r="BY345" s="442"/>
      <c r="BZ345" s="442"/>
      <c r="CA345" s="442"/>
      <c r="CB345" s="442"/>
      <c r="CC345" s="442"/>
      <c r="CD345" s="130"/>
      <c r="CN345" s="130"/>
      <c r="CX345" s="130"/>
      <c r="DH345" s="130"/>
      <c r="DR345" s="130"/>
      <c r="EB345" s="130"/>
      <c r="EL345" s="130"/>
      <c r="EV345" s="130"/>
      <c r="FF345" s="130"/>
      <c r="FP345" s="130"/>
      <c r="FZ345" s="130"/>
      <c r="GJ345" s="130"/>
      <c r="GT345" s="130"/>
      <c r="HD345" s="130"/>
      <c r="HN345" s="130"/>
      <c r="HX345" s="130"/>
      <c r="IH345" s="130"/>
    </row>
    <row xmlns:x14ac="http://schemas.microsoft.com/office/spreadsheetml/2009/9/ac" r="346" s="3" customFormat="true" x14ac:dyDescent="0.25">
      <c r="A346" s="394"/>
      <c r="B346" s="130"/>
      <c r="L346" s="130"/>
      <c r="V346" s="130"/>
      <c r="AF346" s="130"/>
      <c r="AP346" s="130"/>
      <c r="AZ346" s="130"/>
      <c r="BA346" s="130"/>
      <c r="BB346" s="130"/>
      <c r="BC346" s="130"/>
      <c r="BD346" s="130"/>
      <c r="BE346" s="130"/>
      <c r="BF346" s="130"/>
      <c r="BG346" s="130"/>
      <c r="BJ346" s="130"/>
      <c r="BK346" s="130"/>
      <c r="BL346" s="130"/>
      <c r="BM346" s="130"/>
      <c r="BN346" s="130"/>
      <c r="BO346" s="130"/>
      <c r="BP346" s="130"/>
      <c r="BQ346" s="130"/>
      <c r="BT346" s="441"/>
      <c r="BU346" s="442"/>
      <c r="BV346" s="442"/>
      <c r="BW346" s="442"/>
      <c r="BX346" s="442"/>
      <c r="BY346" s="442"/>
      <c r="BZ346" s="442"/>
      <c r="CA346" s="442"/>
      <c r="CB346" s="442"/>
      <c r="CC346" s="442"/>
      <c r="CD346" s="130"/>
      <c r="CN346" s="130"/>
      <c r="CX346" s="130"/>
      <c r="DH346" s="130"/>
      <c r="DR346" s="130"/>
      <c r="EB346" s="130"/>
      <c r="EL346" s="130"/>
      <c r="EV346" s="130"/>
      <c r="FF346" s="130"/>
      <c r="FP346" s="130"/>
      <c r="FZ346" s="130"/>
      <c r="GJ346" s="130"/>
      <c r="GT346" s="130"/>
      <c r="HD346" s="130"/>
      <c r="HN346" s="130"/>
      <c r="HX346" s="130"/>
      <c r="IH346" s="130"/>
    </row>
    <row xmlns:x14ac="http://schemas.microsoft.com/office/spreadsheetml/2009/9/ac" r="347" s="3" customFormat="true" x14ac:dyDescent="0.25">
      <c r="A347" s="394"/>
      <c r="B347" s="130"/>
      <c r="L347" s="130"/>
      <c r="V347" s="130"/>
      <c r="AF347" s="130"/>
      <c r="AP347" s="130"/>
      <c r="AZ347" s="130"/>
      <c r="BA347" s="130"/>
      <c r="BB347" s="130"/>
      <c r="BC347" s="130"/>
      <c r="BD347" s="130"/>
      <c r="BE347" s="130"/>
      <c r="BF347" s="130"/>
      <c r="BG347" s="130"/>
      <c r="BJ347" s="130"/>
      <c r="BK347" s="130"/>
      <c r="BL347" s="130"/>
      <c r="BM347" s="130"/>
      <c r="BN347" s="130"/>
      <c r="BO347" s="130"/>
      <c r="BP347" s="130"/>
      <c r="BQ347" s="130"/>
      <c r="BT347" s="441"/>
      <c r="BU347" s="442"/>
      <c r="BV347" s="442"/>
      <c r="BW347" s="442"/>
      <c r="BX347" s="442"/>
      <c r="BY347" s="442"/>
      <c r="BZ347" s="442"/>
      <c r="CA347" s="442"/>
      <c r="CB347" s="442"/>
      <c r="CC347" s="442"/>
      <c r="CD347" s="130"/>
      <c r="CN347" s="130"/>
      <c r="CX347" s="130"/>
      <c r="DH347" s="130"/>
      <c r="DR347" s="130"/>
      <c r="EB347" s="130"/>
      <c r="EL347" s="130"/>
      <c r="EV347" s="130"/>
      <c r="FF347" s="130"/>
      <c r="FP347" s="130"/>
      <c r="FZ347" s="130"/>
      <c r="GJ347" s="130"/>
      <c r="GT347" s="130"/>
      <c r="HD347" s="130"/>
      <c r="HN347" s="130"/>
      <c r="HX347" s="130"/>
      <c r="IH347" s="130"/>
    </row>
    <row xmlns:x14ac="http://schemas.microsoft.com/office/spreadsheetml/2009/9/ac" r="348" s="3" customFormat="true" x14ac:dyDescent="0.25">
      <c r="A348" s="394"/>
      <c r="B348" s="130"/>
      <c r="L348" s="130"/>
      <c r="V348" s="130"/>
      <c r="AF348" s="130"/>
      <c r="AP348" s="130"/>
      <c r="AZ348" s="130"/>
      <c r="BA348" s="130"/>
      <c r="BB348" s="130"/>
      <c r="BC348" s="130"/>
      <c r="BD348" s="130"/>
      <c r="BE348" s="130"/>
      <c r="BF348" s="130"/>
      <c r="BG348" s="130"/>
      <c r="BJ348" s="130"/>
      <c r="BK348" s="130"/>
      <c r="BL348" s="130"/>
      <c r="BM348" s="130"/>
      <c r="BN348" s="130"/>
      <c r="BO348" s="130"/>
      <c r="BP348" s="130"/>
      <c r="BQ348" s="130"/>
      <c r="BT348" s="441"/>
      <c r="BU348" s="442"/>
      <c r="BV348" s="442"/>
      <c r="BW348" s="442"/>
      <c r="BX348" s="442"/>
      <c r="BY348" s="442"/>
      <c r="BZ348" s="442"/>
      <c r="CA348" s="442"/>
      <c r="CB348" s="442"/>
      <c r="CC348" s="442"/>
      <c r="CD348" s="130"/>
      <c r="CN348" s="130"/>
      <c r="CX348" s="130"/>
      <c r="DH348" s="130"/>
      <c r="DR348" s="130"/>
      <c r="EB348" s="130"/>
      <c r="EL348" s="130"/>
      <c r="EV348" s="130"/>
      <c r="FF348" s="130"/>
      <c r="FP348" s="130"/>
      <c r="FZ348" s="130"/>
      <c r="GJ348" s="130"/>
      <c r="GT348" s="130"/>
      <c r="HD348" s="130"/>
      <c r="HN348" s="130"/>
      <c r="HX348" s="130"/>
      <c r="IH348" s="130"/>
    </row>
    <row xmlns:x14ac="http://schemas.microsoft.com/office/spreadsheetml/2009/9/ac" r="349" s="3" customFormat="true" x14ac:dyDescent="0.25">
      <c r="A349" s="394"/>
      <c r="B349" s="130"/>
      <c r="L349" s="130"/>
      <c r="V349" s="130"/>
      <c r="AF349" s="130"/>
      <c r="AP349" s="130"/>
      <c r="AZ349" s="130"/>
      <c r="BA349" s="130"/>
      <c r="BB349" s="130"/>
      <c r="BC349" s="130"/>
      <c r="BD349" s="130"/>
      <c r="BE349" s="130"/>
      <c r="BF349" s="130"/>
      <c r="BG349" s="130"/>
      <c r="BJ349" s="130"/>
      <c r="BK349" s="130"/>
      <c r="BL349" s="130"/>
      <c r="BM349" s="130"/>
      <c r="BN349" s="130"/>
      <c r="BO349" s="130"/>
      <c r="BP349" s="130"/>
      <c r="BQ349" s="130"/>
      <c r="BT349" s="441"/>
      <c r="BU349" s="442"/>
      <c r="BV349" s="442"/>
      <c r="BW349" s="442"/>
      <c r="BX349" s="442"/>
      <c r="BY349" s="442"/>
      <c r="BZ349" s="442"/>
      <c r="CA349" s="442"/>
      <c r="CB349" s="442"/>
      <c r="CC349" s="442"/>
      <c r="CD349" s="130"/>
      <c r="CN349" s="130"/>
      <c r="CX349" s="130"/>
      <c r="DH349" s="130"/>
      <c r="DR349" s="130"/>
      <c r="EB349" s="130"/>
      <c r="EL349" s="130"/>
      <c r="EV349" s="130"/>
      <c r="FF349" s="130"/>
      <c r="FP349" s="130"/>
      <c r="FZ349" s="130"/>
      <c r="GJ349" s="130"/>
      <c r="GT349" s="130"/>
      <c r="HD349" s="130"/>
      <c r="HN349" s="130"/>
      <c r="HX349" s="130"/>
      <c r="IH349" s="130"/>
    </row>
    <row xmlns:x14ac="http://schemas.microsoft.com/office/spreadsheetml/2009/9/ac" r="350" s="3" customFormat="true" x14ac:dyDescent="0.25">
      <c r="A350" s="394"/>
      <c r="B350" s="130"/>
      <c r="L350" s="130"/>
      <c r="V350" s="130"/>
      <c r="AF350" s="130"/>
      <c r="AP350" s="130"/>
      <c r="AZ350" s="130"/>
      <c r="BA350" s="130"/>
      <c r="BB350" s="130"/>
      <c r="BC350" s="130"/>
      <c r="BD350" s="130"/>
      <c r="BE350" s="130"/>
      <c r="BF350" s="130"/>
      <c r="BG350" s="130"/>
      <c r="BJ350" s="130"/>
      <c r="BK350" s="130"/>
      <c r="BL350" s="130"/>
      <c r="BM350" s="130"/>
      <c r="BN350" s="130"/>
      <c r="BO350" s="130"/>
      <c r="BP350" s="130"/>
      <c r="BQ350" s="130"/>
      <c r="BT350" s="441"/>
      <c r="BU350" s="442"/>
      <c r="BV350" s="442"/>
      <c r="BW350" s="442"/>
      <c r="BX350" s="442"/>
      <c r="BY350" s="442"/>
      <c r="BZ350" s="442"/>
      <c r="CA350" s="442"/>
      <c r="CB350" s="442"/>
      <c r="CC350" s="442"/>
      <c r="CD350" s="130"/>
      <c r="CN350" s="130"/>
      <c r="CX350" s="130"/>
      <c r="DH350" s="130"/>
      <c r="DR350" s="130"/>
      <c r="EB350" s="130"/>
      <c r="EL350" s="130"/>
      <c r="EV350" s="130"/>
      <c r="FF350" s="130"/>
      <c r="FP350" s="130"/>
      <c r="FZ350" s="130"/>
      <c r="GJ350" s="130"/>
      <c r="GT350" s="130"/>
      <c r="HD350" s="130"/>
      <c r="HN350" s="130"/>
      <c r="HX350" s="130"/>
      <c r="IH350" s="130"/>
    </row>
    <row xmlns:x14ac="http://schemas.microsoft.com/office/spreadsheetml/2009/9/ac" r="351" s="3" customFormat="true" x14ac:dyDescent="0.25">
      <c r="A351" s="394"/>
      <c r="B351" s="130"/>
      <c r="L351" s="130"/>
      <c r="V351" s="130"/>
      <c r="AF351" s="130"/>
      <c r="AP351" s="130"/>
      <c r="AZ351" s="130"/>
      <c r="BA351" s="130"/>
      <c r="BB351" s="130"/>
      <c r="BC351" s="130"/>
      <c r="BD351" s="130"/>
      <c r="BE351" s="130"/>
      <c r="BF351" s="130"/>
      <c r="BG351" s="130"/>
      <c r="BJ351" s="130"/>
      <c r="BK351" s="130"/>
      <c r="BL351" s="130"/>
      <c r="BM351" s="130"/>
      <c r="BN351" s="130"/>
      <c r="BO351" s="130"/>
      <c r="BP351" s="130"/>
      <c r="BQ351" s="130"/>
      <c r="BT351" s="441"/>
      <c r="BU351" s="442"/>
      <c r="BV351" s="442"/>
      <c r="BW351" s="442"/>
      <c r="BX351" s="442"/>
      <c r="BY351" s="442"/>
      <c r="BZ351" s="442"/>
      <c r="CA351" s="442"/>
      <c r="CB351" s="442"/>
      <c r="CC351" s="442"/>
      <c r="CD351" s="130"/>
      <c r="CN351" s="130"/>
      <c r="CX351" s="130"/>
      <c r="DH351" s="130"/>
      <c r="DR351" s="130"/>
      <c r="EB351" s="130"/>
      <c r="EL351" s="130"/>
      <c r="EV351" s="130"/>
      <c r="FF351" s="130"/>
      <c r="FP351" s="130"/>
      <c r="FZ351" s="130"/>
      <c r="GJ351" s="130"/>
      <c r="GT351" s="130"/>
      <c r="HD351" s="130"/>
      <c r="HN351" s="130"/>
      <c r="HX351" s="130"/>
      <c r="IH351" s="130"/>
    </row>
    <row xmlns:x14ac="http://schemas.microsoft.com/office/spreadsheetml/2009/9/ac" r="352" s="3" customFormat="true" x14ac:dyDescent="0.25">
      <c r="A352" s="394"/>
      <c r="B352" s="130"/>
      <c r="L352" s="130"/>
      <c r="V352" s="130"/>
      <c r="AF352" s="130"/>
      <c r="AP352" s="130"/>
      <c r="AZ352" s="130"/>
      <c r="BA352" s="130"/>
      <c r="BB352" s="130"/>
      <c r="BC352" s="130"/>
      <c r="BD352" s="130"/>
      <c r="BE352" s="130"/>
      <c r="BF352" s="130"/>
      <c r="BG352" s="130"/>
      <c r="BJ352" s="130"/>
      <c r="BK352" s="130"/>
      <c r="BL352" s="130"/>
      <c r="BM352" s="130"/>
      <c r="BN352" s="130"/>
      <c r="BO352" s="130"/>
      <c r="BP352" s="130"/>
      <c r="BQ352" s="130"/>
      <c r="BT352" s="441"/>
      <c r="BU352" s="442"/>
      <c r="BV352" s="442"/>
      <c r="BW352" s="442"/>
      <c r="BX352" s="442"/>
      <c r="BY352" s="442"/>
      <c r="BZ352" s="442"/>
      <c r="CA352" s="442"/>
      <c r="CB352" s="442"/>
      <c r="CC352" s="442"/>
      <c r="CD352" s="130"/>
      <c r="CN352" s="130"/>
      <c r="CX352" s="130"/>
      <c r="DH352" s="130"/>
      <c r="DR352" s="130"/>
      <c r="EB352" s="130"/>
      <c r="EL352" s="130"/>
      <c r="EV352" s="130"/>
      <c r="FF352" s="130"/>
      <c r="FP352" s="130"/>
      <c r="FZ352" s="130"/>
      <c r="GJ352" s="130"/>
      <c r="GT352" s="130"/>
      <c r="HD352" s="130"/>
      <c r="HN352" s="130"/>
      <c r="HX352" s="130"/>
      <c r="IH352" s="130"/>
    </row>
    <row xmlns:x14ac="http://schemas.microsoft.com/office/spreadsheetml/2009/9/ac" r="353" s="3" customFormat="true" x14ac:dyDescent="0.25">
      <c r="A353" s="394"/>
      <c r="B353" s="130"/>
      <c r="L353" s="130"/>
      <c r="V353" s="130"/>
      <c r="AF353" s="130"/>
      <c r="AP353" s="130"/>
      <c r="AZ353" s="130"/>
      <c r="BA353" s="130"/>
      <c r="BB353" s="130"/>
      <c r="BC353" s="130"/>
      <c r="BD353" s="130"/>
      <c r="BE353" s="130"/>
      <c r="BF353" s="130"/>
      <c r="BG353" s="130"/>
      <c r="BJ353" s="130"/>
      <c r="BK353" s="130"/>
      <c r="BL353" s="130"/>
      <c r="BM353" s="130"/>
      <c r="BN353" s="130"/>
      <c r="BO353" s="130"/>
      <c r="BP353" s="130"/>
      <c r="BQ353" s="130"/>
      <c r="BT353" s="441"/>
      <c r="BU353" s="442"/>
      <c r="BV353" s="442"/>
      <c r="BW353" s="442"/>
      <c r="BX353" s="442"/>
      <c r="BY353" s="442"/>
      <c r="BZ353" s="442"/>
      <c r="CA353" s="442"/>
      <c r="CB353" s="442"/>
      <c r="CC353" s="442"/>
      <c r="CD353" s="130"/>
      <c r="CN353" s="130"/>
      <c r="CX353" s="130"/>
      <c r="DH353" s="130"/>
      <c r="DR353" s="130"/>
      <c r="EB353" s="130"/>
      <c r="EL353" s="130"/>
      <c r="EV353" s="130"/>
      <c r="FF353" s="130"/>
      <c r="FP353" s="130"/>
      <c r="FZ353" s="130"/>
      <c r="GJ353" s="130"/>
      <c r="GT353" s="130"/>
      <c r="HD353" s="130"/>
      <c r="HN353" s="130"/>
      <c r="HX353" s="130"/>
      <c r="IH353" s="130"/>
    </row>
    <row xmlns:x14ac="http://schemas.microsoft.com/office/spreadsheetml/2009/9/ac" r="354" s="3" customFormat="true" x14ac:dyDescent="0.25">
      <c r="A354" s="394"/>
      <c r="B354" s="130"/>
      <c r="L354" s="130"/>
      <c r="V354" s="130"/>
      <c r="AF354" s="130"/>
      <c r="AP354" s="130"/>
      <c r="AZ354" s="130"/>
      <c r="BA354" s="130"/>
      <c r="BB354" s="130"/>
      <c r="BC354" s="130"/>
      <c r="BD354" s="130"/>
      <c r="BE354" s="130"/>
      <c r="BF354" s="130"/>
      <c r="BG354" s="130"/>
      <c r="BJ354" s="130"/>
      <c r="BK354" s="130"/>
      <c r="BL354" s="130"/>
      <c r="BM354" s="130"/>
      <c r="BN354" s="130"/>
      <c r="BO354" s="130"/>
      <c r="BP354" s="130"/>
      <c r="BQ354" s="130"/>
      <c r="BT354" s="441"/>
      <c r="BU354" s="442"/>
      <c r="BV354" s="442"/>
      <c r="BW354" s="442"/>
      <c r="BX354" s="442"/>
      <c r="BY354" s="442"/>
      <c r="BZ354" s="442"/>
      <c r="CA354" s="442"/>
      <c r="CB354" s="442"/>
      <c r="CC354" s="442"/>
      <c r="CD354" s="130"/>
      <c r="CN354" s="130"/>
      <c r="CX354" s="130"/>
      <c r="DH354" s="130"/>
      <c r="DR354" s="130"/>
      <c r="EB354" s="130"/>
      <c r="EL354" s="130"/>
      <c r="EV354" s="130"/>
      <c r="FF354" s="130"/>
      <c r="FP354" s="130"/>
      <c r="FZ354" s="130"/>
      <c r="GJ354" s="130"/>
      <c r="GT354" s="130"/>
      <c r="HD354" s="130"/>
      <c r="HN354" s="130"/>
      <c r="HX354" s="130"/>
      <c r="IH354" s="130"/>
    </row>
    <row xmlns:x14ac="http://schemas.microsoft.com/office/spreadsheetml/2009/9/ac" r="355" s="3" customFormat="true" x14ac:dyDescent="0.25">
      <c r="A355" s="394"/>
      <c r="B355" s="130"/>
      <c r="L355" s="130"/>
      <c r="V355" s="130"/>
      <c r="AF355" s="130"/>
      <c r="AP355" s="130"/>
      <c r="AZ355" s="130"/>
      <c r="BA355" s="130"/>
      <c r="BB355" s="130"/>
      <c r="BC355" s="130"/>
      <c r="BD355" s="130"/>
      <c r="BE355" s="130"/>
      <c r="BF355" s="130"/>
      <c r="BG355" s="130"/>
      <c r="BJ355" s="130"/>
      <c r="BK355" s="130"/>
      <c r="BL355" s="130"/>
      <c r="BM355" s="130"/>
      <c r="BN355" s="130"/>
      <c r="BO355" s="130"/>
      <c r="BP355" s="130"/>
      <c r="BQ355" s="130"/>
      <c r="BT355" s="441"/>
      <c r="BU355" s="442"/>
      <c r="BV355" s="442"/>
      <c r="BW355" s="442"/>
      <c r="BX355" s="442"/>
      <c r="BY355" s="442"/>
      <c r="BZ355" s="442"/>
      <c r="CA355" s="442"/>
      <c r="CB355" s="442"/>
      <c r="CC355" s="442"/>
      <c r="CD355" s="130"/>
      <c r="CN355" s="130"/>
      <c r="CX355" s="130"/>
      <c r="DH355" s="130"/>
      <c r="DR355" s="130"/>
      <c r="EB355" s="130"/>
      <c r="EL355" s="130"/>
      <c r="EV355" s="130"/>
      <c r="FF355" s="130"/>
      <c r="FP355" s="130"/>
      <c r="FZ355" s="130"/>
      <c r="GJ355" s="130"/>
      <c r="GT355" s="130"/>
      <c r="HD355" s="130"/>
      <c r="HN355" s="130"/>
      <c r="HX355" s="130"/>
      <c r="IH355" s="130"/>
    </row>
    <row xmlns:x14ac="http://schemas.microsoft.com/office/spreadsheetml/2009/9/ac" r="356" s="3" customFormat="true" x14ac:dyDescent="0.25">
      <c r="A356" s="394"/>
      <c r="B356" s="130"/>
      <c r="L356" s="130"/>
      <c r="V356" s="130"/>
      <c r="AF356" s="130"/>
      <c r="AP356" s="130"/>
      <c r="AZ356" s="130"/>
      <c r="BA356" s="130"/>
      <c r="BB356" s="130"/>
      <c r="BC356" s="130"/>
      <c r="BD356" s="130"/>
      <c r="BE356" s="130"/>
      <c r="BF356" s="130"/>
      <c r="BG356" s="130"/>
      <c r="BJ356" s="130"/>
      <c r="BK356" s="130"/>
      <c r="BL356" s="130"/>
      <c r="BM356" s="130"/>
      <c r="BN356" s="130"/>
      <c r="BO356" s="130"/>
      <c r="BP356" s="130"/>
      <c r="BQ356" s="130"/>
      <c r="BT356" s="441"/>
      <c r="BU356" s="442"/>
      <c r="BV356" s="442"/>
      <c r="BW356" s="442"/>
      <c r="BX356" s="442"/>
      <c r="BY356" s="442"/>
      <c r="BZ356" s="442"/>
      <c r="CA356" s="442"/>
      <c r="CB356" s="442"/>
      <c r="CC356" s="442"/>
      <c r="CD356" s="130"/>
      <c r="CN356" s="130"/>
      <c r="CX356" s="130"/>
      <c r="DH356" s="130"/>
      <c r="DR356" s="130"/>
      <c r="EB356" s="130"/>
      <c r="EL356" s="130"/>
      <c r="EV356" s="130"/>
      <c r="FF356" s="130"/>
      <c r="FP356" s="130"/>
      <c r="FZ356" s="130"/>
      <c r="GJ356" s="130"/>
      <c r="GT356" s="130"/>
      <c r="HD356" s="130"/>
      <c r="HN356" s="130"/>
      <c r="HX356" s="130"/>
      <c r="IH356" s="130"/>
    </row>
    <row xmlns:x14ac="http://schemas.microsoft.com/office/spreadsheetml/2009/9/ac" r="357" s="3" customFormat="true" x14ac:dyDescent="0.25">
      <c r="A357" s="394"/>
      <c r="B357" s="130"/>
      <c r="L357" s="130"/>
      <c r="V357" s="130"/>
      <c r="AF357" s="130"/>
      <c r="AP357" s="130"/>
      <c r="AZ357" s="130"/>
      <c r="BA357" s="130"/>
      <c r="BB357" s="130"/>
      <c r="BC357" s="130"/>
      <c r="BD357" s="130"/>
      <c r="BE357" s="130"/>
      <c r="BF357" s="130"/>
      <c r="BG357" s="130"/>
      <c r="BJ357" s="130"/>
      <c r="BK357" s="130"/>
      <c r="BL357" s="130"/>
      <c r="BM357" s="130"/>
      <c r="BN357" s="130"/>
      <c r="BO357" s="130"/>
      <c r="BP357" s="130"/>
      <c r="BQ357" s="130"/>
      <c r="BT357" s="441"/>
      <c r="BU357" s="442"/>
      <c r="BV357" s="442"/>
      <c r="BW357" s="442"/>
      <c r="BX357" s="442"/>
      <c r="BY357" s="442"/>
      <c r="BZ357" s="442"/>
      <c r="CA357" s="442"/>
      <c r="CB357" s="442"/>
      <c r="CC357" s="442"/>
      <c r="CD357" s="130"/>
      <c r="CN357" s="130"/>
      <c r="CX357" s="130"/>
      <c r="DH357" s="130"/>
      <c r="DR357" s="130"/>
      <c r="EB357" s="130"/>
      <c r="EL357" s="130"/>
      <c r="EV357" s="130"/>
      <c r="FF357" s="130"/>
      <c r="FP357" s="130"/>
      <c r="FZ357" s="130"/>
      <c r="GJ357" s="130"/>
      <c r="GT357" s="130"/>
      <c r="HD357" s="130"/>
      <c r="HN357" s="130"/>
      <c r="HX357" s="130"/>
      <c r="IH357" s="130"/>
    </row>
    <row xmlns:x14ac="http://schemas.microsoft.com/office/spreadsheetml/2009/9/ac" r="358" s="3" customFormat="true" x14ac:dyDescent="0.25">
      <c r="A358" s="394"/>
      <c r="B358" s="130"/>
      <c r="L358" s="130"/>
      <c r="V358" s="130"/>
      <c r="AF358" s="130"/>
      <c r="AP358" s="130"/>
      <c r="AZ358" s="130"/>
      <c r="BA358" s="130"/>
      <c r="BB358" s="130"/>
      <c r="BC358" s="130"/>
      <c r="BD358" s="130"/>
      <c r="BE358" s="130"/>
      <c r="BF358" s="130"/>
      <c r="BG358" s="130"/>
      <c r="BJ358" s="130"/>
      <c r="BK358" s="130"/>
      <c r="BL358" s="130"/>
      <c r="BM358" s="130"/>
      <c r="BN358" s="130"/>
      <c r="BO358" s="130"/>
      <c r="BP358" s="130"/>
      <c r="BQ358" s="130"/>
      <c r="BT358" s="441"/>
      <c r="BU358" s="442"/>
      <c r="BV358" s="442"/>
      <c r="BW358" s="442"/>
      <c r="BX358" s="442"/>
      <c r="BY358" s="442"/>
      <c r="BZ358" s="442"/>
      <c r="CA358" s="442"/>
      <c r="CB358" s="442"/>
      <c r="CC358" s="442"/>
      <c r="CD358" s="130"/>
      <c r="CN358" s="130"/>
      <c r="CX358" s="130"/>
      <c r="DH358" s="130"/>
      <c r="DR358" s="130"/>
      <c r="EB358" s="130"/>
      <c r="EL358" s="130"/>
      <c r="EV358" s="130"/>
      <c r="FF358" s="130"/>
      <c r="FP358" s="130"/>
      <c r="FZ358" s="130"/>
      <c r="GJ358" s="130"/>
      <c r="GT358" s="130"/>
      <c r="HD358" s="130"/>
      <c r="HN358" s="130"/>
      <c r="HX358" s="130"/>
      <c r="IH358" s="130"/>
    </row>
    <row xmlns:x14ac="http://schemas.microsoft.com/office/spreadsheetml/2009/9/ac" r="359" s="3" customFormat="true" x14ac:dyDescent="0.25">
      <c r="A359" s="394"/>
      <c r="B359" s="130"/>
      <c r="L359" s="130"/>
      <c r="V359" s="130"/>
      <c r="AF359" s="130"/>
      <c r="AP359" s="130"/>
      <c r="AZ359" s="130"/>
      <c r="BA359" s="130"/>
      <c r="BB359" s="130"/>
      <c r="BC359" s="130"/>
      <c r="BD359" s="130"/>
      <c r="BE359" s="130"/>
      <c r="BF359" s="130"/>
      <c r="BG359" s="130"/>
      <c r="BJ359" s="130"/>
      <c r="BK359" s="130"/>
      <c r="BL359" s="130"/>
      <c r="BM359" s="130"/>
      <c r="BN359" s="130"/>
      <c r="BO359" s="130"/>
      <c r="BP359" s="130"/>
      <c r="BQ359" s="130"/>
      <c r="BT359" s="441"/>
      <c r="BU359" s="442"/>
      <c r="BV359" s="442"/>
      <c r="BW359" s="442"/>
      <c r="BX359" s="442"/>
      <c r="BY359" s="442"/>
      <c r="BZ359" s="442"/>
      <c r="CA359" s="442"/>
      <c r="CB359" s="442"/>
      <c r="CC359" s="442"/>
      <c r="CD359" s="130"/>
      <c r="CN359" s="130"/>
      <c r="CX359" s="130"/>
      <c r="DH359" s="130"/>
      <c r="DR359" s="130"/>
      <c r="EB359" s="130"/>
      <c r="EL359" s="130"/>
      <c r="EV359" s="130"/>
      <c r="FF359" s="130"/>
      <c r="FP359" s="130"/>
      <c r="FZ359" s="130"/>
      <c r="GJ359" s="130"/>
      <c r="GT359" s="130"/>
      <c r="HD359" s="130"/>
      <c r="HN359" s="130"/>
      <c r="HX359" s="130"/>
      <c r="IH359" s="130"/>
    </row>
    <row xmlns:x14ac="http://schemas.microsoft.com/office/spreadsheetml/2009/9/ac" r="360" s="3" customFormat="true" x14ac:dyDescent="0.25">
      <c r="A360" s="394"/>
      <c r="B360" s="130"/>
      <c r="L360" s="130"/>
      <c r="V360" s="130"/>
      <c r="AF360" s="130"/>
      <c r="AP360" s="130"/>
      <c r="AZ360" s="130"/>
      <c r="BA360" s="130"/>
      <c r="BB360" s="130"/>
      <c r="BC360" s="130"/>
      <c r="BD360" s="130"/>
      <c r="BE360" s="130"/>
      <c r="BF360" s="130"/>
      <c r="BG360" s="130"/>
      <c r="BJ360" s="130"/>
      <c r="BK360" s="130"/>
      <c r="BL360" s="130"/>
      <c r="BM360" s="130"/>
      <c r="BN360" s="130"/>
      <c r="BO360" s="130"/>
      <c r="BP360" s="130"/>
      <c r="BQ360" s="130"/>
      <c r="BT360" s="441"/>
      <c r="BU360" s="442"/>
      <c r="BV360" s="442"/>
      <c r="BW360" s="442"/>
      <c r="BX360" s="442"/>
      <c r="BY360" s="442"/>
      <c r="BZ360" s="442"/>
      <c r="CA360" s="442"/>
      <c r="CB360" s="442"/>
      <c r="CC360" s="442"/>
      <c r="CD360" s="130"/>
      <c r="CN360" s="130"/>
      <c r="CX360" s="130"/>
      <c r="DH360" s="130"/>
      <c r="DR360" s="130"/>
      <c r="EB360" s="130"/>
      <c r="EL360" s="130"/>
      <c r="EV360" s="130"/>
      <c r="FF360" s="130"/>
      <c r="FP360" s="130"/>
      <c r="FZ360" s="130"/>
      <c r="GJ360" s="130"/>
      <c r="GT360" s="130"/>
      <c r="HD360" s="130"/>
      <c r="HN360" s="130"/>
      <c r="HX360" s="130"/>
      <c r="IH360" s="130"/>
    </row>
    <row xmlns:x14ac="http://schemas.microsoft.com/office/spreadsheetml/2009/9/ac" r="361" s="3" customFormat="true" x14ac:dyDescent="0.25">
      <c r="A361" s="394"/>
      <c r="B361" s="130"/>
      <c r="L361" s="130"/>
      <c r="V361" s="130"/>
      <c r="AF361" s="130"/>
      <c r="AP361" s="130"/>
      <c r="AZ361" s="130"/>
      <c r="BA361" s="130"/>
      <c r="BB361" s="130"/>
      <c r="BC361" s="130"/>
      <c r="BD361" s="130"/>
      <c r="BE361" s="130"/>
      <c r="BF361" s="130"/>
      <c r="BG361" s="130"/>
      <c r="BJ361" s="130"/>
      <c r="BK361" s="130"/>
      <c r="BL361" s="130"/>
      <c r="BM361" s="130"/>
      <c r="BN361" s="130"/>
      <c r="BO361" s="130"/>
      <c r="BP361" s="130"/>
      <c r="BQ361" s="130"/>
      <c r="BT361" s="441"/>
      <c r="BU361" s="442"/>
      <c r="BV361" s="442"/>
      <c r="BW361" s="442"/>
      <c r="BX361" s="442"/>
      <c r="BY361" s="442"/>
      <c r="BZ361" s="442"/>
      <c r="CA361" s="442"/>
      <c r="CB361" s="442"/>
      <c r="CC361" s="442"/>
      <c r="CD361" s="130"/>
      <c r="CN361" s="130"/>
      <c r="CX361" s="130"/>
      <c r="DH361" s="130"/>
      <c r="DR361" s="130"/>
      <c r="EB361" s="130"/>
      <c r="EL361" s="130"/>
      <c r="EV361" s="130"/>
      <c r="FF361" s="130"/>
      <c r="FP361" s="130"/>
      <c r="FZ361" s="130"/>
      <c r="GJ361" s="130"/>
      <c r="GT361" s="130"/>
      <c r="HD361" s="130"/>
      <c r="HN361" s="130"/>
      <c r="HX361" s="130"/>
      <c r="IH361" s="130"/>
    </row>
    <row xmlns:x14ac="http://schemas.microsoft.com/office/spreadsheetml/2009/9/ac" r="362" s="3" customFormat="true" x14ac:dyDescent="0.25">
      <c r="A362" s="394"/>
      <c r="B362" s="130"/>
      <c r="L362" s="130"/>
      <c r="V362" s="130"/>
      <c r="AF362" s="130"/>
      <c r="AP362" s="130"/>
      <c r="AZ362" s="130"/>
      <c r="BA362" s="130"/>
      <c r="BB362" s="130"/>
      <c r="BC362" s="130"/>
      <c r="BD362" s="130"/>
      <c r="BE362" s="130"/>
      <c r="BF362" s="130"/>
      <c r="BG362" s="130"/>
      <c r="BJ362" s="130"/>
      <c r="BK362" s="130"/>
      <c r="BL362" s="130"/>
      <c r="BM362" s="130"/>
      <c r="BN362" s="130"/>
      <c r="BO362" s="130"/>
      <c r="BP362" s="130"/>
      <c r="BQ362" s="130"/>
      <c r="BT362" s="441"/>
      <c r="BU362" s="442"/>
      <c r="BV362" s="442"/>
      <c r="BW362" s="442"/>
      <c r="BX362" s="442"/>
      <c r="BY362" s="442"/>
      <c r="BZ362" s="442"/>
      <c r="CA362" s="442"/>
      <c r="CB362" s="442"/>
      <c r="CC362" s="442"/>
      <c r="CD362" s="130"/>
      <c r="CN362" s="130"/>
      <c r="CX362" s="130"/>
      <c r="DH362" s="130"/>
      <c r="DR362" s="130"/>
      <c r="EB362" s="130"/>
      <c r="EL362" s="130"/>
      <c r="EV362" s="130"/>
      <c r="FF362" s="130"/>
      <c r="FP362" s="130"/>
      <c r="FZ362" s="130"/>
      <c r="GJ362" s="130"/>
      <c r="GT362" s="130"/>
      <c r="HD362" s="130"/>
      <c r="HN362" s="130"/>
      <c r="HX362" s="130"/>
      <c r="IH362" s="130"/>
    </row>
    <row xmlns:x14ac="http://schemas.microsoft.com/office/spreadsheetml/2009/9/ac" r="363" s="3" customFormat="true" x14ac:dyDescent="0.25">
      <c r="A363" s="394"/>
      <c r="B363" s="130"/>
      <c r="L363" s="130"/>
      <c r="V363" s="130"/>
      <c r="AF363" s="130"/>
      <c r="AP363" s="130"/>
      <c r="AZ363" s="130"/>
      <c r="BA363" s="130"/>
      <c r="BB363" s="130"/>
      <c r="BC363" s="130"/>
      <c r="BD363" s="130"/>
      <c r="BE363" s="130"/>
      <c r="BF363" s="130"/>
      <c r="BG363" s="130"/>
      <c r="BJ363" s="130"/>
      <c r="BK363" s="130"/>
      <c r="BL363" s="130"/>
      <c r="BM363" s="130"/>
      <c r="BN363" s="130"/>
      <c r="BO363" s="130"/>
      <c r="BP363" s="130"/>
      <c r="BQ363" s="130"/>
      <c r="BT363" s="441"/>
      <c r="BU363" s="442"/>
      <c r="BV363" s="442"/>
      <c r="BW363" s="442"/>
      <c r="BX363" s="442"/>
      <c r="BY363" s="442"/>
      <c r="BZ363" s="442"/>
      <c r="CA363" s="442"/>
      <c r="CB363" s="442"/>
      <c r="CC363" s="442"/>
      <c r="CD363" s="130"/>
      <c r="CN363" s="130"/>
      <c r="CX363" s="130"/>
      <c r="DH363" s="130"/>
      <c r="DR363" s="130"/>
      <c r="EB363" s="130"/>
      <c r="EL363" s="130"/>
      <c r="EV363" s="130"/>
      <c r="FF363" s="130"/>
      <c r="FP363" s="130"/>
      <c r="FZ363" s="130"/>
      <c r="GJ363" s="130"/>
      <c r="GT363" s="130"/>
      <c r="HD363" s="130"/>
      <c r="HN363" s="130"/>
      <c r="HX363" s="130"/>
      <c r="IH363" s="130"/>
    </row>
    <row xmlns:x14ac="http://schemas.microsoft.com/office/spreadsheetml/2009/9/ac" r="364" s="3" customFormat="true" x14ac:dyDescent="0.25">
      <c r="A364" s="394"/>
      <c r="B364" s="130"/>
      <c r="L364" s="130"/>
      <c r="V364" s="130"/>
      <c r="AF364" s="130"/>
      <c r="AP364" s="130"/>
      <c r="AZ364" s="130"/>
      <c r="BA364" s="130"/>
      <c r="BB364" s="130"/>
      <c r="BC364" s="130"/>
      <c r="BD364" s="130"/>
      <c r="BE364" s="130"/>
      <c r="BF364" s="130"/>
      <c r="BG364" s="130"/>
      <c r="BJ364" s="130"/>
      <c r="BK364" s="130"/>
      <c r="BL364" s="130"/>
      <c r="BM364" s="130"/>
      <c r="BN364" s="130"/>
      <c r="BO364" s="130"/>
      <c r="BP364" s="130"/>
      <c r="BQ364" s="130"/>
      <c r="BT364" s="441"/>
      <c r="BU364" s="442"/>
      <c r="BV364" s="442"/>
      <c r="BW364" s="442"/>
      <c r="BX364" s="442"/>
      <c r="BY364" s="442"/>
      <c r="BZ364" s="442"/>
      <c r="CA364" s="442"/>
      <c r="CB364" s="442"/>
      <c r="CC364" s="442"/>
      <c r="CD364" s="130"/>
      <c r="CN364" s="130"/>
      <c r="CX364" s="130"/>
      <c r="DH364" s="130"/>
      <c r="DR364" s="130"/>
      <c r="EB364" s="130"/>
      <c r="EL364" s="130"/>
      <c r="EV364" s="130"/>
      <c r="FF364" s="130"/>
      <c r="FP364" s="130"/>
      <c r="FZ364" s="130"/>
      <c r="GJ364" s="130"/>
      <c r="GT364" s="130"/>
      <c r="HD364" s="130"/>
      <c r="HN364" s="130"/>
      <c r="HX364" s="130"/>
      <c r="IH364" s="130"/>
    </row>
    <row xmlns:x14ac="http://schemas.microsoft.com/office/spreadsheetml/2009/9/ac" r="365" s="3" customFormat="true" x14ac:dyDescent="0.25">
      <c r="A365" s="394"/>
      <c r="B365" s="130"/>
      <c r="L365" s="130"/>
      <c r="V365" s="130"/>
      <c r="AF365" s="130"/>
      <c r="AP365" s="130"/>
      <c r="AZ365" s="130"/>
      <c r="BA365" s="130"/>
      <c r="BB365" s="130"/>
      <c r="BC365" s="130"/>
      <c r="BD365" s="130"/>
      <c r="BE365" s="130"/>
      <c r="BF365" s="130"/>
      <c r="BG365" s="130"/>
      <c r="BJ365" s="130"/>
      <c r="BK365" s="130"/>
      <c r="BL365" s="130"/>
      <c r="BM365" s="130"/>
      <c r="BN365" s="130"/>
      <c r="BO365" s="130"/>
      <c r="BP365" s="130"/>
      <c r="BQ365" s="130"/>
      <c r="BT365" s="441"/>
      <c r="BU365" s="442"/>
      <c r="BV365" s="442"/>
      <c r="BW365" s="442"/>
      <c r="BX365" s="442"/>
      <c r="BY365" s="442"/>
      <c r="BZ365" s="442"/>
      <c r="CA365" s="442"/>
      <c r="CB365" s="442"/>
      <c r="CC365" s="442"/>
      <c r="CD365" s="130"/>
      <c r="CN365" s="130"/>
      <c r="CX365" s="130"/>
      <c r="DH365" s="130"/>
      <c r="DR365" s="130"/>
      <c r="EB365" s="130"/>
      <c r="EL365" s="130"/>
      <c r="EV365" s="130"/>
      <c r="FF365" s="130"/>
      <c r="FP365" s="130"/>
      <c r="FZ365" s="130"/>
      <c r="GJ365" s="130"/>
      <c r="GT365" s="130"/>
      <c r="HD365" s="130"/>
      <c r="HN365" s="130"/>
      <c r="HX365" s="130"/>
      <c r="IH365" s="130"/>
    </row>
    <row xmlns:x14ac="http://schemas.microsoft.com/office/spreadsheetml/2009/9/ac" r="366" s="3" customFormat="true" x14ac:dyDescent="0.25">
      <c r="A366" s="394"/>
      <c r="B366" s="130"/>
      <c r="L366" s="130"/>
      <c r="V366" s="130"/>
      <c r="AF366" s="130"/>
      <c r="AP366" s="130"/>
      <c r="AZ366" s="130"/>
      <c r="BA366" s="130"/>
      <c r="BB366" s="130"/>
      <c r="BC366" s="130"/>
      <c r="BD366" s="130"/>
      <c r="BE366" s="130"/>
      <c r="BF366" s="130"/>
      <c r="BG366" s="130"/>
      <c r="BJ366" s="130"/>
      <c r="BK366" s="130"/>
      <c r="BL366" s="130"/>
      <c r="BM366" s="130"/>
      <c r="BN366" s="130"/>
      <c r="BO366" s="130"/>
      <c r="BP366" s="130"/>
      <c r="BQ366" s="130"/>
      <c r="BT366" s="441"/>
      <c r="BU366" s="442"/>
      <c r="BV366" s="442"/>
      <c r="BW366" s="442"/>
      <c r="BX366" s="442"/>
      <c r="BY366" s="442"/>
      <c r="BZ366" s="442"/>
      <c r="CA366" s="442"/>
      <c r="CB366" s="442"/>
      <c r="CC366" s="442"/>
      <c r="CD366" s="130"/>
      <c r="CN366" s="130"/>
      <c r="CX366" s="130"/>
      <c r="DH366" s="130"/>
      <c r="DR366" s="130"/>
      <c r="EB366" s="130"/>
      <c r="EL366" s="130"/>
      <c r="EV366" s="130"/>
      <c r="FF366" s="130"/>
      <c r="FP366" s="130"/>
      <c r="FZ366" s="130"/>
      <c r="GJ366" s="130"/>
      <c r="GT366" s="130"/>
      <c r="HD366" s="130"/>
      <c r="HN366" s="130"/>
      <c r="HX366" s="130"/>
      <c r="IH366" s="130"/>
    </row>
    <row xmlns:x14ac="http://schemas.microsoft.com/office/spreadsheetml/2009/9/ac" r="367" s="3" customFormat="true" x14ac:dyDescent="0.25">
      <c r="A367" s="394"/>
      <c r="B367" s="130"/>
      <c r="L367" s="130"/>
      <c r="V367" s="130"/>
      <c r="AF367" s="130"/>
      <c r="AP367" s="130"/>
      <c r="AZ367" s="130"/>
      <c r="BA367" s="130"/>
      <c r="BB367" s="130"/>
      <c r="BC367" s="130"/>
      <c r="BD367" s="130"/>
      <c r="BE367" s="130"/>
      <c r="BF367" s="130"/>
      <c r="BG367" s="130"/>
      <c r="BJ367" s="130"/>
      <c r="BK367" s="130"/>
      <c r="BL367" s="130"/>
      <c r="BM367" s="130"/>
      <c r="BN367" s="130"/>
      <c r="BO367" s="130"/>
      <c r="BP367" s="130"/>
      <c r="BQ367" s="130"/>
      <c r="BT367" s="441"/>
      <c r="BU367" s="442"/>
      <c r="BV367" s="442"/>
      <c r="BW367" s="442"/>
      <c r="BX367" s="442"/>
      <c r="BY367" s="442"/>
      <c r="BZ367" s="442"/>
      <c r="CA367" s="442"/>
      <c r="CB367" s="442"/>
      <c r="CC367" s="442"/>
      <c r="CD367" s="130"/>
      <c r="CN367" s="130"/>
      <c r="CX367" s="130"/>
      <c r="DH367" s="130"/>
      <c r="DR367" s="130"/>
      <c r="EB367" s="130"/>
      <c r="EL367" s="130"/>
      <c r="EV367" s="130"/>
      <c r="FF367" s="130"/>
      <c r="FP367" s="130"/>
      <c r="FZ367" s="130"/>
      <c r="GJ367" s="130"/>
      <c r="GT367" s="130"/>
      <c r="HD367" s="130"/>
      <c r="HN367" s="130"/>
      <c r="HX367" s="130"/>
      <c r="IH367" s="130"/>
    </row>
    <row xmlns:x14ac="http://schemas.microsoft.com/office/spreadsheetml/2009/9/ac" r="368" s="3" customFormat="true" x14ac:dyDescent="0.25">
      <c r="A368" s="394"/>
      <c r="B368" s="130"/>
      <c r="L368" s="130"/>
      <c r="V368" s="130"/>
      <c r="AF368" s="130"/>
      <c r="AP368" s="130"/>
      <c r="AZ368" s="130"/>
      <c r="BA368" s="130"/>
      <c r="BB368" s="130"/>
      <c r="BC368" s="130"/>
      <c r="BD368" s="130"/>
      <c r="BE368" s="130"/>
      <c r="BF368" s="130"/>
      <c r="BG368" s="130"/>
      <c r="BJ368" s="130"/>
      <c r="BK368" s="130"/>
      <c r="BL368" s="130"/>
      <c r="BM368" s="130"/>
      <c r="BN368" s="130"/>
      <c r="BO368" s="130"/>
      <c r="BP368" s="130"/>
      <c r="BQ368" s="130"/>
      <c r="BT368" s="441"/>
      <c r="BU368" s="442"/>
      <c r="BV368" s="442"/>
      <c r="BW368" s="442"/>
      <c r="BX368" s="442"/>
      <c r="BY368" s="442"/>
      <c r="BZ368" s="442"/>
      <c r="CA368" s="442"/>
      <c r="CB368" s="442"/>
      <c r="CC368" s="442"/>
      <c r="CD368" s="130"/>
      <c r="CN368" s="130"/>
      <c r="CX368" s="130"/>
      <c r="DH368" s="130"/>
      <c r="DR368" s="130"/>
      <c r="EB368" s="130"/>
      <c r="EL368" s="130"/>
      <c r="EV368" s="130"/>
      <c r="FF368" s="130"/>
      <c r="FP368" s="130"/>
      <c r="FZ368" s="130"/>
      <c r="GJ368" s="130"/>
      <c r="GT368" s="130"/>
      <c r="HD368" s="130"/>
      <c r="HN368" s="130"/>
      <c r="HX368" s="130"/>
      <c r="IH368" s="130"/>
    </row>
    <row xmlns:x14ac="http://schemas.microsoft.com/office/spreadsheetml/2009/9/ac" r="369" s="3" customFormat="true" x14ac:dyDescent="0.25">
      <c r="A369" s="394"/>
      <c r="B369" s="130"/>
      <c r="L369" s="130"/>
      <c r="V369" s="130"/>
      <c r="AF369" s="130"/>
      <c r="AP369" s="130"/>
      <c r="AZ369" s="130"/>
      <c r="BA369" s="130"/>
      <c r="BB369" s="130"/>
      <c r="BC369" s="130"/>
      <c r="BD369" s="130"/>
      <c r="BE369" s="130"/>
      <c r="BF369" s="130"/>
      <c r="BG369" s="130"/>
      <c r="BJ369" s="130"/>
      <c r="BK369" s="130"/>
      <c r="BL369" s="130"/>
      <c r="BM369" s="130"/>
      <c r="BN369" s="130"/>
      <c r="BO369" s="130"/>
      <c r="BP369" s="130"/>
      <c r="BQ369" s="130"/>
      <c r="BT369" s="441"/>
      <c r="BU369" s="442"/>
      <c r="BV369" s="442"/>
      <c r="BW369" s="442"/>
      <c r="BX369" s="442"/>
      <c r="BY369" s="442"/>
      <c r="BZ369" s="442"/>
      <c r="CA369" s="442"/>
      <c r="CB369" s="442"/>
      <c r="CC369" s="442"/>
      <c r="CD369" s="130"/>
      <c r="CN369" s="130"/>
      <c r="CX369" s="130"/>
      <c r="DH369" s="130"/>
      <c r="DR369" s="130"/>
      <c r="EB369" s="130"/>
      <c r="EL369" s="130"/>
      <c r="EV369" s="130"/>
      <c r="FF369" s="130"/>
      <c r="FP369" s="130"/>
      <c r="FZ369" s="130"/>
      <c r="GJ369" s="130"/>
      <c r="GT369" s="130"/>
      <c r="HD369" s="130"/>
      <c r="HN369" s="130"/>
      <c r="HX369" s="130"/>
      <c r="IH369" s="130"/>
    </row>
    <row xmlns:x14ac="http://schemas.microsoft.com/office/spreadsheetml/2009/9/ac" r="370" s="3" customFormat="true" x14ac:dyDescent="0.25">
      <c r="A370" s="394"/>
      <c r="B370" s="130"/>
      <c r="L370" s="130"/>
      <c r="V370" s="130"/>
      <c r="AF370" s="130"/>
      <c r="AP370" s="130"/>
      <c r="AZ370" s="130"/>
      <c r="BA370" s="130"/>
      <c r="BB370" s="130"/>
      <c r="BC370" s="130"/>
      <c r="BD370" s="130"/>
      <c r="BE370" s="130"/>
      <c r="BF370" s="130"/>
      <c r="BG370" s="130"/>
      <c r="BJ370" s="130"/>
      <c r="BK370" s="130"/>
      <c r="BL370" s="130"/>
      <c r="BM370" s="130"/>
      <c r="BN370" s="130"/>
      <c r="BO370" s="130"/>
      <c r="BP370" s="130"/>
      <c r="BQ370" s="130"/>
      <c r="BT370" s="441"/>
      <c r="BU370" s="442"/>
      <c r="BV370" s="442"/>
      <c r="BW370" s="442"/>
      <c r="BX370" s="442"/>
      <c r="BY370" s="442"/>
      <c r="BZ370" s="442"/>
      <c r="CA370" s="442"/>
      <c r="CB370" s="442"/>
      <c r="CC370" s="442"/>
      <c r="CD370" s="130"/>
      <c r="CN370" s="130"/>
      <c r="CX370" s="130"/>
      <c r="DH370" s="130"/>
      <c r="DR370" s="130"/>
      <c r="EB370" s="130"/>
      <c r="EL370" s="130"/>
      <c r="EV370" s="130"/>
      <c r="FF370" s="130"/>
      <c r="FP370" s="130"/>
      <c r="FZ370" s="130"/>
      <c r="GJ370" s="130"/>
      <c r="GT370" s="130"/>
      <c r="HD370" s="130"/>
      <c r="HN370" s="130"/>
      <c r="HX370" s="130"/>
      <c r="IH370" s="130"/>
    </row>
    <row xmlns:x14ac="http://schemas.microsoft.com/office/spreadsheetml/2009/9/ac" r="371" s="3" customFormat="true" x14ac:dyDescent="0.25">
      <c r="A371" s="394"/>
      <c r="B371" s="130"/>
      <c r="L371" s="130"/>
      <c r="V371" s="130"/>
      <c r="AF371" s="130"/>
      <c r="AP371" s="130"/>
      <c r="AZ371" s="130"/>
      <c r="BA371" s="130"/>
      <c r="BB371" s="130"/>
      <c r="BC371" s="130"/>
      <c r="BD371" s="130"/>
      <c r="BE371" s="130"/>
      <c r="BF371" s="130"/>
      <c r="BG371" s="130"/>
      <c r="BJ371" s="130"/>
      <c r="BK371" s="130"/>
      <c r="BL371" s="130"/>
      <c r="BM371" s="130"/>
      <c r="BN371" s="130"/>
      <c r="BO371" s="130"/>
      <c r="BP371" s="130"/>
      <c r="BQ371" s="130"/>
      <c r="BT371" s="441"/>
      <c r="BU371" s="442"/>
      <c r="BV371" s="442"/>
      <c r="BW371" s="442"/>
      <c r="BX371" s="442"/>
      <c r="BY371" s="442"/>
      <c r="BZ371" s="442"/>
      <c r="CA371" s="442"/>
      <c r="CB371" s="442"/>
      <c r="CC371" s="442"/>
      <c r="CD371" s="130"/>
      <c r="CN371" s="130"/>
      <c r="CX371" s="130"/>
      <c r="DH371" s="130"/>
      <c r="DR371" s="130"/>
      <c r="EB371" s="130"/>
      <c r="EL371" s="130"/>
      <c r="EV371" s="130"/>
      <c r="FF371" s="130"/>
      <c r="FP371" s="130"/>
      <c r="FZ371" s="130"/>
      <c r="GJ371" s="130"/>
      <c r="GT371" s="130"/>
      <c r="HD371" s="130"/>
      <c r="HN371" s="130"/>
      <c r="HX371" s="130"/>
      <c r="IH371" s="130"/>
    </row>
    <row xmlns:x14ac="http://schemas.microsoft.com/office/spreadsheetml/2009/9/ac" r="372" s="3" customFormat="true" x14ac:dyDescent="0.25">
      <c r="A372" s="394"/>
      <c r="B372" s="130"/>
      <c r="L372" s="130"/>
      <c r="V372" s="130"/>
      <c r="AF372" s="130"/>
      <c r="AP372" s="130"/>
      <c r="AZ372" s="130"/>
      <c r="BA372" s="130"/>
      <c r="BB372" s="130"/>
      <c r="BC372" s="130"/>
      <c r="BD372" s="130"/>
      <c r="BE372" s="130"/>
      <c r="BF372" s="130"/>
      <c r="BG372" s="130"/>
      <c r="BJ372" s="130"/>
      <c r="BK372" s="130"/>
      <c r="BL372" s="130"/>
      <c r="BM372" s="130"/>
      <c r="BN372" s="130"/>
      <c r="BO372" s="130"/>
      <c r="BP372" s="130"/>
      <c r="BQ372" s="130"/>
      <c r="BT372" s="441"/>
      <c r="BU372" s="442"/>
      <c r="BV372" s="442"/>
      <c r="BW372" s="442"/>
      <c r="BX372" s="442"/>
      <c r="BY372" s="442"/>
      <c r="BZ372" s="442"/>
      <c r="CA372" s="442"/>
      <c r="CB372" s="442"/>
      <c r="CC372" s="442"/>
      <c r="CD372" s="130"/>
      <c r="CN372" s="130"/>
      <c r="CX372" s="130"/>
      <c r="DH372" s="130"/>
      <c r="DR372" s="130"/>
      <c r="EB372" s="130"/>
      <c r="EL372" s="130"/>
      <c r="EV372" s="130"/>
      <c r="FF372" s="130"/>
      <c r="FP372" s="130"/>
      <c r="FZ372" s="130"/>
      <c r="GJ372" s="130"/>
      <c r="GT372" s="130"/>
      <c r="HD372" s="130"/>
      <c r="HN372" s="130"/>
      <c r="HX372" s="130"/>
      <c r="IH372" s="130"/>
    </row>
    <row xmlns:x14ac="http://schemas.microsoft.com/office/spreadsheetml/2009/9/ac" r="373" s="3" customFormat="true" x14ac:dyDescent="0.25">
      <c r="A373" s="394"/>
      <c r="B373" s="130"/>
      <c r="L373" s="130"/>
      <c r="V373" s="130"/>
      <c r="AF373" s="130"/>
      <c r="AP373" s="130"/>
      <c r="AZ373" s="130"/>
      <c r="BA373" s="130"/>
      <c r="BB373" s="130"/>
      <c r="BC373" s="130"/>
      <c r="BD373" s="130"/>
      <c r="BE373" s="130"/>
      <c r="BF373" s="130"/>
      <c r="BG373" s="130"/>
      <c r="BJ373" s="130"/>
      <c r="BK373" s="130"/>
      <c r="BL373" s="130"/>
      <c r="BM373" s="130"/>
      <c r="BN373" s="130"/>
      <c r="BO373" s="130"/>
      <c r="BP373" s="130"/>
      <c r="BQ373" s="130"/>
      <c r="BT373" s="441"/>
      <c r="BU373" s="442"/>
      <c r="BV373" s="442"/>
      <c r="BW373" s="442"/>
      <c r="BX373" s="442"/>
      <c r="BY373" s="442"/>
      <c r="BZ373" s="442"/>
      <c r="CA373" s="442"/>
      <c r="CB373" s="442"/>
      <c r="CC373" s="442"/>
      <c r="CD373" s="130"/>
      <c r="CN373" s="130"/>
      <c r="CX373" s="130"/>
      <c r="DH373" s="130"/>
      <c r="DR373" s="130"/>
      <c r="EB373" s="130"/>
      <c r="EL373" s="130"/>
      <c r="EV373" s="130"/>
      <c r="FF373" s="130"/>
      <c r="FP373" s="130"/>
      <c r="FZ373" s="130"/>
      <c r="GJ373" s="130"/>
      <c r="GT373" s="130"/>
      <c r="HD373" s="130"/>
      <c r="HN373" s="130"/>
      <c r="HX373" s="130"/>
      <c r="IH373" s="130"/>
    </row>
    <row xmlns:x14ac="http://schemas.microsoft.com/office/spreadsheetml/2009/9/ac" r="374" s="3" customFormat="true" x14ac:dyDescent="0.25">
      <c r="A374" s="394"/>
      <c r="B374" s="130"/>
      <c r="L374" s="130"/>
      <c r="V374" s="130"/>
      <c r="AF374" s="130"/>
      <c r="AP374" s="130"/>
      <c r="AZ374" s="130"/>
      <c r="BA374" s="130"/>
      <c r="BB374" s="130"/>
      <c r="BC374" s="130"/>
      <c r="BD374" s="130"/>
      <c r="BE374" s="130"/>
      <c r="BF374" s="130"/>
      <c r="BG374" s="130"/>
      <c r="BJ374" s="130"/>
      <c r="BK374" s="130"/>
      <c r="BL374" s="130"/>
      <c r="BM374" s="130"/>
      <c r="BN374" s="130"/>
      <c r="BO374" s="130"/>
      <c r="BP374" s="130"/>
      <c r="BQ374" s="130"/>
      <c r="BT374" s="441"/>
      <c r="BU374" s="442"/>
      <c r="BV374" s="442"/>
      <c r="BW374" s="442"/>
      <c r="BX374" s="442"/>
      <c r="BY374" s="442"/>
      <c r="BZ374" s="442"/>
      <c r="CA374" s="442"/>
      <c r="CB374" s="442"/>
      <c r="CC374" s="442"/>
      <c r="CD374" s="130"/>
      <c r="CN374" s="130"/>
      <c r="CX374" s="130"/>
      <c r="DH374" s="130"/>
      <c r="DR374" s="130"/>
      <c r="EB374" s="130"/>
      <c r="EL374" s="130"/>
      <c r="EV374" s="130"/>
      <c r="FF374" s="130"/>
      <c r="FP374" s="130"/>
      <c r="FZ374" s="130"/>
      <c r="GJ374" s="130"/>
      <c r="GT374" s="130"/>
      <c r="HD374" s="130"/>
      <c r="HN374" s="130"/>
      <c r="HX374" s="130"/>
      <c r="IH374" s="130"/>
    </row>
    <row xmlns:x14ac="http://schemas.microsoft.com/office/spreadsheetml/2009/9/ac" r="375" s="3" customFormat="true" x14ac:dyDescent="0.25">
      <c r="A375" s="394"/>
      <c r="B375" s="130"/>
      <c r="L375" s="130"/>
      <c r="V375" s="130"/>
      <c r="AF375" s="130"/>
      <c r="AP375" s="130"/>
      <c r="AZ375" s="130"/>
      <c r="BA375" s="130"/>
      <c r="BB375" s="130"/>
      <c r="BC375" s="130"/>
      <c r="BD375" s="130"/>
      <c r="BE375" s="130"/>
      <c r="BF375" s="130"/>
      <c r="BG375" s="130"/>
      <c r="BJ375" s="130"/>
      <c r="BK375" s="130"/>
      <c r="BL375" s="130"/>
      <c r="BM375" s="130"/>
      <c r="BN375" s="130"/>
      <c r="BO375" s="130"/>
      <c r="BP375" s="130"/>
      <c r="BQ375" s="130"/>
      <c r="BT375" s="441"/>
      <c r="BU375" s="442"/>
      <c r="BV375" s="442"/>
      <c r="BW375" s="442"/>
      <c r="BX375" s="442"/>
      <c r="BY375" s="442"/>
      <c r="BZ375" s="442"/>
      <c r="CA375" s="442"/>
      <c r="CB375" s="442"/>
      <c r="CC375" s="442"/>
      <c r="CD375" s="130"/>
      <c r="CN375" s="130"/>
      <c r="CX375" s="130"/>
      <c r="DH375" s="130"/>
      <c r="DR375" s="130"/>
      <c r="EB375" s="130"/>
      <c r="EL375" s="130"/>
      <c r="EV375" s="130"/>
      <c r="FF375" s="130"/>
      <c r="FP375" s="130"/>
      <c r="FZ375" s="130"/>
      <c r="GJ375" s="130"/>
      <c r="GT375" s="130"/>
      <c r="HD375" s="130"/>
      <c r="HN375" s="130"/>
      <c r="HX375" s="130"/>
      <c r="IH375" s="130"/>
    </row>
    <row xmlns:x14ac="http://schemas.microsoft.com/office/spreadsheetml/2009/9/ac" r="376" s="3" customFormat="true" x14ac:dyDescent="0.25">
      <c r="A376" s="394"/>
      <c r="B376" s="130"/>
      <c r="L376" s="130"/>
      <c r="V376" s="130"/>
      <c r="AF376" s="130"/>
      <c r="AP376" s="130"/>
      <c r="AZ376" s="130"/>
      <c r="BA376" s="130"/>
      <c r="BB376" s="130"/>
      <c r="BC376" s="130"/>
      <c r="BD376" s="130"/>
      <c r="BE376" s="130"/>
      <c r="BF376" s="130"/>
      <c r="BG376" s="130"/>
      <c r="BJ376" s="130"/>
      <c r="BK376" s="130"/>
      <c r="BL376" s="130"/>
      <c r="BM376" s="130"/>
      <c r="BN376" s="130"/>
      <c r="BO376" s="130"/>
      <c r="BP376" s="130"/>
      <c r="BQ376" s="130"/>
      <c r="BT376" s="441"/>
      <c r="BU376" s="442"/>
      <c r="BV376" s="442"/>
      <c r="BW376" s="442"/>
      <c r="BX376" s="442"/>
      <c r="BY376" s="442"/>
      <c r="BZ376" s="442"/>
      <c r="CA376" s="442"/>
      <c r="CB376" s="442"/>
      <c r="CC376" s="442"/>
      <c r="CD376" s="130"/>
      <c r="CN376" s="130"/>
      <c r="CX376" s="130"/>
      <c r="DH376" s="130"/>
      <c r="DR376" s="130"/>
      <c r="EB376" s="130"/>
      <c r="EL376" s="130"/>
      <c r="EV376" s="130"/>
      <c r="FF376" s="130"/>
      <c r="FP376" s="130"/>
      <c r="FZ376" s="130"/>
      <c r="GJ376" s="130"/>
      <c r="GT376" s="130"/>
      <c r="HD376" s="130"/>
      <c r="HN376" s="130"/>
      <c r="HX376" s="130"/>
      <c r="IH376" s="130"/>
    </row>
    <row xmlns:x14ac="http://schemas.microsoft.com/office/spreadsheetml/2009/9/ac" r="377" s="3" customFormat="true" x14ac:dyDescent="0.25">
      <c r="A377" s="394"/>
      <c r="B377" s="130"/>
      <c r="L377" s="130"/>
      <c r="V377" s="130"/>
      <c r="AF377" s="130"/>
      <c r="AP377" s="130"/>
      <c r="AZ377" s="130"/>
      <c r="BA377" s="130"/>
      <c r="BB377" s="130"/>
      <c r="BC377" s="130"/>
      <c r="BD377" s="130"/>
      <c r="BE377" s="130"/>
      <c r="BF377" s="130"/>
      <c r="BG377" s="130"/>
      <c r="BJ377" s="130"/>
      <c r="BK377" s="130"/>
      <c r="BL377" s="130"/>
      <c r="BM377" s="130"/>
      <c r="BN377" s="130"/>
      <c r="BO377" s="130"/>
      <c r="BP377" s="130"/>
      <c r="BQ377" s="130"/>
      <c r="BT377" s="441"/>
      <c r="BU377" s="442"/>
      <c r="BV377" s="442"/>
      <c r="BW377" s="442"/>
      <c r="BX377" s="442"/>
      <c r="BY377" s="442"/>
      <c r="BZ377" s="442"/>
      <c r="CA377" s="442"/>
      <c r="CB377" s="442"/>
      <c r="CC377" s="442"/>
      <c r="CD377" s="130"/>
      <c r="CN377" s="130"/>
      <c r="CX377" s="130"/>
      <c r="DH377" s="130"/>
      <c r="DR377" s="130"/>
      <c r="EB377" s="130"/>
      <c r="EL377" s="130"/>
      <c r="EV377" s="130"/>
      <c r="FF377" s="130"/>
      <c r="FP377" s="130"/>
      <c r="FZ377" s="130"/>
      <c r="GJ377" s="130"/>
      <c r="GT377" s="130"/>
      <c r="HD377" s="130"/>
      <c r="HN377" s="130"/>
      <c r="HX377" s="130"/>
      <c r="IH377" s="130"/>
    </row>
    <row xmlns:x14ac="http://schemas.microsoft.com/office/spreadsheetml/2009/9/ac" r="378" s="3" customFormat="true" x14ac:dyDescent="0.25">
      <c r="A378" s="394"/>
      <c r="B378" s="130"/>
      <c r="L378" s="130"/>
      <c r="V378" s="130"/>
      <c r="AF378" s="130"/>
      <c r="AP378" s="130"/>
      <c r="AZ378" s="130"/>
      <c r="BA378" s="130"/>
      <c r="BB378" s="130"/>
      <c r="BC378" s="130"/>
      <c r="BD378" s="130"/>
      <c r="BE378" s="130"/>
      <c r="BF378" s="130"/>
      <c r="BG378" s="130"/>
      <c r="BJ378" s="130"/>
      <c r="BK378" s="130"/>
      <c r="BL378" s="130"/>
      <c r="BM378" s="130"/>
      <c r="BN378" s="130"/>
      <c r="BO378" s="130"/>
      <c r="BP378" s="130"/>
      <c r="BQ378" s="130"/>
      <c r="BT378" s="441"/>
      <c r="BU378" s="442"/>
      <c r="BV378" s="442"/>
      <c r="BW378" s="442"/>
      <c r="BX378" s="442"/>
      <c r="BY378" s="442"/>
      <c r="BZ378" s="442"/>
      <c r="CA378" s="442"/>
      <c r="CB378" s="442"/>
      <c r="CC378" s="442"/>
      <c r="CD378" s="130"/>
      <c r="CN378" s="130"/>
      <c r="CX378" s="130"/>
      <c r="DH378" s="130"/>
      <c r="DR378" s="130"/>
      <c r="EB378" s="130"/>
      <c r="EL378" s="130"/>
      <c r="EV378" s="130"/>
      <c r="FF378" s="130"/>
      <c r="FP378" s="130"/>
      <c r="FZ378" s="130"/>
      <c r="GJ378" s="130"/>
      <c r="GT378" s="130"/>
      <c r="HD378" s="130"/>
      <c r="HN378" s="130"/>
      <c r="HX378" s="130"/>
      <c r="IH378" s="130"/>
    </row>
    <row xmlns:x14ac="http://schemas.microsoft.com/office/spreadsheetml/2009/9/ac" r="379" s="3" customFormat="true" x14ac:dyDescent="0.25">
      <c r="A379" s="394"/>
      <c r="B379" s="130"/>
      <c r="L379" s="130"/>
      <c r="V379" s="130"/>
      <c r="AF379" s="130"/>
      <c r="AP379" s="130"/>
      <c r="AZ379" s="130"/>
      <c r="BA379" s="130"/>
      <c r="BB379" s="130"/>
      <c r="BC379" s="130"/>
      <c r="BD379" s="130"/>
      <c r="BE379" s="130"/>
      <c r="BF379" s="130"/>
      <c r="BG379" s="130"/>
      <c r="BJ379" s="130"/>
      <c r="BK379" s="130"/>
      <c r="BL379" s="130"/>
      <c r="BM379" s="130"/>
      <c r="BN379" s="130"/>
      <c r="BO379" s="130"/>
      <c r="BP379" s="130"/>
      <c r="BQ379" s="130"/>
      <c r="BT379" s="441"/>
      <c r="BU379" s="442"/>
      <c r="BV379" s="442"/>
      <c r="BW379" s="442"/>
      <c r="BX379" s="442"/>
      <c r="BY379" s="442"/>
      <c r="BZ379" s="442"/>
      <c r="CA379" s="442"/>
      <c r="CB379" s="442"/>
      <c r="CC379" s="442"/>
      <c r="CD379" s="130"/>
      <c r="CN379" s="130"/>
      <c r="CX379" s="130"/>
      <c r="DH379" s="130"/>
      <c r="DR379" s="130"/>
      <c r="EB379" s="130"/>
      <c r="EL379" s="130"/>
      <c r="EV379" s="130"/>
      <c r="FF379" s="130"/>
      <c r="FP379" s="130"/>
      <c r="FZ379" s="130"/>
      <c r="GJ379" s="130"/>
      <c r="GT379" s="130"/>
      <c r="HD379" s="130"/>
      <c r="HN379" s="130"/>
      <c r="HX379" s="130"/>
      <c r="IH379" s="130"/>
    </row>
    <row xmlns:x14ac="http://schemas.microsoft.com/office/spreadsheetml/2009/9/ac" r="380" s="3" customFormat="true" x14ac:dyDescent="0.25">
      <c r="A380" s="394"/>
      <c r="B380" s="130"/>
      <c r="L380" s="130"/>
      <c r="V380" s="130"/>
      <c r="AF380" s="130"/>
      <c r="AP380" s="130"/>
      <c r="AZ380" s="130"/>
      <c r="BA380" s="130"/>
      <c r="BB380" s="130"/>
      <c r="BC380" s="130"/>
      <c r="BD380" s="130"/>
      <c r="BE380" s="130"/>
      <c r="BF380" s="130"/>
      <c r="BG380" s="130"/>
      <c r="BJ380" s="130"/>
      <c r="BK380" s="130"/>
      <c r="BL380" s="130"/>
      <c r="BM380" s="130"/>
      <c r="BN380" s="130"/>
      <c r="BO380" s="130"/>
      <c r="BP380" s="130"/>
      <c r="BQ380" s="130"/>
      <c r="BT380" s="441"/>
      <c r="BU380" s="442"/>
      <c r="BV380" s="442"/>
      <c r="BW380" s="442"/>
      <c r="BX380" s="442"/>
      <c r="BY380" s="442"/>
      <c r="BZ380" s="442"/>
      <c r="CA380" s="442"/>
      <c r="CB380" s="442"/>
      <c r="CC380" s="442"/>
      <c r="CD380" s="130"/>
      <c r="CN380" s="130"/>
      <c r="CX380" s="130"/>
      <c r="DH380" s="130"/>
      <c r="DR380" s="130"/>
      <c r="EB380" s="130"/>
      <c r="EL380" s="130"/>
      <c r="EV380" s="130"/>
      <c r="FF380" s="130"/>
      <c r="FP380" s="130"/>
      <c r="FZ380" s="130"/>
      <c r="GJ380" s="130"/>
      <c r="GT380" s="130"/>
      <c r="HD380" s="130"/>
      <c r="HN380" s="130"/>
      <c r="HX380" s="130"/>
      <c r="IH380" s="130"/>
    </row>
    <row xmlns:x14ac="http://schemas.microsoft.com/office/spreadsheetml/2009/9/ac" r="381" s="3" customFormat="true" x14ac:dyDescent="0.25">
      <c r="A381" s="394"/>
      <c r="B381" s="130"/>
      <c r="L381" s="130"/>
      <c r="V381" s="130"/>
      <c r="AF381" s="130"/>
      <c r="AP381" s="130"/>
      <c r="AZ381" s="130"/>
      <c r="BA381" s="130"/>
      <c r="BB381" s="130"/>
      <c r="BC381" s="130"/>
      <c r="BD381" s="130"/>
      <c r="BE381" s="130"/>
      <c r="BF381" s="130"/>
      <c r="BG381" s="130"/>
      <c r="BJ381" s="130"/>
      <c r="BK381" s="130"/>
      <c r="BL381" s="130"/>
      <c r="BM381" s="130"/>
      <c r="BN381" s="130"/>
      <c r="BO381" s="130"/>
      <c r="BP381" s="130"/>
      <c r="BQ381" s="130"/>
      <c r="BT381" s="441"/>
      <c r="BU381" s="442"/>
      <c r="BV381" s="442"/>
      <c r="BW381" s="442"/>
      <c r="BX381" s="442"/>
      <c r="BY381" s="442"/>
      <c r="BZ381" s="442"/>
      <c r="CA381" s="442"/>
      <c r="CB381" s="442"/>
      <c r="CC381" s="442"/>
      <c r="CD381" s="130"/>
      <c r="CN381" s="130"/>
      <c r="CX381" s="130"/>
      <c r="DH381" s="130"/>
      <c r="DR381" s="130"/>
      <c r="EB381" s="130"/>
      <c r="EL381" s="130"/>
      <c r="EV381" s="130"/>
      <c r="FF381" s="130"/>
      <c r="FP381" s="130"/>
      <c r="FZ381" s="130"/>
      <c r="GJ381" s="130"/>
      <c r="GT381" s="130"/>
      <c r="HD381" s="130"/>
      <c r="HN381" s="130"/>
      <c r="HX381" s="130"/>
      <c r="IH381" s="130"/>
    </row>
    <row xmlns:x14ac="http://schemas.microsoft.com/office/spreadsheetml/2009/9/ac" r="382" s="3" customFormat="true" x14ac:dyDescent="0.25">
      <c r="A382" s="394"/>
      <c r="B382" s="130"/>
      <c r="L382" s="130"/>
      <c r="V382" s="130"/>
      <c r="AF382" s="130"/>
      <c r="AP382" s="130"/>
      <c r="AZ382" s="130"/>
      <c r="BA382" s="130"/>
      <c r="BB382" s="130"/>
      <c r="BC382" s="130"/>
      <c r="BD382" s="130"/>
      <c r="BE382" s="130"/>
      <c r="BF382" s="130"/>
      <c r="BG382" s="130"/>
      <c r="BJ382" s="130"/>
      <c r="BK382" s="130"/>
      <c r="BL382" s="130"/>
      <c r="BM382" s="130"/>
      <c r="BN382" s="130"/>
      <c r="BO382" s="130"/>
      <c r="BP382" s="130"/>
      <c r="BQ382" s="130"/>
      <c r="BT382" s="441"/>
      <c r="BU382" s="442"/>
      <c r="BV382" s="442"/>
      <c r="BW382" s="442"/>
      <c r="BX382" s="442"/>
      <c r="BY382" s="442"/>
      <c r="BZ382" s="442"/>
      <c r="CA382" s="442"/>
      <c r="CB382" s="442"/>
      <c r="CC382" s="442"/>
      <c r="CD382" s="130"/>
      <c r="CN382" s="130"/>
      <c r="CX382" s="130"/>
      <c r="DH382" s="130"/>
      <c r="DR382" s="130"/>
      <c r="EB382" s="130"/>
      <c r="EL382" s="130"/>
      <c r="EV382" s="130"/>
      <c r="FF382" s="130"/>
      <c r="FP382" s="130"/>
      <c r="FZ382" s="130"/>
      <c r="GJ382" s="130"/>
      <c r="GT382" s="130"/>
      <c r="HD382" s="130"/>
      <c r="HN382" s="130"/>
      <c r="HX382" s="130"/>
      <c r="IH382" s="130"/>
    </row>
    <row xmlns:x14ac="http://schemas.microsoft.com/office/spreadsheetml/2009/9/ac" r="383" s="3" customFormat="true" x14ac:dyDescent="0.25">
      <c r="A383" s="394"/>
      <c r="B383" s="130"/>
      <c r="L383" s="130"/>
      <c r="V383" s="130"/>
      <c r="AF383" s="130"/>
      <c r="AP383" s="130"/>
      <c r="AZ383" s="130"/>
      <c r="BA383" s="130"/>
      <c r="BB383" s="130"/>
      <c r="BC383" s="130"/>
      <c r="BD383" s="130"/>
      <c r="BE383" s="130"/>
      <c r="BF383" s="130"/>
      <c r="BG383" s="130"/>
      <c r="BJ383" s="130"/>
      <c r="BK383" s="130"/>
      <c r="BL383" s="130"/>
      <c r="BM383" s="130"/>
      <c r="BN383" s="130"/>
      <c r="BO383" s="130"/>
      <c r="BP383" s="130"/>
      <c r="BQ383" s="130"/>
      <c r="BT383" s="441"/>
      <c r="BU383" s="442"/>
      <c r="BV383" s="442"/>
      <c r="BW383" s="442"/>
      <c r="BX383" s="442"/>
      <c r="BY383" s="442"/>
      <c r="BZ383" s="442"/>
      <c r="CA383" s="442"/>
      <c r="CB383" s="442"/>
      <c r="CC383" s="442"/>
      <c r="CD383" s="130"/>
      <c r="CN383" s="130"/>
      <c r="CX383" s="130"/>
      <c r="DH383" s="130"/>
      <c r="DR383" s="130"/>
      <c r="EB383" s="130"/>
      <c r="EL383" s="130"/>
      <c r="EV383" s="130"/>
      <c r="FF383" s="130"/>
      <c r="FP383" s="130"/>
      <c r="FZ383" s="130"/>
      <c r="GJ383" s="130"/>
      <c r="GT383" s="130"/>
      <c r="HD383" s="130"/>
      <c r="HN383" s="130"/>
      <c r="HX383" s="130"/>
      <c r="IH383" s="130"/>
    </row>
    <row xmlns:x14ac="http://schemas.microsoft.com/office/spreadsheetml/2009/9/ac" r="384" s="3" customFormat="true" x14ac:dyDescent="0.25">
      <c r="A384" s="394"/>
      <c r="B384" s="130"/>
      <c r="L384" s="130"/>
      <c r="V384" s="130"/>
      <c r="AF384" s="130"/>
      <c r="AP384" s="130"/>
      <c r="AZ384" s="130"/>
      <c r="BA384" s="130"/>
      <c r="BB384" s="130"/>
      <c r="BC384" s="130"/>
      <c r="BD384" s="130"/>
      <c r="BE384" s="130"/>
      <c r="BF384" s="130"/>
      <c r="BG384" s="130"/>
      <c r="BJ384" s="130"/>
      <c r="BK384" s="130"/>
      <c r="BL384" s="130"/>
      <c r="BM384" s="130"/>
      <c r="BN384" s="130"/>
      <c r="BO384" s="130"/>
      <c r="BP384" s="130"/>
      <c r="BQ384" s="130"/>
      <c r="BT384" s="441"/>
      <c r="BU384" s="442"/>
      <c r="BV384" s="442"/>
      <c r="BW384" s="442"/>
      <c r="BX384" s="442"/>
      <c r="BY384" s="442"/>
      <c r="BZ384" s="442"/>
      <c r="CA384" s="442"/>
      <c r="CB384" s="442"/>
      <c r="CC384" s="442"/>
      <c r="CD384" s="130"/>
      <c r="CN384" s="130"/>
      <c r="CX384" s="130"/>
      <c r="DH384" s="130"/>
      <c r="DR384" s="130"/>
      <c r="EB384" s="130"/>
      <c r="EL384" s="130"/>
      <c r="EV384" s="130"/>
      <c r="FF384" s="130"/>
      <c r="FP384" s="130"/>
      <c r="FZ384" s="130"/>
      <c r="GJ384" s="130"/>
      <c r="GT384" s="130"/>
      <c r="HD384" s="130"/>
      <c r="HN384" s="130"/>
      <c r="HX384" s="130"/>
      <c r="IH384" s="130"/>
    </row>
    <row xmlns:x14ac="http://schemas.microsoft.com/office/spreadsheetml/2009/9/ac" r="385" s="3" customFormat="true" x14ac:dyDescent="0.25">
      <c r="A385" s="394"/>
      <c r="B385" s="130"/>
      <c r="L385" s="130"/>
      <c r="V385" s="130"/>
      <c r="AF385" s="130"/>
      <c r="AP385" s="130"/>
      <c r="AZ385" s="130"/>
      <c r="BA385" s="130"/>
      <c r="BB385" s="130"/>
      <c r="BC385" s="130"/>
      <c r="BD385" s="130"/>
      <c r="BE385" s="130"/>
      <c r="BF385" s="130"/>
      <c r="BG385" s="130"/>
      <c r="BJ385" s="130"/>
      <c r="BK385" s="130"/>
      <c r="BL385" s="130"/>
      <c r="BM385" s="130"/>
      <c r="BN385" s="130"/>
      <c r="BO385" s="130"/>
      <c r="BP385" s="130"/>
      <c r="BQ385" s="130"/>
      <c r="BT385" s="441"/>
      <c r="BU385" s="442"/>
      <c r="BV385" s="442"/>
      <c r="BW385" s="442"/>
      <c r="BX385" s="442"/>
      <c r="BY385" s="442"/>
      <c r="BZ385" s="442"/>
      <c r="CA385" s="442"/>
      <c r="CB385" s="442"/>
      <c r="CC385" s="442"/>
      <c r="CD385" s="130"/>
      <c r="CN385" s="130"/>
      <c r="CX385" s="130"/>
      <c r="DH385" s="130"/>
      <c r="DR385" s="130"/>
      <c r="EB385" s="130"/>
      <c r="EL385" s="130"/>
      <c r="EV385" s="130"/>
      <c r="FF385" s="130"/>
      <c r="FP385" s="130"/>
      <c r="FZ385" s="130"/>
      <c r="GJ385" s="130"/>
      <c r="GT385" s="130"/>
      <c r="HD385" s="130"/>
      <c r="HN385" s="130"/>
      <c r="HX385" s="130"/>
      <c r="IH385" s="130"/>
    </row>
    <row xmlns:x14ac="http://schemas.microsoft.com/office/spreadsheetml/2009/9/ac" r="386" s="3" customFormat="true" x14ac:dyDescent="0.25">
      <c r="A386" s="394"/>
      <c r="B386" s="130"/>
      <c r="L386" s="130"/>
      <c r="V386" s="130"/>
      <c r="AF386" s="130"/>
      <c r="AP386" s="130"/>
      <c r="AZ386" s="130"/>
      <c r="BA386" s="130"/>
      <c r="BB386" s="130"/>
      <c r="BC386" s="130"/>
      <c r="BD386" s="130"/>
      <c r="BE386" s="130"/>
      <c r="BF386" s="130"/>
      <c r="BG386" s="130"/>
      <c r="BJ386" s="130"/>
      <c r="BK386" s="130"/>
      <c r="BL386" s="130"/>
      <c r="BM386" s="130"/>
      <c r="BN386" s="130"/>
      <c r="BO386" s="130"/>
      <c r="BP386" s="130"/>
      <c r="BQ386" s="130"/>
      <c r="BT386" s="441"/>
      <c r="BU386" s="442"/>
      <c r="BV386" s="442"/>
      <c r="BW386" s="442"/>
      <c r="BX386" s="442"/>
      <c r="BY386" s="442"/>
      <c r="BZ386" s="442"/>
      <c r="CA386" s="442"/>
      <c r="CB386" s="442"/>
      <c r="CC386" s="442"/>
      <c r="CD386" s="130"/>
      <c r="CN386" s="130"/>
      <c r="CX386" s="130"/>
      <c r="DH386" s="130"/>
      <c r="DR386" s="130"/>
      <c r="EB386" s="130"/>
      <c r="EL386" s="130"/>
      <c r="EV386" s="130"/>
      <c r="FF386" s="130"/>
      <c r="FP386" s="130"/>
      <c r="FZ386" s="130"/>
      <c r="GJ386" s="130"/>
      <c r="GT386" s="130"/>
      <c r="HD386" s="130"/>
      <c r="HN386" s="130"/>
      <c r="HX386" s="130"/>
      <c r="IH386" s="130"/>
    </row>
    <row xmlns:x14ac="http://schemas.microsoft.com/office/spreadsheetml/2009/9/ac" r="387" s="3" customFormat="true" x14ac:dyDescent="0.25">
      <c r="A387" s="394"/>
      <c r="B387" s="130"/>
      <c r="L387" s="130"/>
      <c r="V387" s="130"/>
      <c r="AF387" s="130"/>
      <c r="AP387" s="130"/>
      <c r="AZ387" s="130"/>
      <c r="BA387" s="130"/>
      <c r="BB387" s="130"/>
      <c r="BC387" s="130"/>
      <c r="BD387" s="130"/>
      <c r="BE387" s="130"/>
      <c r="BF387" s="130"/>
      <c r="BG387" s="130"/>
      <c r="BJ387" s="130"/>
      <c r="BK387" s="130"/>
      <c r="BL387" s="130"/>
      <c r="BM387" s="130"/>
      <c r="BN387" s="130"/>
      <c r="BO387" s="130"/>
      <c r="BP387" s="130"/>
      <c r="BQ387" s="130"/>
      <c r="BT387" s="441"/>
      <c r="BU387" s="442"/>
      <c r="BV387" s="442"/>
      <c r="BW387" s="442"/>
      <c r="BX387" s="442"/>
      <c r="BY387" s="442"/>
      <c r="BZ387" s="442"/>
      <c r="CA387" s="442"/>
      <c r="CB387" s="442"/>
      <c r="CC387" s="442"/>
      <c r="CD387" s="130"/>
      <c r="CN387" s="130"/>
      <c r="CX387" s="130"/>
      <c r="DH387" s="130"/>
      <c r="DR387" s="130"/>
      <c r="EB387" s="130"/>
      <c r="EL387" s="130"/>
      <c r="EV387" s="130"/>
      <c r="FF387" s="130"/>
      <c r="FP387" s="130"/>
      <c r="FZ387" s="130"/>
      <c r="GJ387" s="130"/>
      <c r="GT387" s="130"/>
      <c r="HD387" s="130"/>
      <c r="HN387" s="130"/>
      <c r="HX387" s="130"/>
      <c r="IH387" s="130"/>
    </row>
    <row xmlns:x14ac="http://schemas.microsoft.com/office/spreadsheetml/2009/9/ac" r="388" s="3" customFormat="true" x14ac:dyDescent="0.25">
      <c r="A388" s="394"/>
      <c r="B388" s="130"/>
      <c r="L388" s="130"/>
      <c r="V388" s="130"/>
      <c r="AF388" s="130"/>
      <c r="AP388" s="130"/>
      <c r="AZ388" s="130"/>
      <c r="BA388" s="130"/>
      <c r="BB388" s="130"/>
      <c r="BC388" s="130"/>
      <c r="BD388" s="130"/>
      <c r="BE388" s="130"/>
      <c r="BF388" s="130"/>
      <c r="BG388" s="130"/>
      <c r="BJ388" s="130"/>
      <c r="BK388" s="130"/>
      <c r="BL388" s="130"/>
      <c r="BM388" s="130"/>
      <c r="BN388" s="130"/>
      <c r="BO388" s="130"/>
      <c r="BP388" s="130"/>
      <c r="BQ388" s="130"/>
      <c r="BT388" s="441"/>
      <c r="BU388" s="442"/>
      <c r="BV388" s="442"/>
      <c r="BW388" s="442"/>
      <c r="BX388" s="442"/>
      <c r="BY388" s="442"/>
      <c r="BZ388" s="442"/>
      <c r="CA388" s="442"/>
      <c r="CB388" s="442"/>
      <c r="CC388" s="442"/>
      <c r="CD388" s="130"/>
      <c r="CN388" s="130"/>
      <c r="CX388" s="130"/>
      <c r="DH388" s="130"/>
      <c r="DR388" s="130"/>
      <c r="EB388" s="130"/>
      <c r="EL388" s="130"/>
      <c r="EV388" s="130"/>
      <c r="FF388" s="130"/>
      <c r="FP388" s="130"/>
      <c r="FZ388" s="130"/>
      <c r="GJ388" s="130"/>
      <c r="GT388" s="130"/>
      <c r="HD388" s="130"/>
      <c r="HN388" s="130"/>
      <c r="HX388" s="130"/>
      <c r="IH388" s="130"/>
    </row>
    <row xmlns:x14ac="http://schemas.microsoft.com/office/spreadsheetml/2009/9/ac" r="389" s="3" customFormat="true" x14ac:dyDescent="0.25">
      <c r="A389" s="394"/>
      <c r="B389" s="130"/>
      <c r="L389" s="130"/>
      <c r="V389" s="130"/>
      <c r="AF389" s="130"/>
      <c r="AP389" s="130"/>
      <c r="AZ389" s="130"/>
      <c r="BA389" s="130"/>
      <c r="BB389" s="130"/>
      <c r="BC389" s="130"/>
      <c r="BD389" s="130"/>
      <c r="BE389" s="130"/>
      <c r="BF389" s="130"/>
      <c r="BG389" s="130"/>
      <c r="BJ389" s="130"/>
      <c r="BK389" s="130"/>
      <c r="BL389" s="130"/>
      <c r="BM389" s="130"/>
      <c r="BN389" s="130"/>
      <c r="BO389" s="130"/>
      <c r="BP389" s="130"/>
      <c r="BQ389" s="130"/>
      <c r="BT389" s="441"/>
      <c r="BU389" s="442"/>
      <c r="BV389" s="442"/>
      <c r="BW389" s="442"/>
      <c r="BX389" s="442"/>
      <c r="BY389" s="442"/>
      <c r="BZ389" s="442"/>
      <c r="CA389" s="442"/>
      <c r="CB389" s="442"/>
      <c r="CC389" s="442"/>
      <c r="CD389" s="130"/>
      <c r="CN389" s="130"/>
      <c r="CX389" s="130"/>
      <c r="DH389" s="130"/>
      <c r="DR389" s="130"/>
      <c r="EB389" s="130"/>
      <c r="EL389" s="130"/>
      <c r="EV389" s="130"/>
      <c r="FF389" s="130"/>
      <c r="FP389" s="130"/>
      <c r="FZ389" s="130"/>
      <c r="GJ389" s="130"/>
      <c r="GT389" s="130"/>
      <c r="HD389" s="130"/>
      <c r="HN389" s="130"/>
      <c r="HX389" s="130"/>
      <c r="IH389" s="130"/>
    </row>
    <row xmlns:x14ac="http://schemas.microsoft.com/office/spreadsheetml/2009/9/ac" r="390" s="3" customFormat="true" x14ac:dyDescent="0.25">
      <c r="A390" s="394"/>
      <c r="B390" s="130"/>
      <c r="L390" s="130"/>
      <c r="V390" s="130"/>
      <c r="AF390" s="130"/>
      <c r="AP390" s="130"/>
      <c r="AZ390" s="130"/>
      <c r="BA390" s="130"/>
      <c r="BB390" s="130"/>
      <c r="BC390" s="130"/>
      <c r="BD390" s="130"/>
      <c r="BE390" s="130"/>
      <c r="BF390" s="130"/>
      <c r="BG390" s="130"/>
      <c r="BJ390" s="130"/>
      <c r="BK390" s="130"/>
      <c r="BL390" s="130"/>
      <c r="BM390" s="130"/>
      <c r="BN390" s="130"/>
      <c r="BO390" s="130"/>
      <c r="BP390" s="130"/>
      <c r="BQ390" s="130"/>
      <c r="BT390" s="441"/>
      <c r="BU390" s="442"/>
      <c r="BV390" s="442"/>
      <c r="BW390" s="442"/>
      <c r="BX390" s="442"/>
      <c r="BY390" s="442"/>
      <c r="BZ390" s="442"/>
      <c r="CA390" s="442"/>
      <c r="CB390" s="442"/>
      <c r="CC390" s="442"/>
      <c r="CD390" s="130"/>
      <c r="CN390" s="130"/>
      <c r="CX390" s="130"/>
      <c r="DH390" s="130"/>
      <c r="DR390" s="130"/>
      <c r="EB390" s="130"/>
      <c r="EL390" s="130"/>
      <c r="EV390" s="130"/>
      <c r="FF390" s="130"/>
      <c r="FP390" s="130"/>
      <c r="FZ390" s="130"/>
      <c r="GJ390" s="130"/>
      <c r="GT390" s="130"/>
      <c r="HD390" s="130"/>
      <c r="HN390" s="130"/>
      <c r="HX390" s="130"/>
      <c r="IH390" s="130"/>
    </row>
    <row xmlns:x14ac="http://schemas.microsoft.com/office/spreadsheetml/2009/9/ac" r="391" s="3" customFormat="true" x14ac:dyDescent="0.25">
      <c r="A391" s="394"/>
      <c r="B391" s="130"/>
      <c r="L391" s="130"/>
      <c r="V391" s="130"/>
      <c r="AF391" s="130"/>
      <c r="AP391" s="130"/>
      <c r="AZ391" s="130"/>
      <c r="BA391" s="130"/>
      <c r="BB391" s="130"/>
      <c r="BC391" s="130"/>
      <c r="BD391" s="130"/>
      <c r="BE391" s="130"/>
      <c r="BF391" s="130"/>
      <c r="BG391" s="130"/>
      <c r="BJ391" s="130"/>
      <c r="BK391" s="130"/>
      <c r="BL391" s="130"/>
      <c r="BM391" s="130"/>
      <c r="BN391" s="130"/>
      <c r="BO391" s="130"/>
      <c r="BP391" s="130"/>
      <c r="BQ391" s="130"/>
      <c r="BT391" s="441"/>
      <c r="BU391" s="442"/>
      <c r="BV391" s="442"/>
      <c r="BW391" s="442"/>
      <c r="BX391" s="442"/>
      <c r="BY391" s="442"/>
      <c r="BZ391" s="442"/>
      <c r="CA391" s="442"/>
      <c r="CB391" s="442"/>
      <c r="CC391" s="442"/>
      <c r="CD391" s="130"/>
      <c r="CN391" s="130"/>
      <c r="CX391" s="130"/>
      <c r="DH391" s="130"/>
      <c r="DR391" s="130"/>
      <c r="EB391" s="130"/>
      <c r="EL391" s="130"/>
      <c r="EV391" s="130"/>
      <c r="FF391" s="130"/>
      <c r="FP391" s="130"/>
      <c r="FZ391" s="130"/>
      <c r="GJ391" s="130"/>
      <c r="GT391" s="130"/>
      <c r="HD391" s="130"/>
      <c r="HN391" s="130"/>
      <c r="HX391" s="130"/>
      <c r="IH391" s="130"/>
    </row>
    <row xmlns:x14ac="http://schemas.microsoft.com/office/spreadsheetml/2009/9/ac" r="392" s="3" customFormat="true" x14ac:dyDescent="0.25">
      <c r="A392" s="394"/>
      <c r="B392" s="130"/>
      <c r="L392" s="130"/>
      <c r="V392" s="130"/>
      <c r="AF392" s="130"/>
      <c r="AP392" s="130"/>
      <c r="AZ392" s="130"/>
      <c r="BA392" s="130"/>
      <c r="BB392" s="130"/>
      <c r="BC392" s="130"/>
      <c r="BD392" s="130"/>
      <c r="BE392" s="130"/>
      <c r="BF392" s="130"/>
      <c r="BG392" s="130"/>
      <c r="BJ392" s="130"/>
      <c r="BK392" s="130"/>
      <c r="BL392" s="130"/>
      <c r="BM392" s="130"/>
      <c r="BN392" s="130"/>
      <c r="BO392" s="130"/>
      <c r="BP392" s="130"/>
      <c r="BQ392" s="130"/>
      <c r="BT392" s="441"/>
      <c r="BU392" s="442"/>
      <c r="BV392" s="442"/>
      <c r="BW392" s="442"/>
      <c r="BX392" s="442"/>
      <c r="BY392" s="442"/>
      <c r="BZ392" s="442"/>
      <c r="CA392" s="442"/>
      <c r="CB392" s="442"/>
      <c r="CC392" s="442"/>
      <c r="CD392" s="130"/>
      <c r="CN392" s="130"/>
      <c r="CX392" s="130"/>
      <c r="DH392" s="130"/>
      <c r="DR392" s="130"/>
      <c r="EB392" s="130"/>
      <c r="EL392" s="130"/>
      <c r="EV392" s="130"/>
      <c r="FF392" s="130"/>
      <c r="FP392" s="130"/>
      <c r="FZ392" s="130"/>
      <c r="GJ392" s="130"/>
      <c r="GT392" s="130"/>
      <c r="HD392" s="130"/>
      <c r="HN392" s="130"/>
      <c r="HX392" s="130"/>
      <c r="IH392" s="130"/>
    </row>
    <row xmlns:x14ac="http://schemas.microsoft.com/office/spreadsheetml/2009/9/ac" r="393" s="3" customFormat="true" x14ac:dyDescent="0.25">
      <c r="A393" s="394"/>
      <c r="B393" s="130"/>
      <c r="L393" s="130"/>
      <c r="V393" s="130"/>
      <c r="AF393" s="130"/>
      <c r="AP393" s="130"/>
      <c r="AZ393" s="130"/>
      <c r="BA393" s="130"/>
      <c r="BB393" s="130"/>
      <c r="BC393" s="130"/>
      <c r="BD393" s="130"/>
      <c r="BE393" s="130"/>
      <c r="BF393" s="130"/>
      <c r="BG393" s="130"/>
      <c r="BJ393" s="130"/>
      <c r="BK393" s="130"/>
      <c r="BL393" s="130"/>
      <c r="BM393" s="130"/>
      <c r="BN393" s="130"/>
      <c r="BO393" s="130"/>
      <c r="BP393" s="130"/>
      <c r="BQ393" s="130"/>
      <c r="BT393" s="441"/>
      <c r="BU393" s="442"/>
      <c r="BV393" s="442"/>
      <c r="BW393" s="442"/>
      <c r="BX393" s="442"/>
      <c r="BY393" s="442"/>
      <c r="BZ393" s="442"/>
      <c r="CA393" s="442"/>
      <c r="CB393" s="442"/>
      <c r="CC393" s="442"/>
      <c r="CD393" s="130"/>
      <c r="CN393" s="130"/>
      <c r="CX393" s="130"/>
      <c r="DH393" s="130"/>
      <c r="DR393" s="130"/>
      <c r="EB393" s="130"/>
      <c r="EL393" s="130"/>
      <c r="EV393" s="130"/>
      <c r="FF393" s="130"/>
      <c r="FP393" s="130"/>
      <c r="FZ393" s="130"/>
      <c r="GJ393" s="130"/>
      <c r="GT393" s="130"/>
      <c r="HD393" s="130"/>
      <c r="HN393" s="130"/>
      <c r="HX393" s="130"/>
      <c r="IH393" s="130"/>
    </row>
    <row xmlns:x14ac="http://schemas.microsoft.com/office/spreadsheetml/2009/9/ac" r="394" s="3" customFormat="true" x14ac:dyDescent="0.25">
      <c r="A394" s="394"/>
      <c r="B394" s="130"/>
      <c r="L394" s="130"/>
      <c r="V394" s="130"/>
      <c r="AF394" s="130"/>
      <c r="AP394" s="130"/>
      <c r="AZ394" s="130"/>
      <c r="BA394" s="130"/>
      <c r="BB394" s="130"/>
      <c r="BC394" s="130"/>
      <c r="BD394" s="130"/>
      <c r="BE394" s="130"/>
      <c r="BF394" s="130"/>
      <c r="BG394" s="130"/>
      <c r="BJ394" s="130"/>
      <c r="BK394" s="130"/>
      <c r="BL394" s="130"/>
      <c r="BM394" s="130"/>
      <c r="BN394" s="130"/>
      <c r="BO394" s="130"/>
      <c r="BP394" s="130"/>
      <c r="BQ394" s="130"/>
      <c r="BT394" s="441"/>
      <c r="BU394" s="442"/>
      <c r="BV394" s="442"/>
      <c r="BW394" s="442"/>
      <c r="BX394" s="442"/>
      <c r="BY394" s="442"/>
      <c r="BZ394" s="442"/>
      <c r="CA394" s="442"/>
      <c r="CB394" s="442"/>
      <c r="CC394" s="442"/>
      <c r="CD394" s="130"/>
      <c r="CN394" s="130"/>
      <c r="CX394" s="130"/>
      <c r="DH394" s="130"/>
      <c r="DR394" s="130"/>
      <c r="EB394" s="130"/>
      <c r="EL394" s="130"/>
      <c r="EV394" s="130"/>
      <c r="FF394" s="130"/>
      <c r="FP394" s="130"/>
      <c r="FZ394" s="130"/>
      <c r="GJ394" s="130"/>
      <c r="GT394" s="130"/>
      <c r="HD394" s="130"/>
      <c r="HN394" s="130"/>
      <c r="HX394" s="130"/>
      <c r="IH394" s="130"/>
    </row>
    <row xmlns:x14ac="http://schemas.microsoft.com/office/spreadsheetml/2009/9/ac" r="395" s="3" customFormat="true" x14ac:dyDescent="0.25">
      <c r="A395" s="394"/>
      <c r="B395" s="130"/>
      <c r="L395" s="130"/>
      <c r="V395" s="130"/>
      <c r="AF395" s="130"/>
      <c r="AP395" s="130"/>
      <c r="AZ395" s="130"/>
      <c r="BA395" s="130"/>
      <c r="BB395" s="130"/>
      <c r="BC395" s="130"/>
      <c r="BD395" s="130"/>
      <c r="BE395" s="130"/>
      <c r="BF395" s="130"/>
      <c r="BG395" s="130"/>
      <c r="BJ395" s="130"/>
      <c r="BK395" s="130"/>
      <c r="BL395" s="130"/>
      <c r="BM395" s="130"/>
      <c r="BN395" s="130"/>
      <c r="BO395" s="130"/>
      <c r="BP395" s="130"/>
      <c r="BQ395" s="130"/>
      <c r="BT395" s="441"/>
      <c r="BU395" s="442"/>
      <c r="BV395" s="442"/>
      <c r="BW395" s="442"/>
      <c r="BX395" s="442"/>
      <c r="BY395" s="442"/>
      <c r="BZ395" s="442"/>
      <c r="CA395" s="442"/>
      <c r="CB395" s="442"/>
      <c r="CC395" s="442"/>
      <c r="CD395" s="130"/>
      <c r="CN395" s="130"/>
      <c r="CX395" s="130"/>
      <c r="DH395" s="130"/>
      <c r="DR395" s="130"/>
      <c r="EB395" s="130"/>
      <c r="EL395" s="130"/>
      <c r="EV395" s="130"/>
      <c r="FF395" s="130"/>
      <c r="FP395" s="130"/>
      <c r="FZ395" s="130"/>
      <c r="GJ395" s="130"/>
      <c r="GT395" s="130"/>
      <c r="HD395" s="130"/>
      <c r="HN395" s="130"/>
      <c r="HX395" s="130"/>
      <c r="IH395" s="130"/>
    </row>
    <row xmlns:x14ac="http://schemas.microsoft.com/office/spreadsheetml/2009/9/ac" r="396" s="3" customFormat="true" x14ac:dyDescent="0.25">
      <c r="A396" s="394"/>
      <c r="B396" s="130"/>
      <c r="L396" s="130"/>
      <c r="V396" s="130"/>
      <c r="AF396" s="130"/>
      <c r="AP396" s="130"/>
      <c r="AZ396" s="130"/>
      <c r="BA396" s="130"/>
      <c r="BB396" s="130"/>
      <c r="BC396" s="130"/>
      <c r="BD396" s="130"/>
      <c r="BE396" s="130"/>
      <c r="BF396" s="130"/>
      <c r="BG396" s="130"/>
      <c r="BJ396" s="130"/>
      <c r="BK396" s="130"/>
      <c r="BL396" s="130"/>
      <c r="BM396" s="130"/>
      <c r="BN396" s="130"/>
      <c r="BO396" s="130"/>
      <c r="BP396" s="130"/>
      <c r="BQ396" s="130"/>
      <c r="BT396" s="441"/>
      <c r="BU396" s="442"/>
      <c r="BV396" s="442"/>
      <c r="BW396" s="442"/>
      <c r="BX396" s="442"/>
      <c r="BY396" s="442"/>
      <c r="BZ396" s="442"/>
      <c r="CA396" s="442"/>
      <c r="CB396" s="442"/>
      <c r="CC396" s="442"/>
      <c r="CD396" s="130"/>
      <c r="CN396" s="130"/>
      <c r="CX396" s="130"/>
      <c r="DH396" s="130"/>
      <c r="DR396" s="130"/>
      <c r="EB396" s="130"/>
      <c r="EL396" s="130"/>
      <c r="EV396" s="130"/>
      <c r="FF396" s="130"/>
      <c r="FP396" s="130"/>
      <c r="FZ396" s="130"/>
      <c r="GJ396" s="130"/>
      <c r="GT396" s="130"/>
      <c r="HD396" s="130"/>
      <c r="HN396" s="130"/>
      <c r="HX396" s="130"/>
      <c r="IH396" s="130"/>
    </row>
    <row xmlns:x14ac="http://schemas.microsoft.com/office/spreadsheetml/2009/9/ac" r="397" s="3" customFormat="true" x14ac:dyDescent="0.25">
      <c r="A397" s="394"/>
      <c r="B397" s="130"/>
      <c r="L397" s="130"/>
      <c r="V397" s="130"/>
      <c r="AF397" s="130"/>
      <c r="AP397" s="130"/>
      <c r="AZ397" s="130"/>
      <c r="BA397" s="130"/>
      <c r="BB397" s="130"/>
      <c r="BC397" s="130"/>
      <c r="BD397" s="130"/>
      <c r="BE397" s="130"/>
      <c r="BF397" s="130"/>
      <c r="BG397" s="130"/>
      <c r="BJ397" s="130"/>
      <c r="BK397" s="130"/>
      <c r="BL397" s="130"/>
      <c r="BM397" s="130"/>
      <c r="BN397" s="130"/>
      <c r="BO397" s="130"/>
      <c r="BP397" s="130"/>
      <c r="BQ397" s="130"/>
      <c r="BT397" s="441"/>
      <c r="BU397" s="442"/>
      <c r="BV397" s="442"/>
      <c r="BW397" s="442"/>
      <c r="BX397" s="442"/>
      <c r="BY397" s="442"/>
      <c r="BZ397" s="442"/>
      <c r="CA397" s="442"/>
      <c r="CB397" s="442"/>
      <c r="CC397" s="442"/>
      <c r="CD397" s="130"/>
      <c r="CN397" s="130"/>
      <c r="CX397" s="130"/>
      <c r="DH397" s="130"/>
      <c r="DR397" s="130"/>
      <c r="EB397" s="130"/>
      <c r="EL397" s="130"/>
      <c r="EV397" s="130"/>
      <c r="FF397" s="130"/>
      <c r="FP397" s="130"/>
      <c r="FZ397" s="130"/>
      <c r="GJ397" s="130"/>
      <c r="GT397" s="130"/>
      <c r="HD397" s="130"/>
      <c r="HN397" s="130"/>
      <c r="HX397" s="130"/>
      <c r="IH397" s="130"/>
    </row>
    <row xmlns:x14ac="http://schemas.microsoft.com/office/spreadsheetml/2009/9/ac" r="398" s="3" customFormat="true" x14ac:dyDescent="0.25">
      <c r="A398" s="394"/>
      <c r="B398" s="130"/>
      <c r="L398" s="130"/>
      <c r="V398" s="130"/>
      <c r="AF398" s="130"/>
      <c r="AP398" s="130"/>
      <c r="AZ398" s="130"/>
      <c r="BA398" s="130"/>
      <c r="BB398" s="130"/>
      <c r="BC398" s="130"/>
      <c r="BD398" s="130"/>
      <c r="BE398" s="130"/>
      <c r="BF398" s="130"/>
      <c r="BG398" s="130"/>
      <c r="BJ398" s="130"/>
      <c r="BK398" s="130"/>
      <c r="BL398" s="130"/>
      <c r="BM398" s="130"/>
      <c r="BN398" s="130"/>
      <c r="BO398" s="130"/>
      <c r="BP398" s="130"/>
      <c r="BQ398" s="130"/>
      <c r="BT398" s="441"/>
      <c r="BU398" s="442"/>
      <c r="BV398" s="442"/>
      <c r="BW398" s="442"/>
      <c r="BX398" s="442"/>
      <c r="BY398" s="442"/>
      <c r="BZ398" s="442"/>
      <c r="CA398" s="442"/>
      <c r="CB398" s="442"/>
      <c r="CC398" s="442"/>
      <c r="CD398" s="130"/>
      <c r="CN398" s="130"/>
      <c r="CX398" s="130"/>
      <c r="DH398" s="130"/>
      <c r="DR398" s="130"/>
      <c r="EB398" s="130"/>
      <c r="EL398" s="130"/>
      <c r="EV398" s="130"/>
      <c r="FF398" s="130"/>
      <c r="FP398" s="130"/>
      <c r="FZ398" s="130"/>
      <c r="GJ398" s="130"/>
      <c r="GT398" s="130"/>
      <c r="HD398" s="130"/>
      <c r="HN398" s="130"/>
      <c r="HX398" s="130"/>
      <c r="IH398" s="130"/>
    </row>
    <row xmlns:x14ac="http://schemas.microsoft.com/office/spreadsheetml/2009/9/ac" r="399" s="3" customFormat="true" x14ac:dyDescent="0.25">
      <c r="A399" s="394"/>
      <c r="B399" s="130"/>
      <c r="L399" s="130"/>
      <c r="V399" s="130"/>
      <c r="AF399" s="130"/>
      <c r="AP399" s="130"/>
      <c r="AZ399" s="130"/>
      <c r="BA399" s="130"/>
      <c r="BB399" s="130"/>
      <c r="BC399" s="130"/>
      <c r="BD399" s="130"/>
      <c r="BE399" s="130"/>
      <c r="BF399" s="130"/>
      <c r="BG399" s="130"/>
      <c r="BJ399" s="130"/>
      <c r="BK399" s="130"/>
      <c r="BL399" s="130"/>
      <c r="BM399" s="130"/>
      <c r="BN399" s="130"/>
      <c r="BO399" s="130"/>
      <c r="BP399" s="130"/>
      <c r="BQ399" s="130"/>
      <c r="BT399" s="441"/>
      <c r="BU399" s="442"/>
      <c r="BV399" s="442"/>
      <c r="BW399" s="442"/>
      <c r="BX399" s="442"/>
      <c r="BY399" s="442"/>
      <c r="BZ399" s="442"/>
      <c r="CA399" s="442"/>
      <c r="CB399" s="442"/>
      <c r="CC399" s="442"/>
      <c r="CD399" s="130"/>
      <c r="CN399" s="130"/>
      <c r="CX399" s="130"/>
      <c r="DH399" s="130"/>
      <c r="DR399" s="130"/>
      <c r="EB399" s="130"/>
      <c r="EL399" s="130"/>
      <c r="EV399" s="130"/>
      <c r="FF399" s="130"/>
      <c r="FP399" s="130"/>
      <c r="FZ399" s="130"/>
      <c r="GJ399" s="130"/>
      <c r="GT399" s="130"/>
      <c r="HD399" s="130"/>
      <c r="HN399" s="130"/>
      <c r="HX399" s="130"/>
      <c r="IH399" s="130"/>
    </row>
    <row xmlns:x14ac="http://schemas.microsoft.com/office/spreadsheetml/2009/9/ac" r="400" s="3" customFormat="true" x14ac:dyDescent="0.25">
      <c r="A400" s="394"/>
      <c r="B400" s="130"/>
      <c r="L400" s="130"/>
      <c r="V400" s="130"/>
      <c r="AF400" s="130"/>
      <c r="AP400" s="130"/>
      <c r="AZ400" s="130"/>
      <c r="BA400" s="130"/>
      <c r="BB400" s="130"/>
      <c r="BC400" s="130"/>
      <c r="BD400" s="130"/>
      <c r="BE400" s="130"/>
      <c r="BF400" s="130"/>
      <c r="BG400" s="130"/>
      <c r="BJ400" s="130"/>
      <c r="BK400" s="130"/>
      <c r="BL400" s="130"/>
      <c r="BM400" s="130"/>
      <c r="BN400" s="130"/>
      <c r="BO400" s="130"/>
      <c r="BP400" s="130"/>
      <c r="BQ400" s="130"/>
      <c r="BT400" s="441"/>
      <c r="BU400" s="442"/>
      <c r="BV400" s="442"/>
      <c r="BW400" s="442"/>
      <c r="BX400" s="442"/>
      <c r="BY400" s="442"/>
      <c r="BZ400" s="442"/>
      <c r="CA400" s="442"/>
      <c r="CB400" s="442"/>
      <c r="CC400" s="442"/>
      <c r="CD400" s="130"/>
      <c r="CN400" s="130"/>
      <c r="CX400" s="130"/>
      <c r="DH400" s="130"/>
      <c r="DR400" s="130"/>
      <c r="EB400" s="130"/>
      <c r="EL400" s="130"/>
      <c r="EV400" s="130"/>
      <c r="FF400" s="130"/>
      <c r="FP400" s="130"/>
      <c r="FZ400" s="130"/>
      <c r="GJ400" s="130"/>
      <c r="GT400" s="130"/>
      <c r="HD400" s="130"/>
      <c r="HN400" s="130"/>
      <c r="HX400" s="130"/>
      <c r="IH400" s="130"/>
    </row>
    <row xmlns:x14ac="http://schemas.microsoft.com/office/spreadsheetml/2009/9/ac" r="401" s="3" customFormat="true" x14ac:dyDescent="0.25">
      <c r="A401" s="394"/>
      <c r="B401" s="130"/>
      <c r="L401" s="130"/>
      <c r="V401" s="130"/>
      <c r="AF401" s="130"/>
      <c r="AP401" s="130"/>
      <c r="AZ401" s="130"/>
      <c r="BA401" s="130"/>
      <c r="BB401" s="130"/>
      <c r="BC401" s="130"/>
      <c r="BD401" s="130"/>
      <c r="BE401" s="130"/>
      <c r="BF401" s="130"/>
      <c r="BG401" s="130"/>
      <c r="BJ401" s="130"/>
      <c r="BK401" s="130"/>
      <c r="BL401" s="130"/>
      <c r="BM401" s="130"/>
      <c r="BN401" s="130"/>
      <c r="BO401" s="130"/>
      <c r="BP401" s="130"/>
      <c r="BQ401" s="130"/>
      <c r="BT401" s="441"/>
      <c r="BU401" s="442"/>
      <c r="BV401" s="442"/>
      <c r="BW401" s="442"/>
      <c r="BX401" s="442"/>
      <c r="BY401" s="442"/>
      <c r="BZ401" s="442"/>
      <c r="CA401" s="442"/>
      <c r="CB401" s="442"/>
      <c r="CC401" s="442"/>
      <c r="CD401" s="130"/>
      <c r="CN401" s="130"/>
      <c r="CX401" s="130"/>
      <c r="DH401" s="130"/>
      <c r="DR401" s="130"/>
      <c r="EB401" s="130"/>
      <c r="EL401" s="130"/>
      <c r="EV401" s="130"/>
      <c r="FF401" s="130"/>
      <c r="FP401" s="130"/>
      <c r="FZ401" s="130"/>
      <c r="GJ401" s="130"/>
      <c r="GT401" s="130"/>
      <c r="HD401" s="130"/>
      <c r="HN401" s="130"/>
      <c r="HX401" s="130"/>
      <c r="IH401" s="130"/>
    </row>
    <row xmlns:x14ac="http://schemas.microsoft.com/office/spreadsheetml/2009/9/ac" r="402" s="3" customFormat="true" x14ac:dyDescent="0.25">
      <c r="A402" s="394"/>
      <c r="B402" s="130"/>
      <c r="L402" s="130"/>
      <c r="V402" s="130"/>
      <c r="AF402" s="130"/>
      <c r="AP402" s="130"/>
      <c r="AZ402" s="130"/>
      <c r="BA402" s="130"/>
      <c r="BB402" s="130"/>
      <c r="BC402" s="130"/>
      <c r="BD402" s="130"/>
      <c r="BE402" s="130"/>
      <c r="BF402" s="130"/>
      <c r="BG402" s="130"/>
      <c r="BJ402" s="130"/>
      <c r="BK402" s="130"/>
      <c r="BL402" s="130"/>
      <c r="BM402" s="130"/>
      <c r="BN402" s="130"/>
      <c r="BO402" s="130"/>
      <c r="BP402" s="130"/>
      <c r="BQ402" s="130"/>
      <c r="BT402" s="441"/>
      <c r="BU402" s="442"/>
      <c r="BV402" s="442"/>
      <c r="BW402" s="442"/>
      <c r="BX402" s="442"/>
      <c r="BY402" s="442"/>
      <c r="BZ402" s="442"/>
      <c r="CA402" s="442"/>
      <c r="CB402" s="442"/>
      <c r="CC402" s="442"/>
      <c r="CD402" s="130"/>
      <c r="CN402" s="130"/>
      <c r="CX402" s="130"/>
      <c r="DH402" s="130"/>
      <c r="DR402" s="130"/>
      <c r="EB402" s="130"/>
      <c r="EL402" s="130"/>
      <c r="EV402" s="130"/>
      <c r="FF402" s="130"/>
      <c r="FP402" s="130"/>
      <c r="FZ402" s="130"/>
      <c r="GJ402" s="130"/>
      <c r="GT402" s="130"/>
      <c r="HD402" s="130"/>
      <c r="HN402" s="130"/>
      <c r="HX402" s="130"/>
      <c r="IH402" s="130"/>
    </row>
    <row xmlns:x14ac="http://schemas.microsoft.com/office/spreadsheetml/2009/9/ac" r="403" s="3" customFormat="true" x14ac:dyDescent="0.25">
      <c r="A403" s="394"/>
      <c r="B403" s="130"/>
      <c r="L403" s="130"/>
      <c r="V403" s="130"/>
      <c r="AF403" s="130"/>
      <c r="AP403" s="130"/>
      <c r="AZ403" s="130"/>
      <c r="BA403" s="130"/>
      <c r="BB403" s="130"/>
      <c r="BC403" s="130"/>
      <c r="BD403" s="130"/>
      <c r="BE403" s="130"/>
      <c r="BF403" s="130"/>
      <c r="BG403" s="130"/>
      <c r="BJ403" s="130"/>
      <c r="BK403" s="130"/>
      <c r="BL403" s="130"/>
      <c r="BM403" s="130"/>
      <c r="BN403" s="130"/>
      <c r="BO403" s="130"/>
      <c r="BP403" s="130"/>
      <c r="BQ403" s="130"/>
      <c r="BT403" s="441"/>
      <c r="BU403" s="442"/>
      <c r="BV403" s="442"/>
      <c r="BW403" s="442"/>
      <c r="BX403" s="442"/>
      <c r="BY403" s="442"/>
      <c r="BZ403" s="442"/>
      <c r="CA403" s="442"/>
      <c r="CB403" s="442"/>
      <c r="CC403" s="442"/>
      <c r="CD403" s="130"/>
      <c r="CN403" s="130"/>
      <c r="CX403" s="130"/>
      <c r="DH403" s="130"/>
      <c r="DR403" s="130"/>
      <c r="EB403" s="130"/>
      <c r="EL403" s="130"/>
      <c r="EV403" s="130"/>
      <c r="FF403" s="130"/>
      <c r="FP403" s="130"/>
      <c r="FZ403" s="130"/>
      <c r="GJ403" s="130"/>
      <c r="GT403" s="130"/>
      <c r="HD403" s="130"/>
      <c r="HN403" s="130"/>
      <c r="HX403" s="130"/>
      <c r="IH403" s="130"/>
    </row>
    <row xmlns:x14ac="http://schemas.microsoft.com/office/spreadsheetml/2009/9/ac" r="404" s="3" customFormat="true" x14ac:dyDescent="0.25">
      <c r="A404" s="394"/>
      <c r="B404" s="130"/>
      <c r="L404" s="130"/>
      <c r="V404" s="130"/>
      <c r="AF404" s="130"/>
      <c r="AP404" s="130"/>
      <c r="AZ404" s="130"/>
      <c r="BA404" s="130"/>
      <c r="BB404" s="130"/>
      <c r="BC404" s="130"/>
      <c r="BD404" s="130"/>
      <c r="BE404" s="130"/>
      <c r="BF404" s="130"/>
      <c r="BG404" s="130"/>
      <c r="BJ404" s="130"/>
      <c r="BK404" s="130"/>
      <c r="BL404" s="130"/>
      <c r="BM404" s="130"/>
      <c r="BN404" s="130"/>
      <c r="BO404" s="130"/>
      <c r="BP404" s="130"/>
      <c r="BQ404" s="130"/>
      <c r="BT404" s="441"/>
      <c r="BU404" s="442"/>
      <c r="BV404" s="442"/>
      <c r="BW404" s="442"/>
      <c r="BX404" s="442"/>
      <c r="BY404" s="442"/>
      <c r="BZ404" s="442"/>
      <c r="CA404" s="442"/>
      <c r="CB404" s="442"/>
      <c r="CC404" s="442"/>
      <c r="CD404" s="130"/>
      <c r="CN404" s="130"/>
      <c r="CX404" s="130"/>
      <c r="DH404" s="130"/>
      <c r="DR404" s="130"/>
      <c r="EB404" s="130"/>
      <c r="EL404" s="130"/>
      <c r="EV404" s="130"/>
      <c r="FF404" s="130"/>
      <c r="FP404" s="130"/>
      <c r="FZ404" s="130"/>
      <c r="GJ404" s="130"/>
      <c r="GT404" s="130"/>
      <c r="HD404" s="130"/>
      <c r="HN404" s="130"/>
      <c r="HX404" s="130"/>
      <c r="IH404" s="130"/>
    </row>
    <row xmlns:x14ac="http://schemas.microsoft.com/office/spreadsheetml/2009/9/ac" r="405" s="3" customFormat="true" x14ac:dyDescent="0.25">
      <c r="A405" s="394"/>
      <c r="B405" s="130"/>
      <c r="L405" s="130"/>
      <c r="V405" s="130"/>
      <c r="AF405" s="130"/>
      <c r="AP405" s="130"/>
      <c r="AZ405" s="130"/>
      <c r="BA405" s="130"/>
      <c r="BB405" s="130"/>
      <c r="BC405" s="130"/>
      <c r="BD405" s="130"/>
      <c r="BE405" s="130"/>
      <c r="BF405" s="130"/>
      <c r="BG405" s="130"/>
      <c r="BJ405" s="130"/>
      <c r="BK405" s="130"/>
      <c r="BL405" s="130"/>
      <c r="BM405" s="130"/>
      <c r="BN405" s="130"/>
      <c r="BO405" s="130"/>
      <c r="BP405" s="130"/>
      <c r="BQ405" s="130"/>
      <c r="BT405" s="441"/>
      <c r="BU405" s="442"/>
      <c r="BV405" s="442"/>
      <c r="BW405" s="442"/>
      <c r="BX405" s="442"/>
      <c r="BY405" s="442"/>
      <c r="BZ405" s="442"/>
      <c r="CA405" s="442"/>
      <c r="CB405" s="442"/>
      <c r="CC405" s="442"/>
      <c r="CD405" s="130"/>
      <c r="CN405" s="130"/>
      <c r="CX405" s="130"/>
      <c r="DH405" s="130"/>
      <c r="DR405" s="130"/>
      <c r="EB405" s="130"/>
      <c r="EL405" s="130"/>
      <c r="EV405" s="130"/>
      <c r="FF405" s="130"/>
      <c r="FP405" s="130"/>
      <c r="FZ405" s="130"/>
      <c r="GJ405" s="130"/>
      <c r="GT405" s="130"/>
      <c r="HD405" s="130"/>
      <c r="HN405" s="130"/>
      <c r="HX405" s="130"/>
      <c r="IH405" s="130"/>
    </row>
    <row xmlns:x14ac="http://schemas.microsoft.com/office/spreadsheetml/2009/9/ac" r="406" s="3" customFormat="true" x14ac:dyDescent="0.25">
      <c r="A406" s="394"/>
      <c r="B406" s="130"/>
      <c r="L406" s="130"/>
      <c r="V406" s="130"/>
      <c r="AF406" s="130"/>
      <c r="AP406" s="130"/>
      <c r="AZ406" s="130"/>
      <c r="BA406" s="130"/>
      <c r="BB406" s="130"/>
      <c r="BC406" s="130"/>
      <c r="BD406" s="130"/>
      <c r="BE406" s="130"/>
      <c r="BF406" s="130"/>
      <c r="BG406" s="130"/>
      <c r="BJ406" s="130"/>
      <c r="BK406" s="130"/>
      <c r="BL406" s="130"/>
      <c r="BM406" s="130"/>
      <c r="BN406" s="130"/>
      <c r="BO406" s="130"/>
      <c r="BP406" s="130"/>
      <c r="BQ406" s="130"/>
      <c r="BT406" s="441"/>
      <c r="BU406" s="442"/>
      <c r="BV406" s="442"/>
      <c r="BW406" s="442"/>
      <c r="BX406" s="442"/>
      <c r="BY406" s="442"/>
      <c r="BZ406" s="442"/>
      <c r="CA406" s="442"/>
      <c r="CB406" s="442"/>
      <c r="CC406" s="442"/>
      <c r="CD406" s="130"/>
      <c r="CN406" s="130"/>
      <c r="CX406" s="130"/>
      <c r="DH406" s="130"/>
      <c r="DR406" s="130"/>
      <c r="EB406" s="130"/>
      <c r="EL406" s="130"/>
      <c r="EV406" s="130"/>
      <c r="FF406" s="130"/>
      <c r="FP406" s="130"/>
      <c r="FZ406" s="130"/>
      <c r="GJ406" s="130"/>
      <c r="GT406" s="130"/>
      <c r="HD406" s="130"/>
      <c r="HN406" s="130"/>
      <c r="HX406" s="130"/>
      <c r="IH406" s="130"/>
    </row>
    <row xmlns:x14ac="http://schemas.microsoft.com/office/spreadsheetml/2009/9/ac" r="407" s="3" customFormat="true" x14ac:dyDescent="0.25">
      <c r="A407" s="394"/>
      <c r="B407" s="130"/>
      <c r="L407" s="130"/>
      <c r="V407" s="130"/>
      <c r="AF407" s="130"/>
      <c r="AP407" s="130"/>
      <c r="AZ407" s="130"/>
      <c r="BA407" s="130"/>
      <c r="BB407" s="130"/>
      <c r="BC407" s="130"/>
      <c r="BD407" s="130"/>
      <c r="BE407" s="130"/>
      <c r="BF407" s="130"/>
      <c r="BG407" s="130"/>
      <c r="BJ407" s="130"/>
      <c r="BK407" s="130"/>
      <c r="BL407" s="130"/>
      <c r="BM407" s="130"/>
      <c r="BN407" s="130"/>
      <c r="BO407" s="130"/>
      <c r="BP407" s="130"/>
      <c r="BQ407" s="130"/>
      <c r="BT407" s="441"/>
      <c r="BU407" s="442"/>
      <c r="BV407" s="442"/>
      <c r="BW407" s="442"/>
      <c r="BX407" s="442"/>
      <c r="BY407" s="442"/>
      <c r="BZ407" s="442"/>
      <c r="CA407" s="442"/>
      <c r="CB407" s="442"/>
      <c r="CC407" s="442"/>
      <c r="CD407" s="130"/>
      <c r="CN407" s="130"/>
      <c r="CX407" s="130"/>
      <c r="DH407" s="130"/>
      <c r="DR407" s="130"/>
      <c r="EB407" s="130"/>
      <c r="EL407" s="130"/>
      <c r="EV407" s="130"/>
      <c r="FF407" s="130"/>
      <c r="FP407" s="130"/>
      <c r="FZ407" s="130"/>
      <c r="GJ407" s="130"/>
      <c r="GT407" s="130"/>
      <c r="HD407" s="130"/>
      <c r="HN407" s="130"/>
      <c r="HX407" s="130"/>
      <c r="IH407" s="130"/>
    </row>
    <row xmlns:x14ac="http://schemas.microsoft.com/office/spreadsheetml/2009/9/ac" r="408" s="3" customFormat="true" x14ac:dyDescent="0.25">
      <c r="A408" s="394"/>
      <c r="B408" s="130"/>
      <c r="L408" s="130"/>
      <c r="V408" s="130"/>
      <c r="AF408" s="130"/>
      <c r="AP408" s="130"/>
      <c r="AZ408" s="130"/>
      <c r="BA408" s="130"/>
      <c r="BB408" s="130"/>
      <c r="BC408" s="130"/>
      <c r="BD408" s="130"/>
      <c r="BE408" s="130"/>
      <c r="BF408" s="130"/>
      <c r="BG408" s="130"/>
      <c r="BJ408" s="130"/>
      <c r="BK408" s="130"/>
      <c r="BL408" s="130"/>
      <c r="BM408" s="130"/>
      <c r="BN408" s="130"/>
      <c r="BO408" s="130"/>
      <c r="BP408" s="130"/>
      <c r="BQ408" s="130"/>
      <c r="BT408" s="441"/>
      <c r="BU408" s="442"/>
      <c r="BV408" s="442"/>
      <c r="BW408" s="442"/>
      <c r="BX408" s="442"/>
      <c r="BY408" s="442"/>
      <c r="BZ408" s="442"/>
      <c r="CA408" s="442"/>
      <c r="CB408" s="442"/>
      <c r="CC408" s="442"/>
      <c r="CD408" s="130"/>
      <c r="CN408" s="130"/>
      <c r="CX408" s="130"/>
      <c r="DH408" s="130"/>
      <c r="DR408" s="130"/>
      <c r="EB408" s="130"/>
      <c r="EL408" s="130"/>
      <c r="EV408" s="130"/>
      <c r="FF408" s="130"/>
      <c r="FP408" s="130"/>
      <c r="FZ408" s="130"/>
      <c r="GJ408" s="130"/>
      <c r="GT408" s="130"/>
      <c r="HD408" s="130"/>
      <c r="HN408" s="130"/>
      <c r="HX408" s="130"/>
      <c r="IH408" s="130"/>
    </row>
    <row xmlns:x14ac="http://schemas.microsoft.com/office/spreadsheetml/2009/9/ac" r="409" s="3" customFormat="true" x14ac:dyDescent="0.25">
      <c r="A409" s="394"/>
      <c r="B409" s="130"/>
      <c r="L409" s="130"/>
      <c r="V409" s="130"/>
      <c r="AF409" s="130"/>
      <c r="AP409" s="130"/>
      <c r="AZ409" s="130"/>
      <c r="BA409" s="130"/>
      <c r="BB409" s="130"/>
      <c r="BC409" s="130"/>
      <c r="BD409" s="130"/>
      <c r="BE409" s="130"/>
      <c r="BF409" s="130"/>
      <c r="BG409" s="130"/>
      <c r="BJ409" s="130"/>
      <c r="BK409" s="130"/>
      <c r="BL409" s="130"/>
      <c r="BM409" s="130"/>
      <c r="BN409" s="130"/>
      <c r="BO409" s="130"/>
      <c r="BP409" s="130"/>
      <c r="BQ409" s="130"/>
      <c r="BT409" s="441"/>
      <c r="BU409" s="442"/>
      <c r="BV409" s="442"/>
      <c r="BW409" s="442"/>
      <c r="BX409" s="442"/>
      <c r="BY409" s="442"/>
      <c r="BZ409" s="442"/>
      <c r="CA409" s="442"/>
      <c r="CB409" s="442"/>
      <c r="CC409" s="442"/>
      <c r="CD409" s="130"/>
      <c r="CN409" s="130"/>
      <c r="CX409" s="130"/>
      <c r="DH409" s="130"/>
      <c r="DR409" s="130"/>
      <c r="EB409" s="130"/>
      <c r="EL409" s="130"/>
      <c r="EV409" s="130"/>
      <c r="FF409" s="130"/>
      <c r="FP409" s="130"/>
      <c r="FZ409" s="130"/>
      <c r="GJ409" s="130"/>
      <c r="GT409" s="130"/>
      <c r="HD409" s="130"/>
      <c r="HN409" s="130"/>
      <c r="HX409" s="130"/>
      <c r="IH409" s="130"/>
    </row>
    <row xmlns:x14ac="http://schemas.microsoft.com/office/spreadsheetml/2009/9/ac" r="410" s="3" customFormat="true" x14ac:dyDescent="0.25">
      <c r="A410" s="394"/>
      <c r="B410" s="130"/>
      <c r="L410" s="130"/>
      <c r="V410" s="130"/>
      <c r="AF410" s="130"/>
      <c r="AP410" s="130"/>
      <c r="AZ410" s="130"/>
      <c r="BA410" s="130"/>
      <c r="BB410" s="130"/>
      <c r="BC410" s="130"/>
      <c r="BD410" s="130"/>
      <c r="BE410" s="130"/>
      <c r="BF410" s="130"/>
      <c r="BG410" s="130"/>
      <c r="BJ410" s="130"/>
      <c r="BK410" s="130"/>
      <c r="BL410" s="130"/>
      <c r="BM410" s="130"/>
      <c r="BN410" s="130"/>
      <c r="BO410" s="130"/>
      <c r="BP410" s="130"/>
      <c r="BQ410" s="130"/>
      <c r="BT410" s="441"/>
      <c r="BU410" s="442"/>
      <c r="BV410" s="442"/>
      <c r="BW410" s="442"/>
      <c r="BX410" s="442"/>
      <c r="BY410" s="442"/>
      <c r="BZ410" s="442"/>
      <c r="CA410" s="442"/>
      <c r="CB410" s="442"/>
      <c r="CC410" s="442"/>
      <c r="CD410" s="130"/>
      <c r="CN410" s="130"/>
      <c r="CX410" s="130"/>
      <c r="DH410" s="130"/>
      <c r="DR410" s="130"/>
      <c r="EB410" s="130"/>
      <c r="EL410" s="130"/>
      <c r="EV410" s="130"/>
      <c r="FF410" s="130"/>
      <c r="FP410" s="130"/>
      <c r="FZ410" s="130"/>
      <c r="GJ410" s="130"/>
      <c r="GT410" s="130"/>
      <c r="HD410" s="130"/>
      <c r="HN410" s="130"/>
      <c r="HX410" s="130"/>
      <c r="IH410" s="130"/>
    </row>
    <row xmlns:x14ac="http://schemas.microsoft.com/office/spreadsheetml/2009/9/ac" r="411" s="3" customFormat="true" x14ac:dyDescent="0.25">
      <c r="A411" s="394"/>
      <c r="B411" s="130"/>
      <c r="L411" s="130"/>
      <c r="V411" s="130"/>
      <c r="AF411" s="130"/>
      <c r="AP411" s="130"/>
      <c r="AZ411" s="130"/>
      <c r="BA411" s="130"/>
      <c r="BB411" s="130"/>
      <c r="BC411" s="130"/>
      <c r="BD411" s="130"/>
      <c r="BE411" s="130"/>
      <c r="BF411" s="130"/>
      <c r="BG411" s="130"/>
      <c r="BJ411" s="130"/>
      <c r="BK411" s="130"/>
      <c r="BL411" s="130"/>
      <c r="BM411" s="130"/>
      <c r="BN411" s="130"/>
      <c r="BO411" s="130"/>
      <c r="BP411" s="130"/>
      <c r="BQ411" s="130"/>
      <c r="BT411" s="441"/>
      <c r="BU411" s="442"/>
      <c r="BV411" s="442"/>
      <c r="BW411" s="442"/>
      <c r="BX411" s="442"/>
      <c r="BY411" s="442"/>
      <c r="BZ411" s="442"/>
      <c r="CA411" s="442"/>
      <c r="CB411" s="442"/>
      <c r="CC411" s="442"/>
      <c r="CD411" s="130"/>
      <c r="CN411" s="130"/>
      <c r="CX411" s="130"/>
      <c r="DH411" s="130"/>
      <c r="DR411" s="130"/>
      <c r="EB411" s="130"/>
      <c r="EL411" s="130"/>
      <c r="EV411" s="130"/>
      <c r="FF411" s="130"/>
      <c r="FP411" s="130"/>
      <c r="FZ411" s="130"/>
      <c r="GJ411" s="130"/>
      <c r="GT411" s="130"/>
      <c r="HD411" s="130"/>
      <c r="HN411" s="130"/>
      <c r="HX411" s="130"/>
      <c r="IH411" s="130"/>
    </row>
    <row xmlns:x14ac="http://schemas.microsoft.com/office/spreadsheetml/2009/9/ac" r="412" s="3" customFormat="true" x14ac:dyDescent="0.25">
      <c r="A412" s="394"/>
      <c r="B412" s="130"/>
      <c r="L412" s="130"/>
      <c r="V412" s="130"/>
      <c r="AF412" s="130"/>
      <c r="AP412" s="130"/>
      <c r="AZ412" s="130"/>
      <c r="BA412" s="130"/>
      <c r="BB412" s="130"/>
      <c r="BC412" s="130"/>
      <c r="BD412" s="130"/>
      <c r="BE412" s="130"/>
      <c r="BF412" s="130"/>
      <c r="BG412" s="130"/>
      <c r="BJ412" s="130"/>
      <c r="BK412" s="130"/>
      <c r="BL412" s="130"/>
      <c r="BM412" s="130"/>
      <c r="BN412" s="130"/>
      <c r="BO412" s="130"/>
      <c r="BP412" s="130"/>
      <c r="BQ412" s="130"/>
      <c r="BT412" s="441"/>
      <c r="BU412" s="442"/>
      <c r="BV412" s="442"/>
      <c r="BW412" s="442"/>
      <c r="BX412" s="442"/>
      <c r="BY412" s="442"/>
      <c r="BZ412" s="442"/>
      <c r="CA412" s="442"/>
      <c r="CB412" s="442"/>
      <c r="CC412" s="442"/>
      <c r="CD412" s="130"/>
      <c r="CN412" s="130"/>
      <c r="CX412" s="130"/>
      <c r="DH412" s="130"/>
      <c r="DR412" s="130"/>
      <c r="EB412" s="130"/>
      <c r="EL412" s="130"/>
      <c r="EV412" s="130"/>
      <c r="FF412" s="130"/>
      <c r="FP412" s="130"/>
      <c r="FZ412" s="130"/>
      <c r="GJ412" s="130"/>
      <c r="GT412" s="130"/>
      <c r="HD412" s="130"/>
      <c r="HN412" s="130"/>
      <c r="HX412" s="130"/>
      <c r="IH412" s="130"/>
    </row>
    <row xmlns:x14ac="http://schemas.microsoft.com/office/spreadsheetml/2009/9/ac" r="413" s="3" customFormat="true" x14ac:dyDescent="0.25">
      <c r="A413" s="394"/>
      <c r="B413" s="130"/>
      <c r="L413" s="130"/>
      <c r="V413" s="130"/>
      <c r="AF413" s="130"/>
      <c r="AP413" s="130"/>
      <c r="AZ413" s="130"/>
      <c r="BA413" s="130"/>
      <c r="BB413" s="130"/>
      <c r="BC413" s="130"/>
      <c r="BD413" s="130"/>
      <c r="BE413" s="130"/>
      <c r="BF413" s="130"/>
      <c r="BG413" s="130"/>
      <c r="BJ413" s="130"/>
      <c r="BK413" s="130"/>
      <c r="BL413" s="130"/>
      <c r="BM413" s="130"/>
      <c r="BN413" s="130"/>
      <c r="BO413" s="130"/>
      <c r="BP413" s="130"/>
      <c r="BQ413" s="130"/>
      <c r="BT413" s="441"/>
      <c r="BU413" s="442"/>
      <c r="BV413" s="442"/>
      <c r="BW413" s="442"/>
      <c r="BX413" s="442"/>
      <c r="BY413" s="442"/>
      <c r="BZ413" s="442"/>
      <c r="CA413" s="442"/>
      <c r="CB413" s="442"/>
      <c r="CC413" s="442"/>
      <c r="CD413" s="130"/>
      <c r="CN413" s="130"/>
      <c r="CX413" s="130"/>
      <c r="DH413" s="130"/>
      <c r="DR413" s="130"/>
      <c r="EB413" s="130"/>
      <c r="EL413" s="130"/>
      <c r="EV413" s="130"/>
      <c r="FF413" s="130"/>
      <c r="FP413" s="130"/>
      <c r="FZ413" s="130"/>
      <c r="GJ413" s="130"/>
      <c r="GT413" s="130"/>
      <c r="HD413" s="130"/>
      <c r="HN413" s="130"/>
      <c r="HX413" s="130"/>
      <c r="IH413" s="130"/>
    </row>
    <row xmlns:x14ac="http://schemas.microsoft.com/office/spreadsheetml/2009/9/ac" r="414" s="3" customFormat="true" x14ac:dyDescent="0.25">
      <c r="A414" s="394"/>
      <c r="B414" s="130"/>
      <c r="L414" s="130"/>
      <c r="V414" s="130"/>
      <c r="AF414" s="130"/>
      <c r="AP414" s="130"/>
      <c r="AZ414" s="130"/>
      <c r="BA414" s="130"/>
      <c r="BB414" s="130"/>
      <c r="BC414" s="130"/>
      <c r="BD414" s="130"/>
      <c r="BE414" s="130"/>
      <c r="BF414" s="130"/>
      <c r="BG414" s="130"/>
      <c r="BJ414" s="130"/>
      <c r="BK414" s="130"/>
      <c r="BL414" s="130"/>
      <c r="BM414" s="130"/>
      <c r="BN414" s="130"/>
      <c r="BO414" s="130"/>
      <c r="BP414" s="130"/>
      <c r="BQ414" s="130"/>
      <c r="BT414" s="441"/>
      <c r="BU414" s="442"/>
      <c r="BV414" s="442"/>
      <c r="BW414" s="442"/>
      <c r="BX414" s="442"/>
      <c r="BY414" s="442"/>
      <c r="BZ414" s="442"/>
      <c r="CA414" s="442"/>
      <c r="CB414" s="442"/>
      <c r="CC414" s="442"/>
      <c r="CD414" s="130"/>
      <c r="CN414" s="130"/>
      <c r="CX414" s="130"/>
      <c r="DH414" s="130"/>
      <c r="DR414" s="130"/>
      <c r="EB414" s="130"/>
      <c r="EL414" s="130"/>
      <c r="EV414" s="130"/>
      <c r="FF414" s="130"/>
      <c r="FP414" s="130"/>
      <c r="FZ414" s="130"/>
      <c r="GJ414" s="130"/>
      <c r="GT414" s="130"/>
      <c r="HD414" s="130"/>
      <c r="HN414" s="130"/>
      <c r="HX414" s="130"/>
      <c r="IH414" s="130"/>
    </row>
    <row xmlns:x14ac="http://schemas.microsoft.com/office/spreadsheetml/2009/9/ac" r="415" s="3" customFormat="true" x14ac:dyDescent="0.25">
      <c r="A415" s="394"/>
      <c r="B415" s="130"/>
      <c r="L415" s="130"/>
      <c r="V415" s="130"/>
      <c r="AF415" s="130"/>
      <c r="AP415" s="130"/>
      <c r="AZ415" s="130"/>
      <c r="BA415" s="130"/>
      <c r="BB415" s="130"/>
      <c r="BC415" s="130"/>
      <c r="BD415" s="130"/>
      <c r="BE415" s="130"/>
      <c r="BF415" s="130"/>
      <c r="BG415" s="130"/>
      <c r="BJ415" s="130"/>
      <c r="BK415" s="130"/>
      <c r="BL415" s="130"/>
      <c r="BM415" s="130"/>
      <c r="BN415" s="130"/>
      <c r="BO415" s="130"/>
      <c r="BP415" s="130"/>
      <c r="BQ415" s="130"/>
      <c r="BT415" s="441"/>
      <c r="BU415" s="442"/>
      <c r="BV415" s="442"/>
      <c r="BW415" s="442"/>
      <c r="BX415" s="442"/>
      <c r="BY415" s="442"/>
      <c r="BZ415" s="442"/>
      <c r="CA415" s="442"/>
      <c r="CB415" s="442"/>
      <c r="CC415" s="442"/>
      <c r="CD415" s="130"/>
      <c r="CN415" s="130"/>
      <c r="CX415" s="130"/>
      <c r="DH415" s="130"/>
      <c r="DR415" s="130"/>
      <c r="EB415" s="130"/>
      <c r="EL415" s="130"/>
      <c r="EV415" s="130"/>
      <c r="FF415" s="130"/>
      <c r="FP415" s="130"/>
      <c r="FZ415" s="130"/>
      <c r="GJ415" s="130"/>
      <c r="GT415" s="130"/>
      <c r="HD415" s="130"/>
      <c r="HN415" s="130"/>
      <c r="HX415" s="130"/>
      <c r="IH415" s="130"/>
    </row>
    <row xmlns:x14ac="http://schemas.microsoft.com/office/spreadsheetml/2009/9/ac" r="416" s="3" customFormat="true" x14ac:dyDescent="0.25">
      <c r="A416" s="394"/>
      <c r="B416" s="130"/>
      <c r="L416" s="130"/>
      <c r="V416" s="130"/>
      <c r="AF416" s="130"/>
      <c r="AP416" s="130"/>
      <c r="AZ416" s="130"/>
      <c r="BA416" s="130"/>
      <c r="BB416" s="130"/>
      <c r="BC416" s="130"/>
      <c r="BD416" s="130"/>
      <c r="BE416" s="130"/>
      <c r="BF416" s="130"/>
      <c r="BG416" s="130"/>
      <c r="BJ416" s="130"/>
      <c r="BK416" s="130"/>
      <c r="BL416" s="130"/>
      <c r="BM416" s="130"/>
      <c r="BN416" s="130"/>
      <c r="BO416" s="130"/>
      <c r="BP416" s="130"/>
      <c r="BQ416" s="130"/>
      <c r="BT416" s="441"/>
      <c r="BU416" s="442"/>
      <c r="BV416" s="442"/>
      <c r="BW416" s="442"/>
      <c r="BX416" s="442"/>
      <c r="BY416" s="442"/>
      <c r="BZ416" s="442"/>
      <c r="CA416" s="442"/>
      <c r="CB416" s="442"/>
      <c r="CC416" s="442"/>
      <c r="CD416" s="130"/>
      <c r="CN416" s="130"/>
      <c r="CX416" s="130"/>
      <c r="DH416" s="130"/>
      <c r="DR416" s="130"/>
      <c r="EB416" s="130"/>
      <c r="EL416" s="130"/>
      <c r="EV416" s="130"/>
      <c r="FF416" s="130"/>
      <c r="FP416" s="130"/>
      <c r="FZ416" s="130"/>
      <c r="GJ416" s="130"/>
      <c r="GT416" s="130"/>
      <c r="HD416" s="130"/>
      <c r="HN416" s="130"/>
      <c r="HX416" s="130"/>
      <c r="IH416" s="130"/>
    </row>
    <row xmlns:x14ac="http://schemas.microsoft.com/office/spreadsheetml/2009/9/ac" r="417" s="3" customFormat="true" x14ac:dyDescent="0.25">
      <c r="A417" s="394"/>
      <c r="B417" s="130"/>
      <c r="L417" s="130"/>
      <c r="V417" s="130"/>
      <c r="AF417" s="130"/>
      <c r="AP417" s="130"/>
      <c r="AZ417" s="130"/>
      <c r="BA417" s="130"/>
      <c r="BB417" s="130"/>
      <c r="BC417" s="130"/>
      <c r="BD417" s="130"/>
      <c r="BE417" s="130"/>
      <c r="BF417" s="130"/>
      <c r="BG417" s="130"/>
      <c r="BJ417" s="130"/>
      <c r="BK417" s="130"/>
      <c r="BL417" s="130"/>
      <c r="BM417" s="130"/>
      <c r="BN417" s="130"/>
      <c r="BO417" s="130"/>
      <c r="BP417" s="130"/>
      <c r="BQ417" s="130"/>
      <c r="BT417" s="441"/>
      <c r="BU417" s="442"/>
      <c r="BV417" s="442"/>
      <c r="BW417" s="442"/>
      <c r="BX417" s="442"/>
      <c r="BY417" s="442"/>
      <c r="BZ417" s="442"/>
      <c r="CA417" s="442"/>
      <c r="CB417" s="442"/>
      <c r="CC417" s="442"/>
      <c r="CD417" s="130"/>
      <c r="CN417" s="130"/>
      <c r="CX417" s="130"/>
      <c r="DH417" s="130"/>
      <c r="DR417" s="130"/>
      <c r="EB417" s="130"/>
      <c r="EL417" s="130"/>
      <c r="EV417" s="130"/>
      <c r="FF417" s="130"/>
      <c r="FP417" s="130"/>
      <c r="FZ417" s="130"/>
      <c r="GJ417" s="130"/>
      <c r="GT417" s="130"/>
      <c r="HD417" s="130"/>
      <c r="HN417" s="130"/>
      <c r="HX417" s="130"/>
      <c r="IH417" s="130"/>
    </row>
    <row xmlns:x14ac="http://schemas.microsoft.com/office/spreadsheetml/2009/9/ac" r="418" s="3" customFormat="true" x14ac:dyDescent="0.25">
      <c r="A418" s="394"/>
      <c r="B418" s="130"/>
      <c r="L418" s="130"/>
      <c r="V418" s="130"/>
      <c r="AF418" s="130"/>
      <c r="AP418" s="130"/>
      <c r="AZ418" s="130"/>
      <c r="BA418" s="130"/>
      <c r="BB418" s="130"/>
      <c r="BC418" s="130"/>
      <c r="BD418" s="130"/>
      <c r="BE418" s="130"/>
      <c r="BF418" s="130"/>
      <c r="BG418" s="130"/>
      <c r="BJ418" s="130"/>
      <c r="BK418" s="130"/>
      <c r="BL418" s="130"/>
      <c r="BM418" s="130"/>
      <c r="BN418" s="130"/>
      <c r="BO418" s="130"/>
      <c r="BP418" s="130"/>
      <c r="BQ418" s="130"/>
      <c r="BT418" s="441"/>
      <c r="BU418" s="442"/>
      <c r="BV418" s="442"/>
      <c r="BW418" s="442"/>
      <c r="BX418" s="442"/>
      <c r="BY418" s="442"/>
      <c r="BZ418" s="442"/>
      <c r="CA418" s="442"/>
      <c r="CB418" s="442"/>
      <c r="CC418" s="442"/>
      <c r="CD418" s="130"/>
      <c r="CN418" s="130"/>
      <c r="CX418" s="130"/>
      <c r="DH418" s="130"/>
      <c r="DR418" s="130"/>
      <c r="EB418" s="130"/>
      <c r="EL418" s="130"/>
      <c r="EV418" s="130"/>
      <c r="FF418" s="130"/>
      <c r="FP418" s="130"/>
      <c r="FZ418" s="130"/>
      <c r="GJ418" s="130"/>
      <c r="GT418" s="130"/>
      <c r="HD418" s="130"/>
      <c r="HN418" s="130"/>
      <c r="HX418" s="130"/>
      <c r="IH418" s="130"/>
    </row>
    <row xmlns:x14ac="http://schemas.microsoft.com/office/spreadsheetml/2009/9/ac" r="419" s="3" customFormat="true" x14ac:dyDescent="0.25">
      <c r="A419" s="394"/>
      <c r="B419" s="130"/>
      <c r="L419" s="130"/>
      <c r="V419" s="130"/>
      <c r="AF419" s="130"/>
      <c r="AP419" s="130"/>
      <c r="AZ419" s="130"/>
      <c r="BA419" s="130"/>
      <c r="BB419" s="130"/>
      <c r="BC419" s="130"/>
      <c r="BD419" s="130"/>
      <c r="BE419" s="130"/>
      <c r="BF419" s="130"/>
      <c r="BG419" s="130"/>
      <c r="BJ419" s="130"/>
      <c r="BK419" s="130"/>
      <c r="BL419" s="130"/>
      <c r="BM419" s="130"/>
      <c r="BN419" s="130"/>
      <c r="BO419" s="130"/>
      <c r="BP419" s="130"/>
      <c r="BQ419" s="130"/>
      <c r="BT419" s="441"/>
      <c r="BU419" s="442"/>
      <c r="BV419" s="442"/>
      <c r="BW419" s="442"/>
      <c r="BX419" s="442"/>
      <c r="BY419" s="442"/>
      <c r="BZ419" s="442"/>
      <c r="CA419" s="442"/>
      <c r="CB419" s="442"/>
      <c r="CC419" s="442"/>
      <c r="CD419" s="130"/>
      <c r="CN419" s="130"/>
      <c r="CX419" s="130"/>
      <c r="DH419" s="130"/>
      <c r="DR419" s="130"/>
      <c r="EB419" s="130"/>
      <c r="EL419" s="130"/>
      <c r="EV419" s="130"/>
      <c r="FF419" s="130"/>
      <c r="FP419" s="130"/>
      <c r="FZ419" s="130"/>
      <c r="GJ419" s="130"/>
      <c r="GT419" s="130"/>
      <c r="HD419" s="130"/>
      <c r="HN419" s="130"/>
      <c r="HX419" s="130"/>
      <c r="IH419" s="130"/>
    </row>
    <row xmlns:x14ac="http://schemas.microsoft.com/office/spreadsheetml/2009/9/ac" r="420" s="3" customFormat="true" x14ac:dyDescent="0.25">
      <c r="A420" s="394"/>
      <c r="B420" s="130"/>
      <c r="L420" s="130"/>
      <c r="V420" s="130"/>
      <c r="AF420" s="130"/>
      <c r="AP420" s="130"/>
      <c r="AZ420" s="130"/>
      <c r="BA420" s="130"/>
      <c r="BB420" s="130"/>
      <c r="BC420" s="130"/>
      <c r="BD420" s="130"/>
      <c r="BE420" s="130"/>
      <c r="BF420" s="130"/>
      <c r="BG420" s="130"/>
      <c r="BJ420" s="130"/>
      <c r="BK420" s="130"/>
      <c r="BL420" s="130"/>
      <c r="BM420" s="130"/>
      <c r="BN420" s="130"/>
      <c r="BO420" s="130"/>
      <c r="BP420" s="130"/>
      <c r="BQ420" s="130"/>
      <c r="BT420" s="441"/>
      <c r="BU420" s="442"/>
      <c r="BV420" s="442"/>
      <c r="BW420" s="442"/>
      <c r="BX420" s="442"/>
      <c r="BY420" s="442"/>
      <c r="BZ420" s="442"/>
      <c r="CA420" s="442"/>
      <c r="CB420" s="442"/>
      <c r="CC420" s="442"/>
      <c r="CD420" s="130"/>
      <c r="CN420" s="130"/>
      <c r="CX420" s="130"/>
      <c r="DH420" s="130"/>
      <c r="DR420" s="130"/>
      <c r="EB420" s="130"/>
      <c r="EL420" s="130"/>
      <c r="EV420" s="130"/>
      <c r="FF420" s="130"/>
      <c r="FP420" s="130"/>
      <c r="FZ420" s="130"/>
      <c r="GJ420" s="130"/>
      <c r="GT420" s="130"/>
      <c r="HD420" s="130"/>
      <c r="HN420" s="130"/>
      <c r="HX420" s="130"/>
      <c r="IH420" s="130"/>
    </row>
    <row xmlns:x14ac="http://schemas.microsoft.com/office/spreadsheetml/2009/9/ac" r="421" s="3" customFormat="true" x14ac:dyDescent="0.25">
      <c r="A421" s="394"/>
      <c r="B421" s="130"/>
      <c r="L421" s="130"/>
      <c r="V421" s="130"/>
      <c r="AF421" s="130"/>
      <c r="AP421" s="130"/>
      <c r="AZ421" s="130"/>
      <c r="BA421" s="130"/>
      <c r="BB421" s="130"/>
      <c r="BC421" s="130"/>
      <c r="BD421" s="130"/>
      <c r="BE421" s="130"/>
      <c r="BF421" s="130"/>
      <c r="BG421" s="130"/>
      <c r="BJ421" s="130"/>
      <c r="BK421" s="130"/>
      <c r="BL421" s="130"/>
      <c r="BM421" s="130"/>
      <c r="BN421" s="130"/>
      <c r="BO421" s="130"/>
      <c r="BP421" s="130"/>
      <c r="BQ421" s="130"/>
      <c r="BT421" s="441"/>
      <c r="BU421" s="442"/>
      <c r="BV421" s="442"/>
      <c r="BW421" s="442"/>
      <c r="BX421" s="442"/>
      <c r="BY421" s="442"/>
      <c r="BZ421" s="442"/>
      <c r="CA421" s="442"/>
      <c r="CB421" s="442"/>
      <c r="CC421" s="442"/>
      <c r="CD421" s="130"/>
      <c r="CN421" s="130"/>
      <c r="CX421" s="130"/>
      <c r="DH421" s="130"/>
      <c r="DR421" s="130"/>
      <c r="EB421" s="130"/>
      <c r="EL421" s="130"/>
      <c r="EV421" s="130"/>
      <c r="FF421" s="130"/>
      <c r="FP421" s="130"/>
      <c r="FZ421" s="130"/>
      <c r="GJ421" s="130"/>
      <c r="GT421" s="130"/>
      <c r="HD421" s="130"/>
      <c r="HN421" s="130"/>
      <c r="HX421" s="130"/>
      <c r="IH421" s="130"/>
    </row>
    <row xmlns:x14ac="http://schemas.microsoft.com/office/spreadsheetml/2009/9/ac" r="422" s="3" customFormat="true" x14ac:dyDescent="0.25">
      <c r="A422" s="394"/>
      <c r="B422" s="130"/>
      <c r="L422" s="130"/>
      <c r="V422" s="130"/>
      <c r="AF422" s="130"/>
      <c r="AP422" s="130"/>
      <c r="AZ422" s="130"/>
      <c r="BA422" s="130"/>
      <c r="BB422" s="130"/>
      <c r="BC422" s="130"/>
      <c r="BD422" s="130"/>
      <c r="BE422" s="130"/>
      <c r="BF422" s="130"/>
      <c r="BG422" s="130"/>
      <c r="BJ422" s="130"/>
      <c r="BK422" s="130"/>
      <c r="BL422" s="130"/>
      <c r="BM422" s="130"/>
      <c r="BN422" s="130"/>
      <c r="BO422" s="130"/>
      <c r="BP422" s="130"/>
      <c r="BQ422" s="130"/>
      <c r="BT422" s="441"/>
      <c r="BU422" s="442"/>
      <c r="BV422" s="442"/>
      <c r="BW422" s="442"/>
      <c r="BX422" s="442"/>
      <c r="BY422" s="442"/>
      <c r="BZ422" s="442"/>
      <c r="CA422" s="442"/>
      <c r="CB422" s="442"/>
      <c r="CC422" s="442"/>
      <c r="CD422" s="130"/>
      <c r="CN422" s="130"/>
      <c r="CX422" s="130"/>
      <c r="DH422" s="130"/>
      <c r="DR422" s="130"/>
      <c r="EB422" s="130"/>
      <c r="EL422" s="130"/>
      <c r="EV422" s="130"/>
      <c r="FF422" s="130"/>
      <c r="FP422" s="130"/>
      <c r="FZ422" s="130"/>
      <c r="GJ422" s="130"/>
      <c r="GT422" s="130"/>
      <c r="HD422" s="130"/>
      <c r="HN422" s="130"/>
      <c r="HX422" s="130"/>
      <c r="IH422" s="130"/>
    </row>
    <row xmlns:x14ac="http://schemas.microsoft.com/office/spreadsheetml/2009/9/ac" r="423" s="3" customFormat="true" x14ac:dyDescent="0.25">
      <c r="A423" s="394"/>
      <c r="B423" s="130"/>
      <c r="L423" s="130"/>
      <c r="V423" s="130"/>
      <c r="AF423" s="130"/>
      <c r="AP423" s="130"/>
      <c r="AZ423" s="130"/>
      <c r="BA423" s="130"/>
      <c r="BB423" s="130"/>
      <c r="BC423" s="130"/>
      <c r="BD423" s="130"/>
      <c r="BE423" s="130"/>
      <c r="BF423" s="130"/>
      <c r="BG423" s="130"/>
      <c r="BJ423" s="130"/>
      <c r="BK423" s="130"/>
      <c r="BL423" s="130"/>
      <c r="BM423" s="130"/>
      <c r="BN423" s="130"/>
      <c r="BO423" s="130"/>
      <c r="BP423" s="130"/>
      <c r="BQ423" s="130"/>
      <c r="BT423" s="441"/>
      <c r="BU423" s="442"/>
      <c r="BV423" s="442"/>
      <c r="BW423" s="442"/>
      <c r="BX423" s="442"/>
      <c r="BY423" s="442"/>
      <c r="BZ423" s="442"/>
      <c r="CA423" s="442"/>
      <c r="CB423" s="442"/>
      <c r="CC423" s="442"/>
      <c r="CD423" s="130"/>
      <c r="CN423" s="130"/>
      <c r="CX423" s="130"/>
      <c r="DH423" s="130"/>
      <c r="DR423" s="130"/>
      <c r="EB423" s="130"/>
      <c r="EL423" s="130"/>
      <c r="EV423" s="130"/>
      <c r="FF423" s="130"/>
      <c r="FP423" s="130"/>
      <c r="FZ423" s="130"/>
      <c r="GJ423" s="130"/>
      <c r="GT423" s="130"/>
      <c r="HD423" s="130"/>
      <c r="HN423" s="130"/>
      <c r="HX423" s="130"/>
      <c r="IH423" s="130"/>
    </row>
    <row xmlns:x14ac="http://schemas.microsoft.com/office/spreadsheetml/2009/9/ac" r="424" s="3" customFormat="true" x14ac:dyDescent="0.25">
      <c r="A424" s="394"/>
      <c r="B424" s="130"/>
      <c r="L424" s="130"/>
      <c r="V424" s="130"/>
      <c r="AF424" s="130"/>
      <c r="AP424" s="130"/>
      <c r="AZ424" s="130"/>
      <c r="BA424" s="130"/>
      <c r="BB424" s="130"/>
      <c r="BC424" s="130"/>
      <c r="BD424" s="130"/>
      <c r="BE424" s="130"/>
      <c r="BF424" s="130"/>
      <c r="BG424" s="130"/>
      <c r="BJ424" s="130"/>
      <c r="BK424" s="130"/>
      <c r="BL424" s="130"/>
      <c r="BM424" s="130"/>
      <c r="BN424" s="130"/>
      <c r="BO424" s="130"/>
      <c r="BP424" s="130"/>
      <c r="BQ424" s="130"/>
      <c r="BT424" s="441"/>
      <c r="BU424" s="442"/>
      <c r="BV424" s="442"/>
      <c r="BW424" s="442"/>
      <c r="BX424" s="442"/>
      <c r="BY424" s="442"/>
      <c r="BZ424" s="442"/>
      <c r="CA424" s="442"/>
      <c r="CB424" s="442"/>
      <c r="CC424" s="442"/>
      <c r="CD424" s="130"/>
      <c r="CN424" s="130"/>
      <c r="CX424" s="130"/>
      <c r="DH424" s="130"/>
      <c r="DR424" s="130"/>
      <c r="EB424" s="130"/>
      <c r="EL424" s="130"/>
      <c r="EV424" s="130"/>
      <c r="FF424" s="130"/>
      <c r="FP424" s="130"/>
      <c r="FZ424" s="130"/>
      <c r="GJ424" s="130"/>
      <c r="GT424" s="130"/>
      <c r="HD424" s="130"/>
      <c r="HN424" s="130"/>
      <c r="HX424" s="130"/>
      <c r="IH424" s="130"/>
    </row>
    <row xmlns:x14ac="http://schemas.microsoft.com/office/spreadsheetml/2009/9/ac" r="425" s="3" customFormat="true" x14ac:dyDescent="0.25">
      <c r="A425" s="394"/>
      <c r="B425" s="130"/>
      <c r="L425" s="130"/>
      <c r="V425" s="130"/>
      <c r="AF425" s="130"/>
      <c r="AP425" s="130"/>
      <c r="AZ425" s="130"/>
      <c r="BA425" s="130"/>
      <c r="BB425" s="130"/>
      <c r="BC425" s="130"/>
      <c r="BD425" s="130"/>
      <c r="BE425" s="130"/>
      <c r="BF425" s="130"/>
      <c r="BG425" s="130"/>
      <c r="BJ425" s="130"/>
      <c r="BK425" s="130"/>
      <c r="BL425" s="130"/>
      <c r="BM425" s="130"/>
      <c r="BN425" s="130"/>
      <c r="BO425" s="130"/>
      <c r="BP425" s="130"/>
      <c r="BQ425" s="130"/>
      <c r="BT425" s="441"/>
      <c r="BU425" s="442"/>
      <c r="BV425" s="442"/>
      <c r="BW425" s="442"/>
      <c r="BX425" s="442"/>
      <c r="BY425" s="442"/>
      <c r="BZ425" s="442"/>
      <c r="CA425" s="442"/>
      <c r="CB425" s="442"/>
      <c r="CC425" s="442"/>
      <c r="CD425" s="130"/>
      <c r="CN425" s="130"/>
      <c r="CX425" s="130"/>
      <c r="DH425" s="130"/>
      <c r="DR425" s="130"/>
      <c r="EB425" s="130"/>
      <c r="EL425" s="130"/>
      <c r="EV425" s="130"/>
      <c r="FF425" s="130"/>
      <c r="FP425" s="130"/>
      <c r="FZ425" s="130"/>
      <c r="GJ425" s="130"/>
      <c r="GT425" s="130"/>
      <c r="HD425" s="130"/>
      <c r="HN425" s="130"/>
      <c r="HX425" s="130"/>
      <c r="IH425" s="130"/>
    </row>
    <row xmlns:x14ac="http://schemas.microsoft.com/office/spreadsheetml/2009/9/ac" r="426" s="3" customFormat="true" x14ac:dyDescent="0.25">
      <c r="A426" s="394"/>
      <c r="B426" s="130"/>
      <c r="L426" s="130"/>
      <c r="V426" s="130"/>
      <c r="AF426" s="130"/>
      <c r="AP426" s="130"/>
      <c r="AZ426" s="130"/>
      <c r="BA426" s="130"/>
      <c r="BB426" s="130"/>
      <c r="BC426" s="130"/>
      <c r="BD426" s="130"/>
      <c r="BE426" s="130"/>
      <c r="BF426" s="130"/>
      <c r="BG426" s="130"/>
      <c r="BJ426" s="130"/>
      <c r="BK426" s="130"/>
      <c r="BL426" s="130"/>
      <c r="BM426" s="130"/>
      <c r="BN426" s="130"/>
      <c r="BO426" s="130"/>
      <c r="BP426" s="130"/>
      <c r="BQ426" s="130"/>
      <c r="BT426" s="441"/>
      <c r="BU426" s="442"/>
      <c r="BV426" s="442"/>
      <c r="BW426" s="442"/>
      <c r="BX426" s="442"/>
      <c r="BY426" s="442"/>
      <c r="BZ426" s="442"/>
      <c r="CA426" s="442"/>
      <c r="CB426" s="442"/>
      <c r="CC426" s="442"/>
      <c r="CD426" s="130"/>
      <c r="CN426" s="130"/>
      <c r="CX426" s="130"/>
      <c r="DH426" s="130"/>
      <c r="DR426" s="130"/>
      <c r="EB426" s="130"/>
      <c r="EL426" s="130"/>
      <c r="EV426" s="130"/>
      <c r="FF426" s="130"/>
      <c r="FP426" s="130"/>
      <c r="FZ426" s="130"/>
      <c r="GJ426" s="130"/>
      <c r="GT426" s="130"/>
      <c r="HD426" s="130"/>
      <c r="HN426" s="130"/>
      <c r="HX426" s="130"/>
      <c r="IH426" s="130"/>
    </row>
    <row xmlns:x14ac="http://schemas.microsoft.com/office/spreadsheetml/2009/9/ac" r="427" s="3" customFormat="true" x14ac:dyDescent="0.25">
      <c r="A427" s="394"/>
      <c r="B427" s="130"/>
      <c r="L427" s="130"/>
      <c r="V427" s="130"/>
      <c r="AF427" s="130"/>
      <c r="AP427" s="130"/>
      <c r="AZ427" s="130"/>
      <c r="BA427" s="130"/>
      <c r="BB427" s="130"/>
      <c r="BC427" s="130"/>
      <c r="BD427" s="130"/>
      <c r="BE427" s="130"/>
      <c r="BF427" s="130"/>
      <c r="BG427" s="130"/>
      <c r="BJ427" s="130"/>
      <c r="BK427" s="130"/>
      <c r="BL427" s="130"/>
      <c r="BM427" s="130"/>
      <c r="BN427" s="130"/>
      <c r="BO427" s="130"/>
      <c r="BP427" s="130"/>
      <c r="BQ427" s="130"/>
      <c r="BT427" s="441"/>
      <c r="BU427" s="442"/>
      <c r="BV427" s="442"/>
      <c r="BW427" s="442"/>
      <c r="BX427" s="442"/>
      <c r="BY427" s="442"/>
      <c r="BZ427" s="442"/>
      <c r="CA427" s="442"/>
      <c r="CB427" s="442"/>
      <c r="CC427" s="442"/>
      <c r="CD427" s="130"/>
      <c r="CN427" s="130"/>
      <c r="CX427" s="130"/>
      <c r="DH427" s="130"/>
      <c r="DR427" s="130"/>
      <c r="EB427" s="130"/>
      <c r="EL427" s="130"/>
      <c r="EV427" s="130"/>
      <c r="FF427" s="130"/>
      <c r="FP427" s="130"/>
      <c r="FZ427" s="130"/>
      <c r="GJ427" s="130"/>
      <c r="GT427" s="130"/>
      <c r="HD427" s="130"/>
      <c r="HN427" s="130"/>
      <c r="HX427" s="130"/>
      <c r="IH427" s="130"/>
    </row>
    <row xmlns:x14ac="http://schemas.microsoft.com/office/spreadsheetml/2009/9/ac" r="428" s="3" customFormat="true" x14ac:dyDescent="0.25">
      <c r="A428" s="394"/>
      <c r="B428" s="130"/>
      <c r="L428" s="130"/>
      <c r="V428" s="130"/>
      <c r="AF428" s="130"/>
      <c r="AP428" s="130"/>
      <c r="AZ428" s="130"/>
      <c r="BA428" s="130"/>
      <c r="BB428" s="130"/>
      <c r="BC428" s="130"/>
      <c r="BD428" s="130"/>
      <c r="BE428" s="130"/>
      <c r="BF428" s="130"/>
      <c r="BG428" s="130"/>
      <c r="BJ428" s="130"/>
      <c r="BK428" s="130"/>
      <c r="BL428" s="130"/>
      <c r="BM428" s="130"/>
      <c r="BN428" s="130"/>
      <c r="BO428" s="130"/>
      <c r="BP428" s="130"/>
      <c r="BQ428" s="130"/>
      <c r="BT428" s="441"/>
      <c r="BU428" s="442"/>
      <c r="BV428" s="442"/>
      <c r="BW428" s="442"/>
      <c r="BX428" s="442"/>
      <c r="BY428" s="442"/>
      <c r="BZ428" s="442"/>
      <c r="CA428" s="442"/>
      <c r="CB428" s="442"/>
      <c r="CC428" s="442"/>
      <c r="CD428" s="130"/>
      <c r="CN428" s="130"/>
      <c r="CX428" s="130"/>
      <c r="DH428" s="130"/>
      <c r="DR428" s="130"/>
      <c r="EB428" s="130"/>
      <c r="EL428" s="130"/>
      <c r="EV428" s="130"/>
      <c r="FF428" s="130"/>
      <c r="FP428" s="130"/>
      <c r="FZ428" s="130"/>
      <c r="GJ428" s="130"/>
      <c r="GT428" s="130"/>
      <c r="HD428" s="130"/>
      <c r="HN428" s="130"/>
      <c r="HX428" s="130"/>
      <c r="IH428" s="130"/>
    </row>
    <row xmlns:x14ac="http://schemas.microsoft.com/office/spreadsheetml/2009/9/ac" r="429" s="3" customFormat="true" x14ac:dyDescent="0.25">
      <c r="A429" s="394"/>
      <c r="B429" s="130"/>
      <c r="L429" s="130"/>
      <c r="V429" s="130"/>
      <c r="AF429" s="130"/>
      <c r="AP429" s="130"/>
      <c r="AZ429" s="130"/>
      <c r="BA429" s="130"/>
      <c r="BB429" s="130"/>
      <c r="BC429" s="130"/>
      <c r="BD429" s="130"/>
      <c r="BE429" s="130"/>
      <c r="BF429" s="130"/>
      <c r="BG429" s="130"/>
      <c r="BJ429" s="130"/>
      <c r="BK429" s="130"/>
      <c r="BL429" s="130"/>
      <c r="BM429" s="130"/>
      <c r="BN429" s="130"/>
      <c r="BO429" s="130"/>
      <c r="BP429" s="130"/>
      <c r="BQ429" s="130"/>
      <c r="BT429" s="441"/>
      <c r="BU429" s="442"/>
      <c r="BV429" s="442"/>
      <c r="BW429" s="442"/>
      <c r="BX429" s="442"/>
      <c r="BY429" s="442"/>
      <c r="BZ429" s="442"/>
      <c r="CA429" s="442"/>
      <c r="CB429" s="442"/>
      <c r="CC429" s="442"/>
      <c r="CD429" s="130"/>
      <c r="CN429" s="130"/>
      <c r="CX429" s="130"/>
      <c r="DH429" s="130"/>
      <c r="DR429" s="130"/>
      <c r="EB429" s="130"/>
      <c r="EL429" s="130"/>
      <c r="EV429" s="130"/>
      <c r="FF429" s="130"/>
      <c r="FP429" s="130"/>
      <c r="FZ429" s="130"/>
      <c r="GJ429" s="130"/>
      <c r="GT429" s="130"/>
      <c r="HD429" s="130"/>
      <c r="HN429" s="130"/>
      <c r="HX429" s="130"/>
      <c r="IH429" s="130"/>
    </row>
    <row xmlns:x14ac="http://schemas.microsoft.com/office/spreadsheetml/2009/9/ac" r="430" s="3" customFormat="true" x14ac:dyDescent="0.25">
      <c r="A430" s="394"/>
      <c r="B430" s="130"/>
      <c r="L430" s="130"/>
      <c r="V430" s="130"/>
      <c r="AF430" s="130"/>
      <c r="AP430" s="130"/>
      <c r="AZ430" s="130"/>
      <c r="BA430" s="130"/>
      <c r="BB430" s="130"/>
      <c r="BC430" s="130"/>
      <c r="BD430" s="130"/>
      <c r="BE430" s="130"/>
      <c r="BF430" s="130"/>
      <c r="BG430" s="130"/>
      <c r="BJ430" s="130"/>
      <c r="BK430" s="130"/>
      <c r="BL430" s="130"/>
      <c r="BM430" s="130"/>
      <c r="BN430" s="130"/>
      <c r="BO430" s="130"/>
      <c r="BP430" s="130"/>
      <c r="BQ430" s="130"/>
      <c r="BT430" s="441"/>
      <c r="BU430" s="442"/>
      <c r="BV430" s="442"/>
      <c r="BW430" s="442"/>
      <c r="BX430" s="442"/>
      <c r="BY430" s="442"/>
      <c r="BZ430" s="442"/>
      <c r="CA430" s="442"/>
      <c r="CB430" s="442"/>
      <c r="CC430" s="442"/>
      <c r="CD430" s="130"/>
      <c r="CN430" s="130"/>
      <c r="CX430" s="130"/>
      <c r="DH430" s="130"/>
      <c r="DR430" s="130"/>
      <c r="EB430" s="130"/>
      <c r="EL430" s="130"/>
      <c r="EV430" s="130"/>
      <c r="FF430" s="130"/>
      <c r="FP430" s="130"/>
      <c r="FZ430" s="130"/>
      <c r="GJ430" s="130"/>
      <c r="GT430" s="130"/>
      <c r="HD430" s="130"/>
      <c r="HN430" s="130"/>
      <c r="HX430" s="130"/>
      <c r="IH430" s="130"/>
    </row>
    <row xmlns:x14ac="http://schemas.microsoft.com/office/spreadsheetml/2009/9/ac" r="431" s="3" customFormat="true" x14ac:dyDescent="0.25">
      <c r="A431" s="394"/>
      <c r="B431" s="130"/>
      <c r="L431" s="130"/>
      <c r="V431" s="130"/>
      <c r="AF431" s="130"/>
      <c r="AP431" s="130"/>
      <c r="AZ431" s="130"/>
      <c r="BA431" s="130"/>
      <c r="BB431" s="130"/>
      <c r="BC431" s="130"/>
      <c r="BD431" s="130"/>
      <c r="BE431" s="130"/>
      <c r="BF431" s="130"/>
      <c r="BG431" s="130"/>
      <c r="BJ431" s="130"/>
      <c r="BK431" s="130"/>
      <c r="BL431" s="130"/>
      <c r="BM431" s="130"/>
      <c r="BN431" s="130"/>
      <c r="BO431" s="130"/>
      <c r="BP431" s="130"/>
      <c r="BQ431" s="130"/>
      <c r="BT431" s="441"/>
      <c r="BU431" s="442"/>
      <c r="BV431" s="442"/>
      <c r="BW431" s="442"/>
      <c r="BX431" s="442"/>
      <c r="BY431" s="442"/>
      <c r="BZ431" s="442"/>
      <c r="CA431" s="442"/>
      <c r="CB431" s="442"/>
      <c r="CC431" s="442"/>
      <c r="CD431" s="130"/>
      <c r="CN431" s="130"/>
      <c r="CX431" s="130"/>
      <c r="DH431" s="130"/>
      <c r="DR431" s="130"/>
      <c r="EB431" s="130"/>
      <c r="EL431" s="130"/>
      <c r="EV431" s="130"/>
      <c r="FF431" s="130"/>
      <c r="FP431" s="130"/>
      <c r="FZ431" s="130"/>
      <c r="GJ431" s="130"/>
      <c r="GT431" s="130"/>
      <c r="HD431" s="130"/>
      <c r="HN431" s="130"/>
      <c r="HX431" s="130"/>
      <c r="IH431" s="130"/>
    </row>
    <row xmlns:x14ac="http://schemas.microsoft.com/office/spreadsheetml/2009/9/ac" r="432" s="3" customFormat="true" x14ac:dyDescent="0.25">
      <c r="A432" s="394"/>
      <c r="B432" s="130"/>
      <c r="L432" s="130"/>
      <c r="V432" s="130"/>
      <c r="AF432" s="130"/>
      <c r="AP432" s="130"/>
      <c r="AZ432" s="130"/>
      <c r="BA432" s="130"/>
      <c r="BB432" s="130"/>
      <c r="BC432" s="130"/>
      <c r="BD432" s="130"/>
      <c r="BE432" s="130"/>
      <c r="BF432" s="130"/>
      <c r="BG432" s="130"/>
      <c r="BJ432" s="130"/>
      <c r="BK432" s="130"/>
      <c r="BL432" s="130"/>
      <c r="BM432" s="130"/>
      <c r="BN432" s="130"/>
      <c r="BO432" s="130"/>
      <c r="BP432" s="130"/>
      <c r="BQ432" s="130"/>
      <c r="BT432" s="441"/>
      <c r="BU432" s="442"/>
      <c r="BV432" s="442"/>
      <c r="BW432" s="442"/>
      <c r="BX432" s="442"/>
      <c r="BY432" s="442"/>
      <c r="BZ432" s="442"/>
      <c r="CA432" s="442"/>
      <c r="CB432" s="442"/>
      <c r="CC432" s="442"/>
      <c r="CD432" s="130"/>
      <c r="CN432" s="130"/>
      <c r="CX432" s="130"/>
      <c r="DH432" s="130"/>
      <c r="DR432" s="130"/>
      <c r="EB432" s="130"/>
      <c r="EL432" s="130"/>
      <c r="EV432" s="130"/>
      <c r="FF432" s="130"/>
      <c r="FP432" s="130"/>
      <c r="FZ432" s="130"/>
      <c r="GJ432" s="130"/>
      <c r="GT432" s="130"/>
      <c r="HD432" s="130"/>
      <c r="HN432" s="130"/>
      <c r="HX432" s="130"/>
      <c r="IH432" s="130"/>
    </row>
    <row xmlns:x14ac="http://schemas.microsoft.com/office/spreadsheetml/2009/9/ac" r="433" s="3" customFormat="true" x14ac:dyDescent="0.25">
      <c r="A433" s="394"/>
      <c r="B433" s="130"/>
      <c r="L433" s="130"/>
      <c r="V433" s="130"/>
      <c r="AF433" s="130"/>
      <c r="AP433" s="130"/>
      <c r="AZ433" s="130"/>
      <c r="BA433" s="130"/>
      <c r="BB433" s="130"/>
      <c r="BC433" s="130"/>
      <c r="BD433" s="130"/>
      <c r="BE433" s="130"/>
      <c r="BF433" s="130"/>
      <c r="BG433" s="130"/>
      <c r="BJ433" s="130"/>
      <c r="BK433" s="130"/>
      <c r="BL433" s="130"/>
      <c r="BM433" s="130"/>
      <c r="BN433" s="130"/>
      <c r="BO433" s="130"/>
      <c r="BP433" s="130"/>
      <c r="BQ433" s="130"/>
      <c r="BT433" s="441"/>
      <c r="BU433" s="442"/>
      <c r="BV433" s="442"/>
      <c r="BW433" s="442"/>
      <c r="BX433" s="442"/>
      <c r="BY433" s="442"/>
      <c r="BZ433" s="442"/>
      <c r="CA433" s="442"/>
      <c r="CB433" s="442"/>
      <c r="CC433" s="442"/>
      <c r="CD433" s="130"/>
      <c r="CN433" s="130"/>
      <c r="CX433" s="130"/>
      <c r="DH433" s="130"/>
      <c r="DR433" s="130"/>
      <c r="EB433" s="130"/>
      <c r="EL433" s="130"/>
      <c r="EV433" s="130"/>
      <c r="FF433" s="130"/>
      <c r="FP433" s="130"/>
      <c r="FZ433" s="130"/>
      <c r="GJ433" s="130"/>
      <c r="GT433" s="130"/>
      <c r="HD433" s="130"/>
      <c r="HN433" s="130"/>
      <c r="HX433" s="130"/>
      <c r="IH433" s="130"/>
    </row>
    <row xmlns:x14ac="http://schemas.microsoft.com/office/spreadsheetml/2009/9/ac" r="434" s="3" customFormat="true" x14ac:dyDescent="0.25">
      <c r="A434" s="394"/>
      <c r="B434" s="130"/>
      <c r="L434" s="130"/>
      <c r="V434" s="130"/>
      <c r="AF434" s="130"/>
      <c r="AP434" s="130"/>
      <c r="AZ434" s="130"/>
      <c r="BA434" s="130"/>
      <c r="BB434" s="130"/>
      <c r="BC434" s="130"/>
      <c r="BD434" s="130"/>
      <c r="BE434" s="130"/>
      <c r="BF434" s="130"/>
      <c r="BG434" s="130"/>
      <c r="BJ434" s="130"/>
      <c r="BK434" s="130"/>
      <c r="BL434" s="130"/>
      <c r="BM434" s="130"/>
      <c r="BN434" s="130"/>
      <c r="BO434" s="130"/>
      <c r="BP434" s="130"/>
      <c r="BQ434" s="130"/>
      <c r="BT434" s="441"/>
      <c r="BU434" s="442"/>
      <c r="BV434" s="442"/>
      <c r="BW434" s="442"/>
      <c r="BX434" s="442"/>
      <c r="BY434" s="442"/>
      <c r="BZ434" s="442"/>
      <c r="CA434" s="442"/>
      <c r="CB434" s="442"/>
      <c r="CC434" s="442"/>
      <c r="CD434" s="130"/>
      <c r="CN434" s="130"/>
      <c r="CX434" s="130"/>
      <c r="DH434" s="130"/>
      <c r="DR434" s="130"/>
      <c r="EB434" s="130"/>
      <c r="EL434" s="130"/>
      <c r="EV434" s="130"/>
      <c r="FF434" s="130"/>
      <c r="FP434" s="130"/>
      <c r="FZ434" s="130"/>
      <c r="GJ434" s="130"/>
      <c r="GT434" s="130"/>
      <c r="HD434" s="130"/>
      <c r="HN434" s="130"/>
      <c r="HX434" s="130"/>
      <c r="IH434" s="130"/>
    </row>
    <row xmlns:x14ac="http://schemas.microsoft.com/office/spreadsheetml/2009/9/ac" r="435" s="3" customFormat="true" x14ac:dyDescent="0.25">
      <c r="A435" s="394"/>
      <c r="B435" s="130"/>
      <c r="L435" s="130"/>
      <c r="V435" s="130"/>
      <c r="AF435" s="130"/>
      <c r="AP435" s="130"/>
      <c r="AZ435" s="130"/>
      <c r="BA435" s="130"/>
      <c r="BB435" s="130"/>
      <c r="BC435" s="130"/>
      <c r="BD435" s="130"/>
      <c r="BE435" s="130"/>
      <c r="BF435" s="130"/>
      <c r="BG435" s="130"/>
      <c r="BJ435" s="130"/>
      <c r="BK435" s="130"/>
      <c r="BL435" s="130"/>
      <c r="BM435" s="130"/>
      <c r="BN435" s="130"/>
      <c r="BO435" s="130"/>
      <c r="BP435" s="130"/>
      <c r="BQ435" s="130"/>
      <c r="BT435" s="441"/>
      <c r="BU435" s="442"/>
      <c r="BV435" s="442"/>
      <c r="BW435" s="442"/>
      <c r="BX435" s="442"/>
      <c r="BY435" s="442"/>
      <c r="BZ435" s="442"/>
      <c r="CA435" s="442"/>
      <c r="CB435" s="442"/>
      <c r="CC435" s="442"/>
      <c r="CD435" s="130"/>
      <c r="CN435" s="130"/>
      <c r="CX435" s="130"/>
      <c r="DH435" s="130"/>
      <c r="DR435" s="130"/>
      <c r="EB435" s="130"/>
      <c r="EL435" s="130"/>
      <c r="EV435" s="130"/>
      <c r="FF435" s="130"/>
      <c r="FP435" s="130"/>
      <c r="FZ435" s="130"/>
      <c r="GJ435" s="130"/>
      <c r="GT435" s="130"/>
      <c r="HD435" s="130"/>
      <c r="HN435" s="130"/>
      <c r="HX435" s="130"/>
      <c r="IH435" s="130"/>
    </row>
    <row xmlns:x14ac="http://schemas.microsoft.com/office/spreadsheetml/2009/9/ac" r="436" s="3" customFormat="true" x14ac:dyDescent="0.25">
      <c r="A436" s="394"/>
      <c r="B436" s="130"/>
      <c r="L436" s="130"/>
      <c r="V436" s="130"/>
      <c r="AF436" s="130"/>
      <c r="AP436" s="130"/>
      <c r="AZ436" s="130"/>
      <c r="BA436" s="130"/>
      <c r="BB436" s="130"/>
      <c r="BC436" s="130"/>
      <c r="BD436" s="130"/>
      <c r="BE436" s="130"/>
      <c r="BF436" s="130"/>
      <c r="BG436" s="130"/>
      <c r="BJ436" s="130"/>
      <c r="BK436" s="130"/>
      <c r="BL436" s="130"/>
      <c r="BM436" s="130"/>
      <c r="BN436" s="130"/>
      <c r="BO436" s="130"/>
      <c r="BP436" s="130"/>
      <c r="BQ436" s="130"/>
      <c r="BT436" s="441"/>
      <c r="BU436" s="442"/>
      <c r="BV436" s="442"/>
      <c r="BW436" s="442"/>
      <c r="BX436" s="442"/>
      <c r="BY436" s="442"/>
      <c r="BZ436" s="442"/>
      <c r="CA436" s="442"/>
      <c r="CB436" s="442"/>
      <c r="CC436" s="442"/>
      <c r="CD436" s="130"/>
      <c r="CN436" s="130"/>
      <c r="CX436" s="130"/>
      <c r="DH436" s="130"/>
      <c r="DR436" s="130"/>
      <c r="EB436" s="130"/>
      <c r="EL436" s="130"/>
      <c r="EV436" s="130"/>
      <c r="FF436" s="130"/>
      <c r="FP436" s="130"/>
      <c r="FZ436" s="130"/>
      <c r="GJ436" s="130"/>
      <c r="GT436" s="130"/>
      <c r="HD436" s="130"/>
      <c r="HN436" s="130"/>
      <c r="HX436" s="130"/>
      <c r="IH436" s="130"/>
    </row>
    <row xmlns:x14ac="http://schemas.microsoft.com/office/spreadsheetml/2009/9/ac" r="437" s="3" customFormat="true" x14ac:dyDescent="0.25">
      <c r="A437" s="394"/>
      <c r="B437" s="130"/>
      <c r="L437" s="130"/>
      <c r="V437" s="130"/>
      <c r="AF437" s="130"/>
      <c r="AP437" s="130"/>
      <c r="AZ437" s="130"/>
      <c r="BA437" s="130"/>
      <c r="BB437" s="130"/>
      <c r="BC437" s="130"/>
      <c r="BD437" s="130"/>
      <c r="BE437" s="130"/>
      <c r="BF437" s="130"/>
      <c r="BG437" s="130"/>
      <c r="BJ437" s="130"/>
      <c r="BK437" s="130"/>
      <c r="BL437" s="130"/>
      <c r="BM437" s="130"/>
      <c r="BN437" s="130"/>
      <c r="BO437" s="130"/>
      <c r="BP437" s="130"/>
      <c r="BQ437" s="130"/>
      <c r="BT437" s="441"/>
      <c r="BU437" s="442"/>
      <c r="BV437" s="442"/>
      <c r="BW437" s="442"/>
      <c r="BX437" s="442"/>
      <c r="BY437" s="442"/>
      <c r="BZ437" s="442"/>
      <c r="CA437" s="442"/>
      <c r="CB437" s="442"/>
      <c r="CC437" s="442"/>
      <c r="CD437" s="130"/>
      <c r="CN437" s="130"/>
      <c r="CX437" s="130"/>
      <c r="DH437" s="130"/>
      <c r="DR437" s="130"/>
      <c r="EB437" s="130"/>
      <c r="EL437" s="130"/>
      <c r="EV437" s="130"/>
      <c r="FF437" s="130"/>
      <c r="FP437" s="130"/>
      <c r="FZ437" s="130"/>
      <c r="GJ437" s="130"/>
      <c r="GT437" s="130"/>
      <c r="HD437" s="130"/>
      <c r="HN437" s="130"/>
      <c r="HX437" s="130"/>
      <c r="IH437" s="130"/>
    </row>
    <row xmlns:x14ac="http://schemas.microsoft.com/office/spreadsheetml/2009/9/ac" r="438" s="3" customFormat="true" x14ac:dyDescent="0.25">
      <c r="A438" s="394"/>
      <c r="B438" s="130"/>
      <c r="L438" s="130"/>
      <c r="V438" s="130"/>
      <c r="AF438" s="130"/>
      <c r="AP438" s="130"/>
      <c r="AZ438" s="130"/>
      <c r="BA438" s="130"/>
      <c r="BB438" s="130"/>
      <c r="BC438" s="130"/>
      <c r="BD438" s="130"/>
      <c r="BE438" s="130"/>
      <c r="BF438" s="130"/>
      <c r="BG438" s="130"/>
      <c r="BJ438" s="130"/>
      <c r="BK438" s="130"/>
      <c r="BL438" s="130"/>
      <c r="BM438" s="130"/>
      <c r="BN438" s="130"/>
      <c r="BO438" s="130"/>
      <c r="BP438" s="130"/>
      <c r="BQ438" s="130"/>
      <c r="BT438" s="441"/>
      <c r="BU438" s="442"/>
      <c r="BV438" s="442"/>
      <c r="BW438" s="442"/>
      <c r="BX438" s="442"/>
      <c r="BY438" s="442"/>
      <c r="BZ438" s="442"/>
      <c r="CA438" s="442"/>
      <c r="CB438" s="442"/>
      <c r="CC438" s="442"/>
      <c r="CD438" s="130"/>
      <c r="CN438" s="130"/>
      <c r="CX438" s="130"/>
      <c r="DH438" s="130"/>
      <c r="DR438" s="130"/>
      <c r="EB438" s="130"/>
      <c r="EL438" s="130"/>
      <c r="EV438" s="130"/>
      <c r="FF438" s="130"/>
      <c r="FP438" s="130"/>
      <c r="FZ438" s="130"/>
      <c r="GJ438" s="130"/>
      <c r="GT438" s="130"/>
      <c r="HD438" s="130"/>
      <c r="HN438" s="130"/>
      <c r="HX438" s="130"/>
      <c r="IH438" s="130"/>
    </row>
    <row xmlns:x14ac="http://schemas.microsoft.com/office/spreadsheetml/2009/9/ac" r="439" s="3" customFormat="true" x14ac:dyDescent="0.25">
      <c r="A439" s="394"/>
      <c r="B439" s="130"/>
      <c r="L439" s="130"/>
      <c r="V439" s="130"/>
      <c r="AF439" s="130"/>
      <c r="AP439" s="130"/>
      <c r="AZ439" s="130"/>
      <c r="BA439" s="130"/>
      <c r="BB439" s="130"/>
      <c r="BC439" s="130"/>
      <c r="BD439" s="130"/>
      <c r="BE439" s="130"/>
      <c r="BF439" s="130"/>
      <c r="BG439" s="130"/>
      <c r="BJ439" s="130"/>
      <c r="BK439" s="130"/>
      <c r="BL439" s="130"/>
      <c r="BM439" s="130"/>
      <c r="BN439" s="130"/>
      <c r="BO439" s="130"/>
      <c r="BP439" s="130"/>
      <c r="BQ439" s="130"/>
      <c r="BT439" s="441"/>
      <c r="BU439" s="442"/>
      <c r="BV439" s="442"/>
      <c r="BW439" s="442"/>
      <c r="BX439" s="442"/>
      <c r="BY439" s="442"/>
      <c r="BZ439" s="442"/>
      <c r="CA439" s="442"/>
      <c r="CB439" s="442"/>
      <c r="CC439" s="442"/>
      <c r="CD439" s="130"/>
      <c r="CN439" s="130"/>
      <c r="CX439" s="130"/>
      <c r="DH439" s="130"/>
      <c r="DR439" s="130"/>
      <c r="EB439" s="130"/>
      <c r="EL439" s="130"/>
      <c r="EV439" s="130"/>
      <c r="FF439" s="130"/>
      <c r="FP439" s="130"/>
      <c r="FZ439" s="130"/>
      <c r="GJ439" s="130"/>
      <c r="GT439" s="130"/>
      <c r="HD439" s="130"/>
      <c r="HN439" s="130"/>
      <c r="HX439" s="130"/>
      <c r="IH439" s="130"/>
    </row>
    <row xmlns:x14ac="http://schemas.microsoft.com/office/spreadsheetml/2009/9/ac" r="440" s="3" customFormat="true" x14ac:dyDescent="0.25">
      <c r="A440" s="394"/>
      <c r="B440" s="130"/>
      <c r="L440" s="130"/>
      <c r="V440" s="130"/>
      <c r="AF440" s="130"/>
      <c r="AP440" s="130"/>
      <c r="AZ440" s="130"/>
      <c r="BA440" s="130"/>
      <c r="BB440" s="130"/>
      <c r="BC440" s="130"/>
      <c r="BD440" s="130"/>
      <c r="BE440" s="130"/>
      <c r="BF440" s="130"/>
      <c r="BG440" s="130"/>
      <c r="BJ440" s="130"/>
      <c r="BK440" s="130"/>
      <c r="BL440" s="130"/>
      <c r="BM440" s="130"/>
      <c r="BN440" s="130"/>
      <c r="BO440" s="130"/>
      <c r="BP440" s="130"/>
      <c r="BQ440" s="130"/>
      <c r="BT440" s="441"/>
      <c r="BU440" s="442"/>
      <c r="BV440" s="442"/>
      <c r="BW440" s="442"/>
      <c r="BX440" s="442"/>
      <c r="BY440" s="442"/>
      <c r="BZ440" s="442"/>
      <c r="CA440" s="442"/>
      <c r="CB440" s="442"/>
      <c r="CC440" s="442"/>
      <c r="CD440" s="130"/>
      <c r="CN440" s="130"/>
      <c r="CX440" s="130"/>
      <c r="DH440" s="130"/>
      <c r="DR440" s="130"/>
      <c r="EB440" s="130"/>
      <c r="EL440" s="130"/>
      <c r="EV440" s="130"/>
      <c r="FF440" s="130"/>
      <c r="FP440" s="130"/>
      <c r="FZ440" s="130"/>
      <c r="GJ440" s="130"/>
      <c r="GT440" s="130"/>
      <c r="HD440" s="130"/>
      <c r="HN440" s="130"/>
      <c r="HX440" s="130"/>
      <c r="IH440" s="130"/>
    </row>
    <row xmlns:x14ac="http://schemas.microsoft.com/office/spreadsheetml/2009/9/ac" r="441" s="3" customFormat="true" x14ac:dyDescent="0.25">
      <c r="A441" s="394"/>
      <c r="B441" s="130"/>
      <c r="L441" s="130"/>
      <c r="V441" s="130"/>
      <c r="AF441" s="130"/>
      <c r="AP441" s="130"/>
      <c r="AZ441" s="130"/>
      <c r="BA441" s="130"/>
      <c r="BB441" s="130"/>
      <c r="BC441" s="130"/>
      <c r="BD441" s="130"/>
      <c r="BE441" s="130"/>
      <c r="BF441" s="130"/>
      <c r="BG441" s="130"/>
      <c r="BJ441" s="130"/>
      <c r="BK441" s="130"/>
      <c r="BL441" s="130"/>
      <c r="BM441" s="130"/>
      <c r="BN441" s="130"/>
      <c r="BO441" s="130"/>
      <c r="BP441" s="130"/>
      <c r="BQ441" s="130"/>
      <c r="BT441" s="441"/>
      <c r="BU441" s="442"/>
      <c r="BV441" s="442"/>
      <c r="BW441" s="442"/>
      <c r="BX441" s="442"/>
      <c r="BY441" s="442"/>
      <c r="BZ441" s="442"/>
      <c r="CA441" s="442"/>
      <c r="CB441" s="442"/>
      <c r="CC441" s="442"/>
      <c r="CD441" s="130"/>
      <c r="CN441" s="130"/>
      <c r="CX441" s="130"/>
      <c r="DH441" s="130"/>
      <c r="DR441" s="130"/>
      <c r="EB441" s="130"/>
      <c r="EL441" s="130"/>
      <c r="EV441" s="130"/>
      <c r="FF441" s="130"/>
      <c r="FP441" s="130"/>
      <c r="FZ441" s="130"/>
      <c r="GJ441" s="130"/>
      <c r="GT441" s="130"/>
      <c r="HD441" s="130"/>
      <c r="HN441" s="130"/>
      <c r="HX441" s="130"/>
      <c r="IH441" s="130"/>
    </row>
    <row xmlns:x14ac="http://schemas.microsoft.com/office/spreadsheetml/2009/9/ac" r="442" s="3" customFormat="true" x14ac:dyDescent="0.25">
      <c r="A442" s="394"/>
      <c r="B442" s="130"/>
      <c r="L442" s="130"/>
      <c r="V442" s="130"/>
      <c r="AF442" s="130"/>
      <c r="AP442" s="130"/>
      <c r="AZ442" s="130"/>
      <c r="BA442" s="130"/>
      <c r="BB442" s="130"/>
      <c r="BC442" s="130"/>
      <c r="BD442" s="130"/>
      <c r="BE442" s="130"/>
      <c r="BF442" s="130"/>
      <c r="BG442" s="130"/>
      <c r="BJ442" s="130"/>
      <c r="BK442" s="130"/>
      <c r="BL442" s="130"/>
      <c r="BM442" s="130"/>
      <c r="BN442" s="130"/>
      <c r="BO442" s="130"/>
      <c r="BP442" s="130"/>
      <c r="BQ442" s="130"/>
      <c r="BT442" s="441"/>
      <c r="BU442" s="442"/>
      <c r="BV442" s="442"/>
      <c r="BW442" s="442"/>
      <c r="BX442" s="442"/>
      <c r="BY442" s="442"/>
      <c r="BZ442" s="442"/>
      <c r="CA442" s="442"/>
      <c r="CB442" s="442"/>
      <c r="CC442" s="442"/>
      <c r="CD442" s="130"/>
      <c r="CN442" s="130"/>
      <c r="CX442" s="130"/>
      <c r="DH442" s="130"/>
      <c r="DR442" s="130"/>
      <c r="EB442" s="130"/>
      <c r="EL442" s="130"/>
      <c r="EV442" s="130"/>
      <c r="FF442" s="130"/>
      <c r="FP442" s="130"/>
      <c r="FZ442" s="130"/>
      <c r="GJ442" s="130"/>
      <c r="GT442" s="130"/>
      <c r="HD442" s="130"/>
      <c r="HN442" s="130"/>
      <c r="HX442" s="130"/>
      <c r="IH442" s="130"/>
    </row>
    <row xmlns:x14ac="http://schemas.microsoft.com/office/spreadsheetml/2009/9/ac" r="443" s="3" customFormat="true" x14ac:dyDescent="0.25">
      <c r="A443" s="394"/>
      <c r="B443" s="130"/>
      <c r="L443" s="130"/>
      <c r="V443" s="130"/>
      <c r="AF443" s="130"/>
      <c r="AP443" s="130"/>
      <c r="AZ443" s="130"/>
      <c r="BA443" s="130"/>
      <c r="BB443" s="130"/>
      <c r="BC443" s="130"/>
      <c r="BD443" s="130"/>
      <c r="BE443" s="130"/>
      <c r="BF443" s="130"/>
      <c r="BG443" s="130"/>
      <c r="BJ443" s="130"/>
      <c r="BK443" s="130"/>
      <c r="BL443" s="130"/>
      <c r="BM443" s="130"/>
      <c r="BN443" s="130"/>
      <c r="BO443" s="130"/>
      <c r="BP443" s="130"/>
      <c r="BQ443" s="130"/>
      <c r="BT443" s="441"/>
      <c r="BU443" s="442"/>
      <c r="BV443" s="442"/>
      <c r="BW443" s="442"/>
      <c r="BX443" s="442"/>
      <c r="BY443" s="442"/>
      <c r="BZ443" s="442"/>
      <c r="CA443" s="442"/>
      <c r="CB443" s="442"/>
      <c r="CC443" s="442"/>
      <c r="CD443" s="130"/>
      <c r="CN443" s="130"/>
      <c r="CX443" s="130"/>
      <c r="DH443" s="130"/>
      <c r="DR443" s="130"/>
      <c r="EB443" s="130"/>
      <c r="EL443" s="130"/>
      <c r="EV443" s="130"/>
      <c r="FF443" s="130"/>
      <c r="FP443" s="130"/>
      <c r="FZ443" s="130"/>
      <c r="GJ443" s="130"/>
      <c r="GT443" s="130"/>
      <c r="HD443" s="130"/>
      <c r="HN443" s="130"/>
      <c r="HX443" s="130"/>
      <c r="IH443" s="130"/>
    </row>
    <row xmlns:x14ac="http://schemas.microsoft.com/office/spreadsheetml/2009/9/ac" r="444" s="3" customFormat="true" x14ac:dyDescent="0.25">
      <c r="A444" s="394"/>
      <c r="B444" s="130"/>
      <c r="L444" s="130"/>
      <c r="V444" s="130"/>
      <c r="AF444" s="130"/>
      <c r="AP444" s="130"/>
      <c r="AZ444" s="130"/>
      <c r="BA444" s="130"/>
      <c r="BB444" s="130"/>
      <c r="BC444" s="130"/>
      <c r="BD444" s="130"/>
      <c r="BE444" s="130"/>
      <c r="BF444" s="130"/>
      <c r="BG444" s="130"/>
      <c r="BJ444" s="130"/>
      <c r="BK444" s="130"/>
      <c r="BL444" s="130"/>
      <c r="BM444" s="130"/>
      <c r="BN444" s="130"/>
      <c r="BO444" s="130"/>
      <c r="BP444" s="130"/>
      <c r="BQ444" s="130"/>
      <c r="BT444" s="441"/>
      <c r="BU444" s="442"/>
      <c r="BV444" s="442"/>
      <c r="BW444" s="442"/>
      <c r="BX444" s="442"/>
      <c r="BY444" s="442"/>
      <c r="BZ444" s="442"/>
      <c r="CA444" s="442"/>
      <c r="CB444" s="442"/>
      <c r="CC444" s="442"/>
      <c r="CD444" s="130"/>
      <c r="CN444" s="130"/>
      <c r="CX444" s="130"/>
      <c r="DH444" s="130"/>
      <c r="DR444" s="130"/>
      <c r="EB444" s="130"/>
      <c r="EL444" s="130"/>
      <c r="EV444" s="130"/>
      <c r="FF444" s="130"/>
      <c r="FP444" s="130"/>
      <c r="FZ444" s="130"/>
      <c r="GJ444" s="130"/>
      <c r="GT444" s="130"/>
      <c r="HD444" s="130"/>
      <c r="HN444" s="130"/>
      <c r="HX444" s="130"/>
      <c r="IH444" s="130"/>
    </row>
    <row xmlns:x14ac="http://schemas.microsoft.com/office/spreadsheetml/2009/9/ac" r="445" s="3" customFormat="true" x14ac:dyDescent="0.25">
      <c r="A445" s="394"/>
      <c r="B445" s="130"/>
      <c r="L445" s="130"/>
      <c r="V445" s="130"/>
      <c r="AF445" s="130"/>
      <c r="AP445" s="130"/>
      <c r="AZ445" s="130"/>
      <c r="BA445" s="130"/>
      <c r="BB445" s="130"/>
      <c r="BC445" s="130"/>
      <c r="BD445" s="130"/>
      <c r="BE445" s="130"/>
      <c r="BF445" s="130"/>
      <c r="BG445" s="130"/>
      <c r="BJ445" s="130"/>
      <c r="BK445" s="130"/>
      <c r="BL445" s="130"/>
      <c r="BM445" s="130"/>
      <c r="BN445" s="130"/>
      <c r="BO445" s="130"/>
      <c r="BP445" s="130"/>
      <c r="BQ445" s="130"/>
      <c r="BT445" s="441"/>
      <c r="BU445" s="442"/>
      <c r="BV445" s="442"/>
      <c r="BW445" s="442"/>
      <c r="BX445" s="442"/>
      <c r="BY445" s="442"/>
      <c r="BZ445" s="442"/>
      <c r="CA445" s="442"/>
      <c r="CB445" s="442"/>
      <c r="CC445" s="442"/>
      <c r="CD445" s="130"/>
      <c r="CN445" s="130"/>
      <c r="CX445" s="130"/>
      <c r="DH445" s="130"/>
      <c r="DR445" s="130"/>
      <c r="EB445" s="130"/>
      <c r="EL445" s="130"/>
      <c r="EV445" s="130"/>
      <c r="FF445" s="130"/>
      <c r="FP445" s="130"/>
      <c r="FZ445" s="130"/>
      <c r="GJ445" s="130"/>
      <c r="GT445" s="130"/>
      <c r="HD445" s="130"/>
      <c r="HN445" s="130"/>
      <c r="HX445" s="130"/>
      <c r="IH445" s="130"/>
    </row>
    <row xmlns:x14ac="http://schemas.microsoft.com/office/spreadsheetml/2009/9/ac" r="446" s="3" customFormat="true" x14ac:dyDescent="0.25">
      <c r="A446" s="394"/>
      <c r="B446" s="130"/>
      <c r="L446" s="130"/>
      <c r="V446" s="130"/>
      <c r="AF446" s="130"/>
      <c r="AP446" s="130"/>
      <c r="AZ446" s="130"/>
      <c r="BA446" s="130"/>
      <c r="BB446" s="130"/>
      <c r="BC446" s="130"/>
      <c r="BD446" s="130"/>
      <c r="BE446" s="130"/>
      <c r="BF446" s="130"/>
      <c r="BG446" s="130"/>
      <c r="BJ446" s="130"/>
      <c r="BK446" s="130"/>
      <c r="BL446" s="130"/>
      <c r="BM446" s="130"/>
      <c r="BN446" s="130"/>
      <c r="BO446" s="130"/>
      <c r="BP446" s="130"/>
      <c r="BQ446" s="130"/>
      <c r="BT446" s="441"/>
      <c r="BU446" s="442"/>
      <c r="BV446" s="442"/>
      <c r="BW446" s="442"/>
      <c r="BX446" s="442"/>
      <c r="BY446" s="442"/>
      <c r="BZ446" s="442"/>
      <c r="CA446" s="442"/>
      <c r="CB446" s="442"/>
      <c r="CC446" s="442"/>
      <c r="CD446" s="130"/>
      <c r="CN446" s="130"/>
      <c r="CX446" s="130"/>
      <c r="DH446" s="130"/>
      <c r="DR446" s="130"/>
      <c r="EB446" s="130"/>
      <c r="EL446" s="130"/>
      <c r="EV446" s="130"/>
      <c r="FF446" s="130"/>
      <c r="FP446" s="130"/>
      <c r="FZ446" s="130"/>
      <c r="GJ446" s="130"/>
      <c r="GT446" s="130"/>
      <c r="HD446" s="130"/>
      <c r="HN446" s="130"/>
      <c r="HX446" s="130"/>
      <c r="IH446" s="130"/>
    </row>
    <row xmlns:x14ac="http://schemas.microsoft.com/office/spreadsheetml/2009/9/ac" r="447" s="3" customFormat="true" x14ac:dyDescent="0.25">
      <c r="A447" s="394"/>
      <c r="B447" s="130"/>
      <c r="L447" s="130"/>
      <c r="V447" s="130"/>
      <c r="AF447" s="130"/>
      <c r="AP447" s="130"/>
      <c r="AZ447" s="130"/>
      <c r="BA447" s="130"/>
      <c r="BB447" s="130"/>
      <c r="BC447" s="130"/>
      <c r="BD447" s="130"/>
      <c r="BE447" s="130"/>
      <c r="BF447" s="130"/>
      <c r="BG447" s="130"/>
      <c r="BJ447" s="130"/>
      <c r="BK447" s="130"/>
      <c r="BL447" s="130"/>
      <c r="BM447" s="130"/>
      <c r="BN447" s="130"/>
      <c r="BO447" s="130"/>
      <c r="BP447" s="130"/>
      <c r="BQ447" s="130"/>
      <c r="BT447" s="441"/>
      <c r="BU447" s="442"/>
      <c r="BV447" s="442"/>
      <c r="BW447" s="442"/>
      <c r="BX447" s="442"/>
      <c r="BY447" s="442"/>
      <c r="BZ447" s="442"/>
      <c r="CA447" s="442"/>
      <c r="CB447" s="442"/>
      <c r="CC447" s="442"/>
      <c r="CD447" s="130"/>
      <c r="CN447" s="130"/>
      <c r="CX447" s="130"/>
      <c r="DH447" s="130"/>
      <c r="DR447" s="130"/>
      <c r="EB447" s="130"/>
      <c r="EL447" s="130"/>
      <c r="EV447" s="130"/>
      <c r="FF447" s="130"/>
      <c r="FP447" s="130"/>
      <c r="FZ447" s="130"/>
      <c r="GJ447" s="130"/>
      <c r="GT447" s="130"/>
      <c r="HD447" s="130"/>
      <c r="HN447" s="130"/>
      <c r="HX447" s="130"/>
      <c r="IH447" s="130"/>
    </row>
    <row xmlns:x14ac="http://schemas.microsoft.com/office/spreadsheetml/2009/9/ac" r="448" s="3" customFormat="true" x14ac:dyDescent="0.25">
      <c r="A448" s="394"/>
      <c r="B448" s="130"/>
      <c r="L448" s="130"/>
      <c r="V448" s="130"/>
      <c r="AF448" s="130"/>
      <c r="AP448" s="130"/>
      <c r="AZ448" s="130"/>
      <c r="BA448" s="130"/>
      <c r="BB448" s="130"/>
      <c r="BC448" s="130"/>
      <c r="BD448" s="130"/>
      <c r="BE448" s="130"/>
      <c r="BF448" s="130"/>
      <c r="BG448" s="130"/>
      <c r="BJ448" s="130"/>
      <c r="BK448" s="130"/>
      <c r="BL448" s="130"/>
      <c r="BM448" s="130"/>
      <c r="BN448" s="130"/>
      <c r="BO448" s="130"/>
      <c r="BP448" s="130"/>
      <c r="BQ448" s="130"/>
      <c r="BT448" s="441"/>
      <c r="BU448" s="442"/>
      <c r="BV448" s="442"/>
      <c r="BW448" s="442"/>
      <c r="BX448" s="442"/>
      <c r="BY448" s="442"/>
      <c r="BZ448" s="442"/>
      <c r="CA448" s="442"/>
      <c r="CB448" s="442"/>
      <c r="CC448" s="442"/>
      <c r="CD448" s="130"/>
      <c r="CN448" s="130"/>
      <c r="CX448" s="130"/>
      <c r="DH448" s="130"/>
      <c r="DR448" s="130"/>
      <c r="EB448" s="130"/>
      <c r="EL448" s="130"/>
      <c r="EV448" s="130"/>
      <c r="FF448" s="130"/>
      <c r="FP448" s="130"/>
      <c r="FZ448" s="130"/>
      <c r="GJ448" s="130"/>
      <c r="GT448" s="130"/>
      <c r="HD448" s="130"/>
      <c r="HN448" s="130"/>
      <c r="HX448" s="130"/>
      <c r="IH448" s="130"/>
    </row>
    <row xmlns:x14ac="http://schemas.microsoft.com/office/spreadsheetml/2009/9/ac" r="449" s="3" customFormat="true" x14ac:dyDescent="0.25">
      <c r="A449" s="394"/>
      <c r="B449" s="130"/>
      <c r="L449" s="130"/>
      <c r="V449" s="130"/>
      <c r="AF449" s="130"/>
      <c r="AP449" s="130"/>
      <c r="AZ449" s="130"/>
      <c r="BA449" s="130"/>
      <c r="BB449" s="130"/>
      <c r="BC449" s="130"/>
      <c r="BD449" s="130"/>
      <c r="BE449" s="130"/>
      <c r="BF449" s="130"/>
      <c r="BG449" s="130"/>
      <c r="BJ449" s="130"/>
      <c r="BK449" s="130"/>
      <c r="BL449" s="130"/>
      <c r="BM449" s="130"/>
      <c r="BN449" s="130"/>
      <c r="BO449" s="130"/>
      <c r="BP449" s="130"/>
      <c r="BQ449" s="130"/>
      <c r="BT449" s="441"/>
      <c r="BU449" s="442"/>
      <c r="BV449" s="442"/>
      <c r="BW449" s="442"/>
      <c r="BX449" s="442"/>
      <c r="BY449" s="442"/>
      <c r="BZ449" s="442"/>
      <c r="CA449" s="442"/>
      <c r="CB449" s="442"/>
      <c r="CC449" s="442"/>
      <c r="CD449" s="130"/>
      <c r="CN449" s="130"/>
      <c r="CX449" s="130"/>
      <c r="DH449" s="130"/>
      <c r="DR449" s="130"/>
      <c r="EB449" s="130"/>
      <c r="EL449" s="130"/>
      <c r="EV449" s="130"/>
      <c r="FF449" s="130"/>
      <c r="FP449" s="130"/>
      <c r="FZ449" s="130"/>
      <c r="GJ449" s="130"/>
      <c r="GT449" s="130"/>
      <c r="HD449" s="130"/>
      <c r="HN449" s="130"/>
      <c r="HX449" s="130"/>
      <c r="IH449" s="130"/>
    </row>
    <row xmlns:x14ac="http://schemas.microsoft.com/office/spreadsheetml/2009/9/ac" r="450" s="3" customFormat="true" x14ac:dyDescent="0.25">
      <c r="A450" s="394"/>
      <c r="B450" s="130"/>
      <c r="L450" s="130"/>
      <c r="V450" s="130"/>
      <c r="AF450" s="130"/>
      <c r="AP450" s="130"/>
      <c r="AZ450" s="130"/>
      <c r="BA450" s="130"/>
      <c r="BB450" s="130"/>
      <c r="BC450" s="130"/>
      <c r="BD450" s="130"/>
      <c r="BE450" s="130"/>
      <c r="BF450" s="130"/>
      <c r="BG450" s="130"/>
      <c r="BJ450" s="130"/>
      <c r="BK450" s="130"/>
      <c r="BL450" s="130"/>
      <c r="BM450" s="130"/>
      <c r="BN450" s="130"/>
      <c r="BO450" s="130"/>
      <c r="BP450" s="130"/>
      <c r="BQ450" s="130"/>
      <c r="BT450" s="441"/>
      <c r="BU450" s="442"/>
      <c r="BV450" s="442"/>
      <c r="BW450" s="442"/>
      <c r="BX450" s="442"/>
      <c r="BY450" s="442"/>
      <c r="BZ450" s="442"/>
      <c r="CA450" s="442"/>
      <c r="CB450" s="442"/>
      <c r="CC450" s="442"/>
      <c r="CD450" s="130"/>
      <c r="CN450" s="130"/>
      <c r="CX450" s="130"/>
      <c r="DH450" s="130"/>
      <c r="DR450" s="130"/>
      <c r="EB450" s="130"/>
      <c r="EL450" s="130"/>
      <c r="EV450" s="130"/>
      <c r="FF450" s="130"/>
      <c r="FP450" s="130"/>
      <c r="FZ450" s="130"/>
      <c r="GJ450" s="130"/>
      <c r="GT450" s="130"/>
      <c r="HD450" s="130"/>
      <c r="HN450" s="130"/>
      <c r="HX450" s="130"/>
      <c r="IH450" s="130"/>
    </row>
    <row xmlns:x14ac="http://schemas.microsoft.com/office/spreadsheetml/2009/9/ac" r="451" s="3" customFormat="true" x14ac:dyDescent="0.25">
      <c r="A451" s="394"/>
      <c r="B451" s="130"/>
      <c r="L451" s="130"/>
      <c r="V451" s="130"/>
      <c r="AF451" s="130"/>
      <c r="AP451" s="130"/>
      <c r="AZ451" s="130"/>
      <c r="BA451" s="130"/>
      <c r="BB451" s="130"/>
      <c r="BC451" s="130"/>
      <c r="BD451" s="130"/>
      <c r="BE451" s="130"/>
      <c r="BF451" s="130"/>
      <c r="BG451" s="130"/>
      <c r="BJ451" s="130"/>
      <c r="BK451" s="130"/>
      <c r="BL451" s="130"/>
      <c r="BM451" s="130"/>
      <c r="BN451" s="130"/>
      <c r="BO451" s="130"/>
      <c r="BP451" s="130"/>
      <c r="BQ451" s="130"/>
      <c r="BT451" s="441"/>
      <c r="BU451" s="442"/>
      <c r="BV451" s="442"/>
      <c r="BW451" s="442"/>
      <c r="BX451" s="442"/>
      <c r="BY451" s="442"/>
      <c r="BZ451" s="442"/>
      <c r="CA451" s="442"/>
      <c r="CB451" s="442"/>
      <c r="CC451" s="442"/>
      <c r="CD451" s="130"/>
      <c r="CN451" s="130"/>
      <c r="CX451" s="130"/>
      <c r="DH451" s="130"/>
      <c r="DR451" s="130"/>
      <c r="EB451" s="130"/>
      <c r="EL451" s="130"/>
      <c r="EV451" s="130"/>
      <c r="FF451" s="130"/>
      <c r="FP451" s="130"/>
      <c r="FZ451" s="130"/>
      <c r="GJ451" s="130"/>
      <c r="GT451" s="130"/>
      <c r="HD451" s="130"/>
      <c r="HN451" s="130"/>
      <c r="HX451" s="130"/>
      <c r="IH451" s="130"/>
    </row>
    <row xmlns:x14ac="http://schemas.microsoft.com/office/spreadsheetml/2009/9/ac" r="452" s="3" customFormat="true" x14ac:dyDescent="0.25">
      <c r="A452" s="394"/>
      <c r="B452" s="130"/>
      <c r="L452" s="130"/>
      <c r="V452" s="130"/>
      <c r="AF452" s="130"/>
      <c r="AP452" s="130"/>
      <c r="AZ452" s="130"/>
      <c r="BA452" s="130"/>
      <c r="BB452" s="130"/>
      <c r="BC452" s="130"/>
      <c r="BD452" s="130"/>
      <c r="BE452" s="130"/>
      <c r="BF452" s="130"/>
      <c r="BG452" s="130"/>
      <c r="BJ452" s="130"/>
      <c r="BK452" s="130"/>
      <c r="BL452" s="130"/>
      <c r="BM452" s="130"/>
      <c r="BN452" s="130"/>
      <c r="BO452" s="130"/>
      <c r="BP452" s="130"/>
      <c r="BQ452" s="130"/>
      <c r="BT452" s="441"/>
      <c r="BU452" s="442"/>
      <c r="BV452" s="442"/>
      <c r="BW452" s="442"/>
      <c r="BX452" s="442"/>
      <c r="BY452" s="442"/>
      <c r="BZ452" s="442"/>
      <c r="CA452" s="442"/>
      <c r="CB452" s="442"/>
      <c r="CC452" s="442"/>
      <c r="CD452" s="130"/>
      <c r="CN452" s="130"/>
      <c r="CX452" s="130"/>
      <c r="DH452" s="130"/>
      <c r="DR452" s="130"/>
      <c r="EB452" s="130"/>
      <c r="EL452" s="130"/>
      <c r="EV452" s="130"/>
      <c r="FF452" s="130"/>
      <c r="FP452" s="130"/>
      <c r="FZ452" s="130"/>
      <c r="GJ452" s="130"/>
      <c r="GT452" s="130"/>
      <c r="HD452" s="130"/>
      <c r="HN452" s="130"/>
      <c r="HX452" s="130"/>
      <c r="IH452" s="130"/>
    </row>
    <row xmlns:x14ac="http://schemas.microsoft.com/office/spreadsheetml/2009/9/ac" r="453" s="3" customFormat="true" x14ac:dyDescent="0.25">
      <c r="A453" s="394"/>
      <c r="B453" s="130"/>
      <c r="L453" s="130"/>
      <c r="V453" s="130"/>
      <c r="AF453" s="130"/>
      <c r="AP453" s="130"/>
      <c r="AZ453" s="130"/>
      <c r="BA453" s="130"/>
      <c r="BB453" s="130"/>
      <c r="BC453" s="130"/>
      <c r="BD453" s="130"/>
      <c r="BE453" s="130"/>
      <c r="BF453" s="130"/>
      <c r="BG453" s="130"/>
      <c r="BJ453" s="130"/>
      <c r="BK453" s="130"/>
      <c r="BL453" s="130"/>
      <c r="BM453" s="130"/>
      <c r="BN453" s="130"/>
      <c r="BO453" s="130"/>
      <c r="BP453" s="130"/>
      <c r="BQ453" s="130"/>
      <c r="BT453" s="441"/>
      <c r="BU453" s="442"/>
      <c r="BV453" s="442"/>
      <c r="BW453" s="442"/>
      <c r="BX453" s="442"/>
      <c r="BY453" s="442"/>
      <c r="BZ453" s="442"/>
      <c r="CA453" s="442"/>
      <c r="CB453" s="442"/>
      <c r="CC453" s="442"/>
      <c r="CD453" s="130"/>
      <c r="CN453" s="130"/>
      <c r="CX453" s="130"/>
      <c r="DH453" s="130"/>
      <c r="DR453" s="130"/>
      <c r="EB453" s="130"/>
      <c r="EL453" s="130"/>
      <c r="EV453" s="130"/>
      <c r="FF453" s="130"/>
      <c r="FP453" s="130"/>
      <c r="FZ453" s="130"/>
      <c r="GJ453" s="130"/>
      <c r="GT453" s="130"/>
      <c r="HD453" s="130"/>
      <c r="HN453" s="130"/>
      <c r="HX453" s="130"/>
      <c r="IH453" s="130"/>
    </row>
    <row xmlns:x14ac="http://schemas.microsoft.com/office/spreadsheetml/2009/9/ac" r="454" s="3" customFormat="true" x14ac:dyDescent="0.25">
      <c r="A454" s="394"/>
      <c r="B454" s="130"/>
      <c r="L454" s="130"/>
      <c r="V454" s="130"/>
      <c r="AF454" s="130"/>
      <c r="AP454" s="130"/>
      <c r="AZ454" s="130"/>
      <c r="BA454" s="130"/>
      <c r="BB454" s="130"/>
      <c r="BC454" s="130"/>
      <c r="BD454" s="130"/>
      <c r="BE454" s="130"/>
      <c r="BF454" s="130"/>
      <c r="BG454" s="130"/>
      <c r="BJ454" s="130"/>
      <c r="BK454" s="130"/>
      <c r="BL454" s="130"/>
      <c r="BM454" s="130"/>
      <c r="BN454" s="130"/>
      <c r="BO454" s="130"/>
      <c r="BP454" s="130"/>
      <c r="BQ454" s="130"/>
      <c r="BT454" s="441"/>
      <c r="BU454" s="442"/>
      <c r="BV454" s="442"/>
      <c r="BW454" s="442"/>
      <c r="BX454" s="442"/>
      <c r="BY454" s="442"/>
      <c r="BZ454" s="442"/>
      <c r="CA454" s="442"/>
      <c r="CB454" s="442"/>
      <c r="CC454" s="442"/>
      <c r="CD454" s="130"/>
      <c r="CN454" s="130"/>
      <c r="CX454" s="130"/>
      <c r="DH454" s="130"/>
      <c r="DR454" s="130"/>
      <c r="EB454" s="130"/>
      <c r="EL454" s="130"/>
      <c r="EV454" s="130"/>
      <c r="FF454" s="130"/>
      <c r="FP454" s="130"/>
      <c r="FZ454" s="130"/>
      <c r="GJ454" s="130"/>
      <c r="GT454" s="130"/>
      <c r="HD454" s="130"/>
      <c r="HN454" s="130"/>
      <c r="HX454" s="130"/>
      <c r="IH454" s="130"/>
    </row>
    <row xmlns:x14ac="http://schemas.microsoft.com/office/spreadsheetml/2009/9/ac" r="455" s="3" customFormat="true" x14ac:dyDescent="0.25">
      <c r="A455" s="394"/>
      <c r="B455" s="130"/>
      <c r="L455" s="130"/>
      <c r="V455" s="130"/>
      <c r="AF455" s="130"/>
      <c r="AP455" s="130"/>
      <c r="AZ455" s="130"/>
      <c r="BA455" s="130"/>
      <c r="BB455" s="130"/>
      <c r="BC455" s="130"/>
      <c r="BD455" s="130"/>
      <c r="BE455" s="130"/>
      <c r="BF455" s="130"/>
      <c r="BG455" s="130"/>
      <c r="BJ455" s="130"/>
      <c r="BK455" s="130"/>
      <c r="BL455" s="130"/>
      <c r="BM455" s="130"/>
      <c r="BN455" s="130"/>
      <c r="BO455" s="130"/>
      <c r="BP455" s="130"/>
      <c r="BQ455" s="130"/>
      <c r="BT455" s="441"/>
      <c r="BU455" s="442"/>
      <c r="BV455" s="442"/>
      <c r="BW455" s="442"/>
      <c r="BX455" s="442"/>
      <c r="BY455" s="442"/>
      <c r="BZ455" s="442"/>
      <c r="CA455" s="442"/>
      <c r="CB455" s="442"/>
      <c r="CC455" s="442"/>
      <c r="CD455" s="130"/>
      <c r="CN455" s="130"/>
      <c r="CX455" s="130"/>
      <c r="DH455" s="130"/>
      <c r="DR455" s="130"/>
      <c r="EB455" s="130"/>
      <c r="EL455" s="130"/>
      <c r="EV455" s="130"/>
      <c r="FF455" s="130"/>
      <c r="FP455" s="130"/>
      <c r="FZ455" s="130"/>
      <c r="GJ455" s="130"/>
      <c r="GT455" s="130"/>
      <c r="HD455" s="130"/>
      <c r="HN455" s="130"/>
      <c r="HX455" s="130"/>
      <c r="IH455" s="130"/>
    </row>
    <row xmlns:x14ac="http://schemas.microsoft.com/office/spreadsheetml/2009/9/ac" r="456" s="3" customFormat="true" x14ac:dyDescent="0.25">
      <c r="A456" s="394"/>
      <c r="B456" s="130"/>
      <c r="L456" s="130"/>
      <c r="V456" s="130"/>
      <c r="AF456" s="130"/>
      <c r="AP456" s="130"/>
      <c r="AZ456" s="130"/>
      <c r="BA456" s="130"/>
      <c r="BB456" s="130"/>
      <c r="BC456" s="130"/>
      <c r="BD456" s="130"/>
      <c r="BE456" s="130"/>
      <c r="BF456" s="130"/>
      <c r="BG456" s="130"/>
      <c r="BJ456" s="130"/>
      <c r="BK456" s="130"/>
      <c r="BL456" s="130"/>
      <c r="BM456" s="130"/>
      <c r="BN456" s="130"/>
      <c r="BO456" s="130"/>
      <c r="BP456" s="130"/>
      <c r="BQ456" s="130"/>
      <c r="BT456" s="441"/>
      <c r="BU456" s="442"/>
      <c r="BV456" s="442"/>
      <c r="BW456" s="442"/>
      <c r="BX456" s="442"/>
      <c r="BY456" s="442"/>
      <c r="BZ456" s="442"/>
      <c r="CA456" s="442"/>
      <c r="CB456" s="442"/>
      <c r="CC456" s="442"/>
      <c r="CD456" s="130"/>
      <c r="CN456" s="130"/>
      <c r="CX456" s="130"/>
      <c r="DH456" s="130"/>
      <c r="DR456" s="130"/>
      <c r="EB456" s="130"/>
      <c r="EL456" s="130"/>
      <c r="EV456" s="130"/>
      <c r="FF456" s="130"/>
      <c r="FP456" s="130"/>
      <c r="FZ456" s="130"/>
      <c r="GJ456" s="130"/>
      <c r="GT456" s="130"/>
      <c r="HD456" s="130"/>
      <c r="HN456" s="130"/>
      <c r="HX456" s="130"/>
      <c r="IH456" s="130"/>
    </row>
    <row xmlns:x14ac="http://schemas.microsoft.com/office/spreadsheetml/2009/9/ac" r="457" s="3" customFormat="true" x14ac:dyDescent="0.25">
      <c r="A457" s="394"/>
      <c r="B457" s="130"/>
      <c r="L457" s="130"/>
      <c r="V457" s="130"/>
      <c r="AF457" s="130"/>
      <c r="AP457" s="130"/>
      <c r="AZ457" s="130"/>
      <c r="BA457" s="130"/>
      <c r="BB457" s="130"/>
      <c r="BC457" s="130"/>
      <c r="BD457" s="130"/>
      <c r="BE457" s="130"/>
      <c r="BF457" s="130"/>
      <c r="BG457" s="130"/>
      <c r="BJ457" s="130"/>
      <c r="BK457" s="130"/>
      <c r="BL457" s="130"/>
      <c r="BM457" s="130"/>
      <c r="BN457" s="130"/>
      <c r="BO457" s="130"/>
      <c r="BP457" s="130"/>
      <c r="BQ457" s="130"/>
      <c r="BT457" s="441"/>
      <c r="BU457" s="442"/>
      <c r="BV457" s="442"/>
      <c r="BW457" s="442"/>
      <c r="BX457" s="442"/>
      <c r="BY457" s="442"/>
      <c r="BZ457" s="442"/>
      <c r="CA457" s="442"/>
      <c r="CB457" s="442"/>
      <c r="CC457" s="442"/>
      <c r="CD457" s="130"/>
      <c r="CN457" s="130"/>
      <c r="CX457" s="130"/>
      <c r="DH457" s="130"/>
      <c r="DR457" s="130"/>
      <c r="EB457" s="130"/>
      <c r="EL457" s="130"/>
      <c r="EV457" s="130"/>
      <c r="FF457" s="130"/>
      <c r="FP457" s="130"/>
      <c r="FZ457" s="130"/>
      <c r="GJ457" s="130"/>
      <c r="GT457" s="130"/>
      <c r="HD457" s="130"/>
      <c r="HN457" s="130"/>
      <c r="HX457" s="130"/>
      <c r="IH457" s="130"/>
    </row>
    <row xmlns:x14ac="http://schemas.microsoft.com/office/spreadsheetml/2009/9/ac" r="458" s="3" customFormat="true" x14ac:dyDescent="0.25">
      <c r="A458" s="394"/>
      <c r="B458" s="130"/>
      <c r="L458" s="130"/>
      <c r="V458" s="130"/>
      <c r="AF458" s="130"/>
      <c r="AP458" s="130"/>
      <c r="AZ458" s="130"/>
      <c r="BA458" s="130"/>
      <c r="BB458" s="130"/>
      <c r="BC458" s="130"/>
      <c r="BD458" s="130"/>
      <c r="BE458" s="130"/>
      <c r="BF458" s="130"/>
      <c r="BG458" s="130"/>
      <c r="BJ458" s="130"/>
      <c r="BK458" s="130"/>
      <c r="BL458" s="130"/>
      <c r="BM458" s="130"/>
      <c r="BN458" s="130"/>
      <c r="BO458" s="130"/>
      <c r="BP458" s="130"/>
      <c r="BQ458" s="130"/>
      <c r="BT458" s="441"/>
      <c r="BU458" s="442"/>
      <c r="BV458" s="442"/>
      <c r="BW458" s="442"/>
      <c r="BX458" s="442"/>
      <c r="BY458" s="442"/>
      <c r="BZ458" s="442"/>
      <c r="CA458" s="442"/>
      <c r="CB458" s="442"/>
      <c r="CC458" s="442"/>
      <c r="CD458" s="130"/>
      <c r="CN458" s="130"/>
      <c r="CX458" s="130"/>
      <c r="DH458" s="130"/>
      <c r="DR458" s="130"/>
      <c r="EB458" s="130"/>
      <c r="EL458" s="130"/>
      <c r="EV458" s="130"/>
      <c r="FF458" s="130"/>
      <c r="FP458" s="130"/>
      <c r="FZ458" s="130"/>
      <c r="GJ458" s="130"/>
      <c r="GT458" s="130"/>
      <c r="HD458" s="130"/>
      <c r="HN458" s="130"/>
      <c r="HX458" s="130"/>
      <c r="IH458" s="130"/>
    </row>
    <row xmlns:x14ac="http://schemas.microsoft.com/office/spreadsheetml/2009/9/ac" r="459" s="3" customFormat="true" x14ac:dyDescent="0.25">
      <c r="A459" s="394"/>
      <c r="B459" s="130"/>
      <c r="L459" s="130"/>
      <c r="V459" s="130"/>
      <c r="AF459" s="130"/>
      <c r="AP459" s="130"/>
      <c r="AZ459" s="130"/>
      <c r="BA459" s="130"/>
      <c r="BB459" s="130"/>
      <c r="BC459" s="130"/>
      <c r="BD459" s="130"/>
      <c r="BE459" s="130"/>
      <c r="BF459" s="130"/>
      <c r="BG459" s="130"/>
      <c r="BJ459" s="130"/>
      <c r="BK459" s="130"/>
      <c r="BL459" s="130"/>
      <c r="BM459" s="130"/>
      <c r="BN459" s="130"/>
      <c r="BO459" s="130"/>
      <c r="BP459" s="130"/>
      <c r="BQ459" s="130"/>
      <c r="BT459" s="441"/>
      <c r="BU459" s="442"/>
      <c r="BV459" s="442"/>
      <c r="BW459" s="442"/>
      <c r="BX459" s="442"/>
      <c r="BY459" s="442"/>
      <c r="BZ459" s="442"/>
      <c r="CA459" s="442"/>
      <c r="CB459" s="442"/>
      <c r="CC459" s="442"/>
      <c r="CD459" s="130"/>
      <c r="CN459" s="130"/>
      <c r="CX459" s="130"/>
      <c r="DH459" s="130"/>
      <c r="DR459" s="130"/>
      <c r="EB459" s="130"/>
      <c r="EL459" s="130"/>
      <c r="EV459" s="130"/>
      <c r="FF459" s="130"/>
      <c r="FP459" s="130"/>
      <c r="FZ459" s="130"/>
      <c r="GJ459" s="130"/>
      <c r="GT459" s="130"/>
      <c r="HD459" s="130"/>
      <c r="HN459" s="130"/>
      <c r="HX459" s="130"/>
      <c r="IH459" s="130"/>
    </row>
    <row xmlns:x14ac="http://schemas.microsoft.com/office/spreadsheetml/2009/9/ac" r="460" s="3" customFormat="true" x14ac:dyDescent="0.25">
      <c r="A460" s="394"/>
      <c r="B460" s="130"/>
      <c r="L460" s="130"/>
      <c r="V460" s="130"/>
      <c r="AF460" s="130"/>
      <c r="AP460" s="130"/>
      <c r="AZ460" s="130"/>
      <c r="BA460" s="130"/>
      <c r="BB460" s="130"/>
      <c r="BC460" s="130"/>
      <c r="BD460" s="130"/>
      <c r="BE460" s="130"/>
      <c r="BF460" s="130"/>
      <c r="BG460" s="130"/>
      <c r="BJ460" s="130"/>
      <c r="BK460" s="130"/>
      <c r="BL460" s="130"/>
      <c r="BM460" s="130"/>
      <c r="BN460" s="130"/>
      <c r="BO460" s="130"/>
      <c r="BP460" s="130"/>
      <c r="BQ460" s="130"/>
      <c r="BT460" s="441"/>
      <c r="BU460" s="442"/>
      <c r="BV460" s="442"/>
      <c r="BW460" s="442"/>
      <c r="BX460" s="442"/>
      <c r="BY460" s="442"/>
      <c r="BZ460" s="442"/>
      <c r="CA460" s="442"/>
      <c r="CB460" s="442"/>
      <c r="CC460" s="442"/>
      <c r="CD460" s="130"/>
      <c r="CN460" s="130"/>
      <c r="CX460" s="130"/>
      <c r="DH460" s="130"/>
      <c r="DR460" s="130"/>
      <c r="EB460" s="130"/>
      <c r="EL460" s="130"/>
      <c r="EV460" s="130"/>
      <c r="FF460" s="130"/>
      <c r="FP460" s="130"/>
      <c r="FZ460" s="130"/>
      <c r="GJ460" s="130"/>
      <c r="GT460" s="130"/>
      <c r="HD460" s="130"/>
      <c r="HN460" s="130"/>
      <c r="HX460" s="130"/>
      <c r="IH460" s="130"/>
    </row>
    <row xmlns:x14ac="http://schemas.microsoft.com/office/spreadsheetml/2009/9/ac" r="461" s="3" customFormat="true" x14ac:dyDescent="0.25">
      <c r="A461" s="394"/>
      <c r="B461" s="130"/>
      <c r="L461" s="130"/>
      <c r="V461" s="130"/>
      <c r="AF461" s="130"/>
      <c r="AP461" s="130"/>
      <c r="AZ461" s="130"/>
      <c r="BA461" s="130"/>
      <c r="BB461" s="130"/>
      <c r="BC461" s="130"/>
      <c r="BD461" s="130"/>
      <c r="BE461" s="130"/>
      <c r="BF461" s="130"/>
      <c r="BG461" s="130"/>
      <c r="BJ461" s="130"/>
      <c r="BK461" s="130"/>
      <c r="BL461" s="130"/>
      <c r="BM461" s="130"/>
      <c r="BN461" s="130"/>
      <c r="BO461" s="130"/>
      <c r="BP461" s="130"/>
      <c r="BQ461" s="130"/>
      <c r="BT461" s="441"/>
      <c r="BU461" s="442"/>
      <c r="BV461" s="442"/>
      <c r="BW461" s="442"/>
      <c r="BX461" s="442"/>
      <c r="BY461" s="442"/>
      <c r="BZ461" s="442"/>
      <c r="CA461" s="442"/>
      <c r="CB461" s="442"/>
      <c r="CC461" s="442"/>
      <c r="CD461" s="130"/>
      <c r="CN461" s="130"/>
      <c r="CX461" s="130"/>
      <c r="DH461" s="130"/>
      <c r="DR461" s="130"/>
      <c r="EB461" s="130"/>
      <c r="EL461" s="130"/>
      <c r="EV461" s="130"/>
      <c r="FF461" s="130"/>
      <c r="FP461" s="130"/>
      <c r="FZ461" s="130"/>
      <c r="GJ461" s="130"/>
      <c r="GT461" s="130"/>
      <c r="HD461" s="130"/>
      <c r="HN461" s="130"/>
      <c r="HX461" s="130"/>
      <c r="IH461" s="130"/>
    </row>
    <row xmlns:x14ac="http://schemas.microsoft.com/office/spreadsheetml/2009/9/ac" r="462" s="3" customFormat="true" x14ac:dyDescent="0.25">
      <c r="A462" s="394"/>
      <c r="B462" s="130"/>
      <c r="L462" s="130"/>
      <c r="V462" s="130"/>
      <c r="AF462" s="130"/>
      <c r="AP462" s="130"/>
      <c r="AZ462" s="130"/>
      <c r="BA462" s="130"/>
      <c r="BB462" s="130"/>
      <c r="BC462" s="130"/>
      <c r="BD462" s="130"/>
      <c r="BE462" s="130"/>
      <c r="BF462" s="130"/>
      <c r="BG462" s="130"/>
      <c r="BJ462" s="130"/>
      <c r="BK462" s="130"/>
      <c r="BL462" s="130"/>
      <c r="BM462" s="130"/>
      <c r="BN462" s="130"/>
      <c r="BO462" s="130"/>
      <c r="BP462" s="130"/>
      <c r="BQ462" s="130"/>
      <c r="BT462" s="441"/>
      <c r="BU462" s="442"/>
      <c r="BV462" s="442"/>
      <c r="BW462" s="442"/>
      <c r="BX462" s="442"/>
      <c r="BY462" s="442"/>
      <c r="BZ462" s="442"/>
      <c r="CA462" s="442"/>
      <c r="CB462" s="442"/>
      <c r="CC462" s="442"/>
      <c r="CD462" s="130"/>
      <c r="CN462" s="130"/>
      <c r="CX462" s="130"/>
      <c r="DH462" s="130"/>
      <c r="DR462" s="130"/>
      <c r="EB462" s="130"/>
      <c r="EL462" s="130"/>
      <c r="EV462" s="130"/>
      <c r="FF462" s="130"/>
      <c r="FP462" s="130"/>
      <c r="FZ462" s="130"/>
      <c r="GJ462" s="130"/>
      <c r="GT462" s="130"/>
      <c r="HD462" s="130"/>
      <c r="HN462" s="130"/>
      <c r="HX462" s="130"/>
      <c r="IH462" s="130"/>
    </row>
    <row xmlns:x14ac="http://schemas.microsoft.com/office/spreadsheetml/2009/9/ac" r="463" s="3" customFormat="true" x14ac:dyDescent="0.25">
      <c r="A463" s="394"/>
      <c r="B463" s="130"/>
      <c r="L463" s="130"/>
      <c r="V463" s="130"/>
      <c r="AF463" s="130"/>
      <c r="AP463" s="130"/>
      <c r="AZ463" s="130"/>
      <c r="BA463" s="130"/>
      <c r="BB463" s="130"/>
      <c r="BC463" s="130"/>
      <c r="BD463" s="130"/>
      <c r="BE463" s="130"/>
      <c r="BF463" s="130"/>
      <c r="BG463" s="130"/>
      <c r="BJ463" s="130"/>
      <c r="BK463" s="130"/>
      <c r="BL463" s="130"/>
      <c r="BM463" s="130"/>
      <c r="BN463" s="130"/>
      <c r="BO463" s="130"/>
      <c r="BP463" s="130"/>
      <c r="BQ463" s="130"/>
      <c r="BT463" s="441"/>
      <c r="BU463" s="442"/>
      <c r="BV463" s="442"/>
      <c r="BW463" s="442"/>
      <c r="BX463" s="442"/>
      <c r="BY463" s="442"/>
      <c r="BZ463" s="442"/>
      <c r="CA463" s="442"/>
      <c r="CB463" s="442"/>
      <c r="CC463" s="442"/>
      <c r="CD463" s="130"/>
      <c r="CN463" s="130"/>
      <c r="CX463" s="130"/>
      <c r="DH463" s="130"/>
      <c r="DR463" s="130"/>
      <c r="EB463" s="130"/>
      <c r="EL463" s="130"/>
      <c r="EV463" s="130"/>
      <c r="FF463" s="130"/>
      <c r="FP463" s="130"/>
      <c r="FZ463" s="130"/>
      <c r="GJ463" s="130"/>
      <c r="GT463" s="130"/>
      <c r="HD463" s="130"/>
      <c r="HN463" s="130"/>
      <c r="HX463" s="130"/>
      <c r="IH463" s="130"/>
    </row>
    <row xmlns:x14ac="http://schemas.microsoft.com/office/spreadsheetml/2009/9/ac" r="464" s="3" customFormat="true" x14ac:dyDescent="0.25">
      <c r="A464" s="394"/>
      <c r="B464" s="130"/>
      <c r="L464" s="130"/>
      <c r="V464" s="130"/>
      <c r="AF464" s="130"/>
      <c r="AP464" s="130"/>
      <c r="AZ464" s="130"/>
      <c r="BA464" s="130"/>
      <c r="BB464" s="130"/>
      <c r="BC464" s="130"/>
      <c r="BD464" s="130"/>
      <c r="BE464" s="130"/>
      <c r="BF464" s="130"/>
      <c r="BG464" s="130"/>
      <c r="BJ464" s="130"/>
      <c r="BK464" s="130"/>
      <c r="BL464" s="130"/>
      <c r="BM464" s="130"/>
      <c r="BN464" s="130"/>
      <c r="BO464" s="130"/>
      <c r="BP464" s="130"/>
      <c r="BQ464" s="130"/>
      <c r="BT464" s="441"/>
      <c r="BU464" s="442"/>
      <c r="BV464" s="442"/>
      <c r="BW464" s="442"/>
      <c r="BX464" s="442"/>
      <c r="BY464" s="442"/>
      <c r="BZ464" s="442"/>
      <c r="CA464" s="442"/>
      <c r="CB464" s="442"/>
      <c r="CC464" s="442"/>
      <c r="CD464" s="130"/>
      <c r="CN464" s="130"/>
      <c r="CX464" s="130"/>
      <c r="DH464" s="130"/>
      <c r="DR464" s="130"/>
      <c r="EB464" s="130"/>
      <c r="EL464" s="130"/>
      <c r="EV464" s="130"/>
      <c r="FF464" s="130"/>
      <c r="FP464" s="130"/>
      <c r="FZ464" s="130"/>
      <c r="GJ464" s="130"/>
      <c r="GT464" s="130"/>
      <c r="HD464" s="130"/>
      <c r="HN464" s="130"/>
      <c r="HX464" s="130"/>
      <c r="IH464" s="130"/>
    </row>
    <row xmlns:x14ac="http://schemas.microsoft.com/office/spreadsheetml/2009/9/ac" r="465" s="3" customFormat="true" x14ac:dyDescent="0.25">
      <c r="A465" s="394"/>
      <c r="B465" s="130"/>
      <c r="L465" s="130"/>
      <c r="V465" s="130"/>
      <c r="AF465" s="130"/>
      <c r="AP465" s="130"/>
      <c r="AZ465" s="130"/>
      <c r="BA465" s="130"/>
      <c r="BB465" s="130"/>
      <c r="BC465" s="130"/>
      <c r="BD465" s="130"/>
      <c r="BE465" s="130"/>
      <c r="BF465" s="130"/>
      <c r="BG465" s="130"/>
      <c r="BJ465" s="130"/>
      <c r="BK465" s="130"/>
      <c r="BL465" s="130"/>
      <c r="BM465" s="130"/>
      <c r="BN465" s="130"/>
      <c r="BO465" s="130"/>
      <c r="BP465" s="130"/>
      <c r="BQ465" s="130"/>
      <c r="BT465" s="441"/>
      <c r="BU465" s="442"/>
      <c r="BV465" s="442"/>
      <c r="BW465" s="442"/>
      <c r="BX465" s="442"/>
      <c r="BY465" s="442"/>
      <c r="BZ465" s="442"/>
      <c r="CA465" s="442"/>
      <c r="CB465" s="442"/>
      <c r="CC465" s="442"/>
      <c r="CD465" s="130"/>
      <c r="CN465" s="130"/>
      <c r="CX465" s="130"/>
      <c r="DH465" s="130"/>
      <c r="DR465" s="130"/>
      <c r="EB465" s="130"/>
      <c r="EL465" s="130"/>
      <c r="EV465" s="130"/>
      <c r="FF465" s="130"/>
      <c r="FP465" s="130"/>
      <c r="FZ465" s="130"/>
      <c r="GJ465" s="130"/>
      <c r="GT465" s="130"/>
      <c r="HD465" s="130"/>
      <c r="HN465" s="130"/>
      <c r="HX465" s="130"/>
      <c r="IH465" s="130"/>
    </row>
    <row xmlns:x14ac="http://schemas.microsoft.com/office/spreadsheetml/2009/9/ac" r="466" s="3" customFormat="true" x14ac:dyDescent="0.25">
      <c r="A466" s="394"/>
      <c r="B466" s="130"/>
      <c r="L466" s="130"/>
      <c r="V466" s="130"/>
      <c r="AF466" s="130"/>
      <c r="AP466" s="130"/>
      <c r="AZ466" s="130"/>
      <c r="BA466" s="130"/>
      <c r="BB466" s="130"/>
      <c r="BC466" s="130"/>
      <c r="BD466" s="130"/>
      <c r="BE466" s="130"/>
      <c r="BF466" s="130"/>
      <c r="BG466" s="130"/>
      <c r="BJ466" s="130"/>
      <c r="BK466" s="130"/>
      <c r="BL466" s="130"/>
      <c r="BM466" s="130"/>
      <c r="BN466" s="130"/>
      <c r="BO466" s="130"/>
      <c r="BP466" s="130"/>
      <c r="BQ466" s="130"/>
      <c r="BT466" s="441"/>
      <c r="BU466" s="442"/>
      <c r="BV466" s="442"/>
      <c r="BW466" s="442"/>
      <c r="BX466" s="442"/>
      <c r="BY466" s="442"/>
      <c r="BZ466" s="442"/>
      <c r="CA466" s="442"/>
      <c r="CB466" s="442"/>
      <c r="CC466" s="442"/>
      <c r="CD466" s="130"/>
      <c r="CN466" s="130"/>
      <c r="CX466" s="130"/>
      <c r="DH466" s="130"/>
      <c r="DR466" s="130"/>
      <c r="EB466" s="130"/>
      <c r="EL466" s="130"/>
      <c r="EV466" s="130"/>
      <c r="FF466" s="130"/>
      <c r="FP466" s="130"/>
      <c r="FZ466" s="130"/>
      <c r="GJ466" s="130"/>
      <c r="GT466" s="130"/>
      <c r="HD466" s="130"/>
      <c r="HN466" s="130"/>
      <c r="HX466" s="130"/>
      <c r="IH466" s="130"/>
    </row>
    <row xmlns:x14ac="http://schemas.microsoft.com/office/spreadsheetml/2009/9/ac" r="467" s="3" customFormat="true" x14ac:dyDescent="0.25">
      <c r="A467" s="394"/>
      <c r="B467" s="130"/>
      <c r="L467" s="130"/>
      <c r="V467" s="130"/>
      <c r="AF467" s="130"/>
      <c r="AP467" s="130"/>
      <c r="AZ467" s="130"/>
      <c r="BA467" s="130"/>
      <c r="BB467" s="130"/>
      <c r="BC467" s="130"/>
      <c r="BD467" s="130"/>
      <c r="BE467" s="130"/>
      <c r="BF467" s="130"/>
      <c r="BG467" s="130"/>
      <c r="BJ467" s="130"/>
      <c r="BK467" s="130"/>
      <c r="BL467" s="130"/>
      <c r="BM467" s="130"/>
      <c r="BN467" s="130"/>
      <c r="BO467" s="130"/>
      <c r="BP467" s="130"/>
      <c r="BQ467" s="130"/>
      <c r="BT467" s="441"/>
      <c r="BU467" s="442"/>
      <c r="BV467" s="442"/>
      <c r="BW467" s="442"/>
      <c r="BX467" s="442"/>
      <c r="BY467" s="442"/>
      <c r="BZ467" s="442"/>
      <c r="CA467" s="442"/>
      <c r="CB467" s="442"/>
      <c r="CC467" s="442"/>
      <c r="CD467" s="130"/>
      <c r="CN467" s="130"/>
      <c r="CX467" s="130"/>
      <c r="DH467" s="130"/>
      <c r="DR467" s="130"/>
      <c r="EB467" s="130"/>
      <c r="EL467" s="130"/>
      <c r="EV467" s="130"/>
      <c r="FF467" s="130"/>
      <c r="FP467" s="130"/>
      <c r="FZ467" s="130"/>
      <c r="GJ467" s="130"/>
      <c r="GT467" s="130"/>
      <c r="HD467" s="130"/>
      <c r="HN467" s="130"/>
      <c r="HX467" s="130"/>
      <c r="IH467" s="130"/>
    </row>
    <row xmlns:x14ac="http://schemas.microsoft.com/office/spreadsheetml/2009/9/ac" r="468" s="3" customFormat="true" x14ac:dyDescent="0.25">
      <c r="A468" s="394"/>
      <c r="B468" s="130"/>
      <c r="L468" s="130"/>
      <c r="V468" s="130"/>
      <c r="AF468" s="130"/>
      <c r="AP468" s="130"/>
      <c r="AZ468" s="130"/>
      <c r="BA468" s="130"/>
      <c r="BB468" s="130"/>
      <c r="BC468" s="130"/>
      <c r="BD468" s="130"/>
      <c r="BE468" s="130"/>
      <c r="BF468" s="130"/>
      <c r="BG468" s="130"/>
      <c r="BJ468" s="130"/>
      <c r="BK468" s="130"/>
      <c r="BL468" s="130"/>
      <c r="BM468" s="130"/>
      <c r="BN468" s="130"/>
      <c r="BO468" s="130"/>
      <c r="BP468" s="130"/>
      <c r="BQ468" s="130"/>
      <c r="BT468" s="441"/>
      <c r="BU468" s="442"/>
      <c r="BV468" s="442"/>
      <c r="BW468" s="442"/>
      <c r="BX468" s="442"/>
      <c r="BY468" s="442"/>
      <c r="BZ468" s="442"/>
      <c r="CA468" s="442"/>
      <c r="CB468" s="442"/>
      <c r="CC468" s="442"/>
      <c r="CD468" s="130"/>
      <c r="CN468" s="130"/>
      <c r="CX468" s="130"/>
      <c r="DH468" s="130"/>
      <c r="DR468" s="130"/>
      <c r="EB468" s="130"/>
      <c r="EL468" s="130"/>
      <c r="EV468" s="130"/>
      <c r="FF468" s="130"/>
      <c r="FP468" s="130"/>
      <c r="FZ468" s="130"/>
      <c r="GJ468" s="130"/>
      <c r="GT468" s="130"/>
      <c r="HD468" s="130"/>
      <c r="HN468" s="130"/>
      <c r="HX468" s="130"/>
      <c r="IH468" s="130"/>
    </row>
    <row xmlns:x14ac="http://schemas.microsoft.com/office/spreadsheetml/2009/9/ac" r="469" s="3" customFormat="true" x14ac:dyDescent="0.25">
      <c r="A469" s="394"/>
      <c r="B469" s="130"/>
      <c r="L469" s="130"/>
      <c r="V469" s="130"/>
      <c r="AF469" s="130"/>
      <c r="AP469" s="130"/>
      <c r="AZ469" s="130"/>
      <c r="BA469" s="130"/>
      <c r="BB469" s="130"/>
      <c r="BC469" s="130"/>
      <c r="BD469" s="130"/>
      <c r="BE469" s="130"/>
      <c r="BF469" s="130"/>
      <c r="BG469" s="130"/>
      <c r="BJ469" s="130"/>
      <c r="BK469" s="130"/>
      <c r="BL469" s="130"/>
      <c r="BM469" s="130"/>
      <c r="BN469" s="130"/>
      <c r="BO469" s="130"/>
      <c r="BP469" s="130"/>
      <c r="BQ469" s="130"/>
      <c r="BT469" s="441"/>
      <c r="BU469" s="442"/>
      <c r="BV469" s="442"/>
      <c r="BW469" s="442"/>
      <c r="BX469" s="442"/>
      <c r="BY469" s="442"/>
      <c r="BZ469" s="442"/>
      <c r="CA469" s="442"/>
      <c r="CB469" s="442"/>
      <c r="CC469" s="442"/>
      <c r="CD469" s="130"/>
      <c r="CN469" s="130"/>
      <c r="CX469" s="130"/>
      <c r="DH469" s="130"/>
      <c r="DR469" s="130"/>
      <c r="EB469" s="130"/>
      <c r="EL469" s="130"/>
      <c r="EV469" s="130"/>
      <c r="FF469" s="130"/>
      <c r="FP469" s="130"/>
      <c r="FZ469" s="130"/>
      <c r="GJ469" s="130"/>
      <c r="GT469" s="130"/>
      <c r="HD469" s="130"/>
      <c r="HN469" s="130"/>
      <c r="HX469" s="130"/>
      <c r="IH469" s="130"/>
    </row>
    <row xmlns:x14ac="http://schemas.microsoft.com/office/spreadsheetml/2009/9/ac" r="470" s="3" customFormat="true" x14ac:dyDescent="0.25">
      <c r="A470" s="394"/>
      <c r="B470" s="130"/>
      <c r="L470" s="130"/>
      <c r="V470" s="130"/>
      <c r="AF470" s="130"/>
      <c r="AP470" s="130"/>
      <c r="AZ470" s="130"/>
      <c r="BA470" s="130"/>
      <c r="BB470" s="130"/>
      <c r="BC470" s="130"/>
      <c r="BD470" s="130"/>
      <c r="BE470" s="130"/>
      <c r="BF470" s="130"/>
      <c r="BG470" s="130"/>
      <c r="BJ470" s="130"/>
      <c r="BK470" s="130"/>
      <c r="BL470" s="130"/>
      <c r="BM470" s="130"/>
      <c r="BN470" s="130"/>
      <c r="BO470" s="130"/>
      <c r="BP470" s="130"/>
      <c r="BQ470" s="130"/>
      <c r="BT470" s="441"/>
      <c r="BU470" s="442"/>
      <c r="BV470" s="442"/>
      <c r="BW470" s="442"/>
      <c r="BX470" s="442"/>
      <c r="BY470" s="442"/>
      <c r="BZ470" s="442"/>
      <c r="CA470" s="442"/>
      <c r="CB470" s="442"/>
      <c r="CC470" s="442"/>
      <c r="CD470" s="130"/>
      <c r="CN470" s="130"/>
      <c r="CX470" s="130"/>
      <c r="DH470" s="130"/>
      <c r="DR470" s="130"/>
      <c r="EB470" s="130"/>
      <c r="EL470" s="130"/>
      <c r="EV470" s="130"/>
      <c r="FF470" s="130"/>
      <c r="FP470" s="130"/>
      <c r="FZ470" s="130"/>
      <c r="GJ470" s="130"/>
      <c r="GT470" s="130"/>
      <c r="HD470" s="130"/>
      <c r="HN470" s="130"/>
      <c r="HX470" s="130"/>
      <c r="IH470" s="130"/>
    </row>
    <row xmlns:x14ac="http://schemas.microsoft.com/office/spreadsheetml/2009/9/ac" r="471" s="3" customFormat="true" x14ac:dyDescent="0.25">
      <c r="A471" s="394"/>
      <c r="B471" s="130"/>
      <c r="L471" s="130"/>
      <c r="V471" s="130"/>
      <c r="AF471" s="130"/>
      <c r="AP471" s="130"/>
      <c r="AZ471" s="130"/>
      <c r="BA471" s="130"/>
      <c r="BB471" s="130"/>
      <c r="BC471" s="130"/>
      <c r="BD471" s="130"/>
      <c r="BE471" s="130"/>
      <c r="BF471" s="130"/>
      <c r="BG471" s="130"/>
      <c r="BJ471" s="130"/>
      <c r="BK471" s="130"/>
      <c r="BL471" s="130"/>
      <c r="BM471" s="130"/>
      <c r="BN471" s="130"/>
      <c r="BO471" s="130"/>
      <c r="BP471" s="130"/>
      <c r="BQ471" s="130"/>
      <c r="BT471" s="441"/>
      <c r="BU471" s="442"/>
      <c r="BV471" s="442"/>
      <c r="BW471" s="442"/>
      <c r="BX471" s="442"/>
      <c r="BY471" s="442"/>
      <c r="BZ471" s="442"/>
      <c r="CA471" s="442"/>
      <c r="CB471" s="442"/>
      <c r="CC471" s="442"/>
      <c r="CD471" s="130"/>
      <c r="CN471" s="130"/>
      <c r="CX471" s="130"/>
      <c r="DH471" s="130"/>
      <c r="DR471" s="130"/>
      <c r="EB471" s="130"/>
      <c r="EL471" s="130"/>
      <c r="EV471" s="130"/>
      <c r="FF471" s="130"/>
      <c r="FP471" s="130"/>
      <c r="FZ471" s="130"/>
      <c r="GJ471" s="130"/>
      <c r="GT471" s="130"/>
      <c r="HD471" s="130"/>
      <c r="HN471" s="130"/>
      <c r="HX471" s="130"/>
      <c r="IH471" s="130"/>
    </row>
    <row xmlns:x14ac="http://schemas.microsoft.com/office/spreadsheetml/2009/9/ac" r="472" s="3" customFormat="true" x14ac:dyDescent="0.25">
      <c r="A472" s="394"/>
      <c r="B472" s="130"/>
      <c r="L472" s="130"/>
      <c r="V472" s="130"/>
      <c r="AF472" s="130"/>
      <c r="AP472" s="130"/>
      <c r="AZ472" s="130"/>
      <c r="BA472" s="130"/>
      <c r="BB472" s="130"/>
      <c r="BC472" s="130"/>
      <c r="BD472" s="130"/>
      <c r="BE472" s="130"/>
      <c r="BF472" s="130"/>
      <c r="BG472" s="130"/>
      <c r="BJ472" s="130"/>
      <c r="BK472" s="130"/>
      <c r="BL472" s="130"/>
      <c r="BM472" s="130"/>
      <c r="BN472" s="130"/>
      <c r="BO472" s="130"/>
      <c r="BP472" s="130"/>
      <c r="BQ472" s="130"/>
      <c r="BT472" s="441"/>
      <c r="BU472" s="442"/>
      <c r="BV472" s="442"/>
      <c r="BW472" s="442"/>
      <c r="BX472" s="442"/>
      <c r="BY472" s="442"/>
      <c r="BZ472" s="442"/>
      <c r="CA472" s="442"/>
      <c r="CB472" s="442"/>
      <c r="CC472" s="442"/>
      <c r="CD472" s="130"/>
      <c r="CN472" s="130"/>
      <c r="CX472" s="130"/>
      <c r="DH472" s="130"/>
      <c r="DR472" s="130"/>
      <c r="EB472" s="130"/>
      <c r="EL472" s="130"/>
      <c r="EV472" s="130"/>
      <c r="FF472" s="130"/>
      <c r="FP472" s="130"/>
      <c r="FZ472" s="130"/>
      <c r="GJ472" s="130"/>
      <c r="GT472" s="130"/>
      <c r="HD472" s="130"/>
      <c r="HN472" s="130"/>
      <c r="HX472" s="130"/>
      <c r="IH472" s="130"/>
    </row>
    <row xmlns:x14ac="http://schemas.microsoft.com/office/spreadsheetml/2009/9/ac" r="473" s="3" customFormat="true" x14ac:dyDescent="0.25">
      <c r="A473" s="394"/>
      <c r="B473" s="130"/>
      <c r="L473" s="130"/>
      <c r="V473" s="130"/>
      <c r="AF473" s="130"/>
      <c r="AP473" s="130"/>
      <c r="AZ473" s="130"/>
      <c r="BA473" s="130"/>
      <c r="BB473" s="130"/>
      <c r="BC473" s="130"/>
      <c r="BD473" s="130"/>
      <c r="BE473" s="130"/>
      <c r="BF473" s="130"/>
      <c r="BG473" s="130"/>
      <c r="BJ473" s="130"/>
      <c r="BK473" s="130"/>
      <c r="BL473" s="130"/>
      <c r="BM473" s="130"/>
      <c r="BN473" s="130"/>
      <c r="BO473" s="130"/>
      <c r="BP473" s="130"/>
      <c r="BQ473" s="130"/>
      <c r="BT473" s="441"/>
      <c r="BU473" s="442"/>
      <c r="BV473" s="442"/>
      <c r="BW473" s="442"/>
      <c r="BX473" s="442"/>
      <c r="BY473" s="442"/>
      <c r="BZ473" s="442"/>
      <c r="CA473" s="442"/>
      <c r="CB473" s="442"/>
      <c r="CC473" s="442"/>
      <c r="CD473" s="130"/>
      <c r="CN473" s="130"/>
      <c r="CX473" s="130"/>
      <c r="DH473" s="130"/>
      <c r="DR473" s="130"/>
      <c r="EB473" s="130"/>
      <c r="EL473" s="130"/>
      <c r="EV473" s="130"/>
      <c r="FF473" s="130"/>
      <c r="FP473" s="130"/>
      <c r="FZ473" s="130"/>
      <c r="GJ473" s="130"/>
      <c r="GT473" s="130"/>
      <c r="HD473" s="130"/>
      <c r="HN473" s="130"/>
      <c r="HX473" s="130"/>
      <c r="IH473" s="130"/>
    </row>
    <row xmlns:x14ac="http://schemas.microsoft.com/office/spreadsheetml/2009/9/ac" r="474" s="3" customFormat="true" x14ac:dyDescent="0.25">
      <c r="A474" s="394"/>
      <c r="B474" s="130"/>
      <c r="L474" s="130"/>
      <c r="V474" s="130"/>
      <c r="AF474" s="130"/>
      <c r="AP474" s="130"/>
      <c r="AZ474" s="130"/>
      <c r="BA474" s="130"/>
      <c r="BB474" s="130"/>
      <c r="BC474" s="130"/>
      <c r="BD474" s="130"/>
      <c r="BE474" s="130"/>
      <c r="BF474" s="130"/>
      <c r="BG474" s="130"/>
      <c r="BJ474" s="130"/>
      <c r="BK474" s="130"/>
      <c r="BL474" s="130"/>
      <c r="BM474" s="130"/>
      <c r="BN474" s="130"/>
      <c r="BO474" s="130"/>
      <c r="BP474" s="130"/>
      <c r="BQ474" s="130"/>
      <c r="BT474" s="441"/>
      <c r="BU474" s="442"/>
      <c r="BV474" s="442"/>
      <c r="BW474" s="442"/>
      <c r="BX474" s="442"/>
      <c r="BY474" s="442"/>
      <c r="BZ474" s="442"/>
      <c r="CA474" s="442"/>
      <c r="CB474" s="442"/>
      <c r="CC474" s="442"/>
      <c r="CD474" s="130"/>
      <c r="CN474" s="130"/>
      <c r="CX474" s="130"/>
      <c r="DH474" s="130"/>
      <c r="DR474" s="130"/>
      <c r="EB474" s="130"/>
      <c r="EL474" s="130"/>
      <c r="EV474" s="130"/>
      <c r="FF474" s="130"/>
      <c r="FP474" s="130"/>
      <c r="FZ474" s="130"/>
      <c r="GJ474" s="130"/>
      <c r="GT474" s="130"/>
      <c r="HD474" s="130"/>
      <c r="HN474" s="130"/>
      <c r="HX474" s="130"/>
      <c r="IH474" s="130"/>
    </row>
    <row xmlns:x14ac="http://schemas.microsoft.com/office/spreadsheetml/2009/9/ac" r="475" s="3" customFormat="true" x14ac:dyDescent="0.25">
      <c r="A475" s="394"/>
      <c r="B475" s="130"/>
      <c r="L475" s="130"/>
      <c r="V475" s="130"/>
      <c r="AF475" s="130"/>
      <c r="AP475" s="130"/>
      <c r="AZ475" s="130"/>
      <c r="BA475" s="130"/>
      <c r="BB475" s="130"/>
      <c r="BC475" s="130"/>
      <c r="BD475" s="130"/>
      <c r="BE475" s="130"/>
      <c r="BF475" s="130"/>
      <c r="BG475" s="130"/>
      <c r="BJ475" s="130"/>
      <c r="BK475" s="130"/>
      <c r="BL475" s="130"/>
      <c r="BM475" s="130"/>
      <c r="BN475" s="130"/>
      <c r="BO475" s="130"/>
      <c r="BP475" s="130"/>
      <c r="BQ475" s="130"/>
      <c r="BT475" s="441"/>
      <c r="BU475" s="442"/>
      <c r="BV475" s="442"/>
      <c r="BW475" s="442"/>
      <c r="BX475" s="442"/>
      <c r="BY475" s="442"/>
      <c r="BZ475" s="442"/>
      <c r="CA475" s="442"/>
      <c r="CB475" s="442"/>
      <c r="CC475" s="442"/>
      <c r="CD475" s="130"/>
      <c r="CN475" s="130"/>
      <c r="CX475" s="130"/>
      <c r="DH475" s="130"/>
      <c r="DR475" s="130"/>
      <c r="EB475" s="130"/>
      <c r="EL475" s="130"/>
      <c r="EV475" s="130"/>
      <c r="FF475" s="130"/>
      <c r="FP475" s="130"/>
      <c r="FZ475" s="130"/>
      <c r="GJ475" s="130"/>
      <c r="GT475" s="130"/>
      <c r="HD475" s="130"/>
      <c r="HN475" s="130"/>
      <c r="HX475" s="130"/>
      <c r="IH475" s="130"/>
    </row>
    <row xmlns:x14ac="http://schemas.microsoft.com/office/spreadsheetml/2009/9/ac" r="476" s="3" customFormat="true" x14ac:dyDescent="0.25">
      <c r="A476" s="394"/>
      <c r="B476" s="130"/>
      <c r="L476" s="130"/>
      <c r="V476" s="130"/>
      <c r="AF476" s="130"/>
      <c r="AP476" s="130"/>
      <c r="AZ476" s="130"/>
      <c r="BA476" s="130"/>
      <c r="BB476" s="130"/>
      <c r="BC476" s="130"/>
      <c r="BD476" s="130"/>
      <c r="BE476" s="130"/>
      <c r="BF476" s="130"/>
      <c r="BG476" s="130"/>
      <c r="BJ476" s="130"/>
      <c r="BK476" s="130"/>
      <c r="BL476" s="130"/>
      <c r="BM476" s="130"/>
      <c r="BN476" s="130"/>
      <c r="BO476" s="130"/>
      <c r="BP476" s="130"/>
      <c r="BQ476" s="130"/>
      <c r="BT476" s="441"/>
      <c r="BU476" s="442"/>
      <c r="BV476" s="442"/>
      <c r="BW476" s="442"/>
      <c r="BX476" s="442"/>
      <c r="BY476" s="442"/>
      <c r="BZ476" s="442"/>
      <c r="CA476" s="442"/>
      <c r="CB476" s="442"/>
      <c r="CC476" s="442"/>
      <c r="CD476" s="130"/>
      <c r="CN476" s="130"/>
      <c r="CX476" s="130"/>
      <c r="DH476" s="130"/>
      <c r="DR476" s="130"/>
      <c r="EB476" s="130"/>
      <c r="EL476" s="130"/>
      <c r="EV476" s="130"/>
      <c r="FF476" s="130"/>
      <c r="FP476" s="130"/>
      <c r="FZ476" s="130"/>
      <c r="GJ476" s="130"/>
      <c r="GT476" s="130"/>
      <c r="HD476" s="130"/>
      <c r="HN476" s="130"/>
      <c r="HX476" s="130"/>
      <c r="IH476" s="130"/>
    </row>
    <row xmlns:x14ac="http://schemas.microsoft.com/office/spreadsheetml/2009/9/ac" r="477" s="3" customFormat="true" x14ac:dyDescent="0.25">
      <c r="A477" s="394"/>
      <c r="B477" s="130"/>
      <c r="L477" s="130"/>
      <c r="V477" s="130"/>
      <c r="AF477" s="130"/>
      <c r="AP477" s="130"/>
      <c r="AZ477" s="130"/>
      <c r="BA477" s="130"/>
      <c r="BB477" s="130"/>
      <c r="BC477" s="130"/>
      <c r="BD477" s="130"/>
      <c r="BE477" s="130"/>
      <c r="BF477" s="130"/>
      <c r="BG477" s="130"/>
      <c r="BJ477" s="130"/>
      <c r="BK477" s="130"/>
      <c r="BL477" s="130"/>
      <c r="BM477" s="130"/>
      <c r="BN477" s="130"/>
      <c r="BO477" s="130"/>
      <c r="BP477" s="130"/>
      <c r="BQ477" s="130"/>
      <c r="BT477" s="441"/>
      <c r="BU477" s="442"/>
      <c r="BV477" s="442"/>
      <c r="BW477" s="442"/>
      <c r="BX477" s="442"/>
      <c r="BY477" s="442"/>
      <c r="BZ477" s="442"/>
      <c r="CA477" s="442"/>
      <c r="CB477" s="442"/>
      <c r="CC477" s="442"/>
      <c r="CD477" s="130"/>
      <c r="CN477" s="130"/>
      <c r="CX477" s="130"/>
      <c r="DH477" s="130"/>
      <c r="DR477" s="130"/>
      <c r="EB477" s="130"/>
      <c r="EL477" s="130"/>
      <c r="EV477" s="130"/>
      <c r="FF477" s="130"/>
      <c r="FP477" s="130"/>
      <c r="FZ477" s="130"/>
      <c r="GJ477" s="130"/>
      <c r="GT477" s="130"/>
      <c r="HD477" s="130"/>
      <c r="HN477" s="130"/>
      <c r="HX477" s="130"/>
      <c r="IH477" s="130"/>
    </row>
    <row xmlns:x14ac="http://schemas.microsoft.com/office/spreadsheetml/2009/9/ac" r="478" s="3" customFormat="true" x14ac:dyDescent="0.25">
      <c r="A478" s="394"/>
      <c r="B478" s="130"/>
      <c r="L478" s="130"/>
      <c r="V478" s="130"/>
      <c r="AF478" s="130"/>
      <c r="AP478" s="130"/>
      <c r="AZ478" s="130"/>
      <c r="BA478" s="130"/>
      <c r="BB478" s="130"/>
      <c r="BC478" s="130"/>
      <c r="BD478" s="130"/>
      <c r="BE478" s="130"/>
      <c r="BF478" s="130"/>
      <c r="BG478" s="130"/>
      <c r="BJ478" s="130"/>
      <c r="BK478" s="130"/>
      <c r="BL478" s="130"/>
      <c r="BM478" s="130"/>
      <c r="BN478" s="130"/>
      <c r="BO478" s="130"/>
      <c r="BP478" s="130"/>
      <c r="BQ478" s="130"/>
      <c r="BT478" s="441"/>
      <c r="BU478" s="442"/>
      <c r="BV478" s="442"/>
      <c r="BW478" s="442"/>
      <c r="BX478" s="442"/>
      <c r="BY478" s="442"/>
      <c r="BZ478" s="442"/>
      <c r="CA478" s="442"/>
      <c r="CB478" s="442"/>
      <c r="CC478" s="442"/>
      <c r="CD478" s="130"/>
      <c r="CN478" s="130"/>
      <c r="CX478" s="130"/>
      <c r="DH478" s="130"/>
      <c r="DR478" s="130"/>
      <c r="EB478" s="130"/>
      <c r="EL478" s="130"/>
      <c r="EV478" s="130"/>
      <c r="FF478" s="130"/>
      <c r="FP478" s="130"/>
      <c r="FZ478" s="130"/>
      <c r="GJ478" s="130"/>
      <c r="GT478" s="130"/>
      <c r="HD478" s="130"/>
      <c r="HN478" s="130"/>
      <c r="HX478" s="130"/>
      <c r="IH478" s="130"/>
    </row>
    <row xmlns:x14ac="http://schemas.microsoft.com/office/spreadsheetml/2009/9/ac" r="479" s="3" customFormat="true" x14ac:dyDescent="0.25">
      <c r="A479" s="394"/>
      <c r="B479" s="130"/>
      <c r="L479" s="130"/>
      <c r="V479" s="130"/>
      <c r="AF479" s="130"/>
      <c r="AP479" s="130"/>
      <c r="AZ479" s="130"/>
      <c r="BA479" s="130"/>
      <c r="BB479" s="130"/>
      <c r="BC479" s="130"/>
      <c r="BD479" s="130"/>
      <c r="BE479" s="130"/>
      <c r="BF479" s="130"/>
      <c r="BG479" s="130"/>
      <c r="BJ479" s="130"/>
      <c r="BK479" s="130"/>
      <c r="BL479" s="130"/>
      <c r="BM479" s="130"/>
      <c r="BN479" s="130"/>
      <c r="BO479" s="130"/>
      <c r="BP479" s="130"/>
      <c r="BQ479" s="130"/>
      <c r="BT479" s="441"/>
      <c r="BU479" s="442"/>
      <c r="BV479" s="442"/>
      <c r="BW479" s="442"/>
      <c r="BX479" s="442"/>
      <c r="BY479" s="442"/>
      <c r="BZ479" s="442"/>
      <c r="CA479" s="442"/>
      <c r="CB479" s="442"/>
      <c r="CC479" s="442"/>
      <c r="CD479" s="130"/>
      <c r="CN479" s="130"/>
      <c r="CX479" s="130"/>
      <c r="DH479" s="130"/>
      <c r="DR479" s="130"/>
      <c r="EB479" s="130"/>
      <c r="EL479" s="130"/>
      <c r="EV479" s="130"/>
      <c r="FF479" s="130"/>
      <c r="FP479" s="130"/>
      <c r="FZ479" s="130"/>
      <c r="GJ479" s="130"/>
      <c r="GT479" s="130"/>
      <c r="HD479" s="130"/>
      <c r="HN479" s="130"/>
      <c r="HX479" s="130"/>
      <c r="IH479" s="130"/>
    </row>
    <row xmlns:x14ac="http://schemas.microsoft.com/office/spreadsheetml/2009/9/ac" r="480" s="3" customFormat="true" x14ac:dyDescent="0.25">
      <c r="A480" s="394"/>
      <c r="B480" s="130"/>
      <c r="L480" s="130"/>
      <c r="V480" s="130"/>
      <c r="AF480" s="130"/>
      <c r="AP480" s="130"/>
      <c r="AZ480" s="130"/>
      <c r="BA480" s="130"/>
      <c r="BB480" s="130"/>
      <c r="BC480" s="130"/>
      <c r="BD480" s="130"/>
      <c r="BE480" s="130"/>
      <c r="BF480" s="130"/>
      <c r="BG480" s="130"/>
      <c r="BJ480" s="130"/>
      <c r="BK480" s="130"/>
      <c r="BL480" s="130"/>
      <c r="BM480" s="130"/>
      <c r="BN480" s="130"/>
      <c r="BO480" s="130"/>
      <c r="BP480" s="130"/>
      <c r="BQ480" s="130"/>
      <c r="BT480" s="441"/>
      <c r="BU480" s="442"/>
      <c r="BV480" s="442"/>
      <c r="BW480" s="442"/>
      <c r="BX480" s="442"/>
      <c r="BY480" s="442"/>
      <c r="BZ480" s="442"/>
      <c r="CA480" s="442"/>
      <c r="CB480" s="442"/>
      <c r="CC480" s="442"/>
      <c r="CD480" s="130"/>
      <c r="CN480" s="130"/>
      <c r="CX480" s="130"/>
      <c r="DH480" s="130"/>
      <c r="DR480" s="130"/>
      <c r="EB480" s="130"/>
      <c r="EL480" s="130"/>
      <c r="EV480" s="130"/>
      <c r="FF480" s="130"/>
      <c r="FP480" s="130"/>
      <c r="FZ480" s="130"/>
      <c r="GJ480" s="130"/>
      <c r="GT480" s="130"/>
      <c r="HD480" s="130"/>
      <c r="HN480" s="130"/>
      <c r="HX480" s="130"/>
      <c r="IH480" s="130"/>
    </row>
    <row xmlns:x14ac="http://schemas.microsoft.com/office/spreadsheetml/2009/9/ac" r="481" s="3" customFormat="true" x14ac:dyDescent="0.25">
      <c r="A481" s="394"/>
      <c r="B481" s="130"/>
      <c r="L481" s="130"/>
      <c r="V481" s="130"/>
      <c r="AF481" s="130"/>
      <c r="AP481" s="130"/>
      <c r="AZ481" s="130"/>
      <c r="BA481" s="130"/>
      <c r="BB481" s="130"/>
      <c r="BC481" s="130"/>
      <c r="BD481" s="130"/>
      <c r="BE481" s="130"/>
      <c r="BF481" s="130"/>
      <c r="BG481" s="130"/>
      <c r="BJ481" s="130"/>
      <c r="BK481" s="130"/>
      <c r="BL481" s="130"/>
      <c r="BM481" s="130"/>
      <c r="BN481" s="130"/>
      <c r="BO481" s="130"/>
      <c r="BP481" s="130"/>
      <c r="BQ481" s="130"/>
      <c r="BT481" s="441"/>
      <c r="BU481" s="442"/>
      <c r="BV481" s="442"/>
      <c r="BW481" s="442"/>
      <c r="BX481" s="442"/>
      <c r="BY481" s="442"/>
      <c r="BZ481" s="442"/>
      <c r="CA481" s="442"/>
      <c r="CB481" s="442"/>
      <c r="CC481" s="442"/>
      <c r="CD481" s="130"/>
      <c r="CN481" s="130"/>
      <c r="CX481" s="130"/>
      <c r="DH481" s="130"/>
      <c r="DR481" s="130"/>
      <c r="EB481" s="130"/>
      <c r="EL481" s="130"/>
      <c r="EV481" s="130"/>
      <c r="FF481" s="130"/>
      <c r="FP481" s="130"/>
      <c r="FZ481" s="130"/>
      <c r="GJ481" s="130"/>
      <c r="GT481" s="130"/>
      <c r="HD481" s="130"/>
      <c r="HN481" s="130"/>
      <c r="HX481" s="130"/>
      <c r="IH481" s="130"/>
    </row>
    <row xmlns:x14ac="http://schemas.microsoft.com/office/spreadsheetml/2009/9/ac" r="482" s="3" customFormat="true" x14ac:dyDescent="0.25">
      <c r="A482" s="394"/>
      <c r="B482" s="130"/>
      <c r="L482" s="130"/>
      <c r="V482" s="130"/>
      <c r="AF482" s="130"/>
      <c r="AP482" s="130"/>
      <c r="AZ482" s="130"/>
      <c r="BA482" s="130"/>
      <c r="BB482" s="130"/>
      <c r="BC482" s="130"/>
      <c r="BD482" s="130"/>
      <c r="BE482" s="130"/>
      <c r="BF482" s="130"/>
      <c r="BG482" s="130"/>
      <c r="BJ482" s="130"/>
      <c r="BK482" s="130"/>
      <c r="BL482" s="130"/>
      <c r="BM482" s="130"/>
      <c r="BN482" s="130"/>
      <c r="BO482" s="130"/>
      <c r="BP482" s="130"/>
      <c r="BQ482" s="130"/>
      <c r="BT482" s="441"/>
      <c r="BU482" s="442"/>
      <c r="BV482" s="442"/>
      <c r="BW482" s="442"/>
      <c r="BX482" s="442"/>
      <c r="BY482" s="442"/>
      <c r="BZ482" s="442"/>
      <c r="CA482" s="442"/>
      <c r="CB482" s="442"/>
      <c r="CC482" s="442"/>
      <c r="CD482" s="130"/>
      <c r="CN482" s="130"/>
      <c r="CX482" s="130"/>
      <c r="DH482" s="130"/>
      <c r="DR482" s="130"/>
      <c r="EB482" s="130"/>
      <c r="EL482" s="130"/>
      <c r="EV482" s="130"/>
      <c r="FF482" s="130"/>
      <c r="FP482" s="130"/>
      <c r="FZ482" s="130"/>
      <c r="GJ482" s="130"/>
      <c r="GT482" s="130"/>
      <c r="HD482" s="130"/>
      <c r="HN482" s="130"/>
      <c r="HX482" s="130"/>
      <c r="IH482" s="130"/>
    </row>
    <row xmlns:x14ac="http://schemas.microsoft.com/office/spreadsheetml/2009/9/ac" r="483" s="3" customFormat="true" x14ac:dyDescent="0.25">
      <c r="A483" s="394"/>
      <c r="B483" s="130"/>
      <c r="L483" s="130"/>
      <c r="V483" s="130"/>
      <c r="AF483" s="130"/>
      <c r="AP483" s="130"/>
      <c r="AZ483" s="130"/>
      <c r="BA483" s="130"/>
      <c r="BB483" s="130"/>
      <c r="BC483" s="130"/>
      <c r="BD483" s="130"/>
      <c r="BE483" s="130"/>
      <c r="BF483" s="130"/>
      <c r="BG483" s="130"/>
      <c r="BJ483" s="130"/>
      <c r="BK483" s="130"/>
      <c r="BL483" s="130"/>
      <c r="BM483" s="130"/>
      <c r="BN483" s="130"/>
      <c r="BO483" s="130"/>
      <c r="BP483" s="130"/>
      <c r="BQ483" s="130"/>
      <c r="BT483" s="441"/>
      <c r="BU483" s="442"/>
      <c r="BV483" s="442"/>
      <c r="BW483" s="442"/>
      <c r="BX483" s="442"/>
      <c r="BY483" s="442"/>
      <c r="BZ483" s="442"/>
      <c r="CA483" s="442"/>
      <c r="CB483" s="442"/>
      <c r="CC483" s="442"/>
      <c r="CD483" s="130"/>
      <c r="CN483" s="130"/>
      <c r="CX483" s="130"/>
      <c r="DH483" s="130"/>
      <c r="DR483" s="130"/>
      <c r="EB483" s="130"/>
      <c r="EL483" s="130"/>
      <c r="EV483" s="130"/>
      <c r="FF483" s="130"/>
      <c r="FP483" s="130"/>
      <c r="FZ483" s="130"/>
      <c r="GJ483" s="130"/>
      <c r="GT483" s="130"/>
      <c r="HD483" s="130"/>
      <c r="HN483" s="130"/>
      <c r="HX483" s="130"/>
      <c r="IH483" s="130"/>
    </row>
    <row xmlns:x14ac="http://schemas.microsoft.com/office/spreadsheetml/2009/9/ac" r="484" s="3" customFormat="true" x14ac:dyDescent="0.25">
      <c r="A484" s="394"/>
      <c r="B484" s="130"/>
      <c r="L484" s="130"/>
      <c r="V484" s="130"/>
      <c r="AF484" s="130"/>
      <c r="AP484" s="130"/>
      <c r="AZ484" s="130"/>
      <c r="BA484" s="130"/>
      <c r="BB484" s="130"/>
      <c r="BC484" s="130"/>
      <c r="BD484" s="130"/>
      <c r="BE484" s="130"/>
      <c r="BF484" s="130"/>
      <c r="BG484" s="130"/>
      <c r="BJ484" s="130"/>
      <c r="BK484" s="130"/>
      <c r="BL484" s="130"/>
      <c r="BM484" s="130"/>
      <c r="BN484" s="130"/>
      <c r="BO484" s="130"/>
      <c r="BP484" s="130"/>
      <c r="BQ484" s="130"/>
      <c r="BT484" s="441"/>
      <c r="BU484" s="442"/>
      <c r="BV484" s="442"/>
      <c r="BW484" s="442"/>
      <c r="BX484" s="442"/>
      <c r="BY484" s="442"/>
      <c r="BZ484" s="442"/>
      <c r="CA484" s="442"/>
      <c r="CB484" s="442"/>
      <c r="CC484" s="442"/>
      <c r="CD484" s="130"/>
      <c r="CN484" s="130"/>
      <c r="CX484" s="130"/>
      <c r="DH484" s="130"/>
      <c r="DR484" s="130"/>
      <c r="EB484" s="130"/>
      <c r="EL484" s="130"/>
      <c r="EV484" s="130"/>
      <c r="FF484" s="130"/>
      <c r="FP484" s="130"/>
      <c r="FZ484" s="130"/>
      <c r="GJ484" s="130"/>
      <c r="GT484" s="130"/>
      <c r="HD484" s="130"/>
      <c r="HN484" s="130"/>
      <c r="HX484" s="130"/>
      <c r="IH484" s="130"/>
    </row>
    <row xmlns:x14ac="http://schemas.microsoft.com/office/spreadsheetml/2009/9/ac" r="485" s="3" customFormat="true" x14ac:dyDescent="0.25">
      <c r="A485" s="394"/>
      <c r="B485" s="130"/>
      <c r="L485" s="130"/>
      <c r="V485" s="130"/>
      <c r="AF485" s="130"/>
      <c r="AP485" s="130"/>
      <c r="AZ485" s="130"/>
      <c r="BA485" s="130"/>
      <c r="BB485" s="130"/>
      <c r="BC485" s="130"/>
      <c r="BD485" s="130"/>
      <c r="BE485" s="130"/>
      <c r="BF485" s="130"/>
      <c r="BG485" s="130"/>
      <c r="BJ485" s="130"/>
      <c r="BK485" s="130"/>
      <c r="BL485" s="130"/>
      <c r="BM485" s="130"/>
      <c r="BN485" s="130"/>
      <c r="BO485" s="130"/>
      <c r="BP485" s="130"/>
      <c r="BQ485" s="130"/>
      <c r="BT485" s="441"/>
      <c r="BU485" s="442"/>
      <c r="BV485" s="442"/>
      <c r="BW485" s="442"/>
      <c r="BX485" s="442"/>
      <c r="BY485" s="442"/>
      <c r="BZ485" s="442"/>
      <c r="CA485" s="442"/>
      <c r="CB485" s="442"/>
      <c r="CC485" s="442"/>
      <c r="CD485" s="130"/>
      <c r="CN485" s="130"/>
      <c r="CX485" s="130"/>
      <c r="DH485" s="130"/>
      <c r="DR485" s="130"/>
      <c r="EB485" s="130"/>
      <c r="EL485" s="130"/>
      <c r="EV485" s="130"/>
      <c r="FF485" s="130"/>
      <c r="FP485" s="130"/>
      <c r="FZ485" s="130"/>
      <c r="GJ485" s="130"/>
      <c r="GT485" s="130"/>
      <c r="HD485" s="130"/>
      <c r="HN485" s="130"/>
      <c r="HX485" s="130"/>
      <c r="IH485" s="130"/>
    </row>
    <row xmlns:x14ac="http://schemas.microsoft.com/office/spreadsheetml/2009/9/ac" r="486" s="3" customFormat="true" x14ac:dyDescent="0.25">
      <c r="A486" s="394"/>
      <c r="B486" s="130"/>
      <c r="L486" s="130"/>
      <c r="V486" s="130"/>
      <c r="AF486" s="130"/>
      <c r="AP486" s="130"/>
      <c r="AZ486" s="130"/>
      <c r="BA486" s="130"/>
      <c r="BB486" s="130"/>
      <c r="BC486" s="130"/>
      <c r="BD486" s="130"/>
      <c r="BE486" s="130"/>
      <c r="BF486" s="130"/>
      <c r="BG486" s="130"/>
      <c r="BJ486" s="130"/>
      <c r="BK486" s="130"/>
      <c r="BL486" s="130"/>
      <c r="BM486" s="130"/>
      <c r="BN486" s="130"/>
      <c r="BO486" s="130"/>
      <c r="BP486" s="130"/>
      <c r="BQ486" s="130"/>
      <c r="BT486" s="441"/>
      <c r="BU486" s="442"/>
      <c r="BV486" s="442"/>
      <c r="BW486" s="442"/>
      <c r="BX486" s="442"/>
      <c r="BY486" s="442"/>
      <c r="BZ486" s="442"/>
      <c r="CA486" s="442"/>
      <c r="CB486" s="442"/>
      <c r="CC486" s="442"/>
      <c r="CD486" s="130"/>
      <c r="CN486" s="130"/>
      <c r="CX486" s="130"/>
      <c r="DH486" s="130"/>
      <c r="DR486" s="130"/>
      <c r="EB486" s="130"/>
      <c r="EL486" s="130"/>
      <c r="EV486" s="130"/>
      <c r="FF486" s="130"/>
      <c r="FP486" s="130"/>
      <c r="FZ486" s="130"/>
      <c r="GJ486" s="130"/>
      <c r="GT486" s="130"/>
      <c r="HD486" s="130"/>
      <c r="HN486" s="130"/>
      <c r="HX486" s="130"/>
      <c r="IH486" s="130"/>
    </row>
    <row xmlns:x14ac="http://schemas.microsoft.com/office/spreadsheetml/2009/9/ac" r="487" s="3" customFormat="true" x14ac:dyDescent="0.25">
      <c r="A487" s="394"/>
      <c r="B487" s="130"/>
      <c r="L487" s="130"/>
      <c r="V487" s="130"/>
      <c r="AF487" s="130"/>
      <c r="AP487" s="130"/>
      <c r="AZ487" s="130"/>
      <c r="BA487" s="130"/>
      <c r="BB487" s="130"/>
      <c r="BC487" s="130"/>
      <c r="BD487" s="130"/>
      <c r="BE487" s="130"/>
      <c r="BF487" s="130"/>
      <c r="BG487" s="130"/>
      <c r="BJ487" s="130"/>
      <c r="BK487" s="130"/>
      <c r="BL487" s="130"/>
      <c r="BM487" s="130"/>
      <c r="BN487" s="130"/>
      <c r="BO487" s="130"/>
      <c r="BP487" s="130"/>
      <c r="BQ487" s="130"/>
      <c r="BT487" s="441"/>
      <c r="BU487" s="442"/>
      <c r="BV487" s="442"/>
      <c r="BW487" s="442"/>
      <c r="BX487" s="442"/>
      <c r="BY487" s="442"/>
      <c r="BZ487" s="442"/>
      <c r="CA487" s="442"/>
      <c r="CB487" s="442"/>
      <c r="CC487" s="442"/>
      <c r="CD487" s="130"/>
      <c r="CN487" s="130"/>
      <c r="CX487" s="130"/>
      <c r="DH487" s="130"/>
      <c r="DR487" s="130"/>
      <c r="EB487" s="130"/>
      <c r="EL487" s="130"/>
      <c r="EV487" s="130"/>
      <c r="FF487" s="130"/>
      <c r="FP487" s="130"/>
      <c r="FZ487" s="130"/>
      <c r="GJ487" s="130"/>
      <c r="GT487" s="130"/>
      <c r="HD487" s="130"/>
      <c r="HN487" s="130"/>
      <c r="HX487" s="130"/>
      <c r="IH487" s="130"/>
    </row>
    <row xmlns:x14ac="http://schemas.microsoft.com/office/spreadsheetml/2009/9/ac" r="488" s="3" customFormat="true" x14ac:dyDescent="0.25">
      <c r="A488" s="394"/>
      <c r="B488" s="130"/>
      <c r="L488" s="130"/>
      <c r="V488" s="130"/>
      <c r="AF488" s="130"/>
      <c r="AP488" s="130"/>
      <c r="AZ488" s="130"/>
      <c r="BA488" s="130"/>
      <c r="BB488" s="130"/>
      <c r="BC488" s="130"/>
      <c r="BD488" s="130"/>
      <c r="BE488" s="130"/>
      <c r="BF488" s="130"/>
      <c r="BG488" s="130"/>
      <c r="BJ488" s="130"/>
      <c r="BK488" s="130"/>
      <c r="BL488" s="130"/>
      <c r="BM488" s="130"/>
      <c r="BN488" s="130"/>
      <c r="BO488" s="130"/>
      <c r="BP488" s="130"/>
      <c r="BQ488" s="130"/>
      <c r="BT488" s="441"/>
      <c r="BU488" s="442"/>
      <c r="BV488" s="442"/>
      <c r="BW488" s="442"/>
      <c r="BX488" s="442"/>
      <c r="BY488" s="442"/>
      <c r="BZ488" s="442"/>
      <c r="CA488" s="442"/>
      <c r="CB488" s="442"/>
      <c r="CC488" s="442"/>
      <c r="CD488" s="130"/>
      <c r="CN488" s="130"/>
      <c r="CX488" s="130"/>
      <c r="DH488" s="130"/>
      <c r="DR488" s="130"/>
      <c r="EB488" s="130"/>
      <c r="EL488" s="130"/>
      <c r="EV488" s="130"/>
      <c r="FF488" s="130"/>
      <c r="FP488" s="130"/>
      <c r="FZ488" s="130"/>
      <c r="GJ488" s="130"/>
      <c r="GT488" s="130"/>
      <c r="HD488" s="130"/>
      <c r="HN488" s="130"/>
      <c r="HX488" s="130"/>
      <c r="IH488" s="130"/>
    </row>
    <row xmlns:x14ac="http://schemas.microsoft.com/office/spreadsheetml/2009/9/ac" r="489" s="3" customFormat="true" x14ac:dyDescent="0.25">
      <c r="A489" s="394"/>
      <c r="B489" s="130"/>
      <c r="L489" s="130"/>
      <c r="V489" s="130"/>
      <c r="AF489" s="130"/>
      <c r="AP489" s="130"/>
      <c r="AZ489" s="130"/>
      <c r="BA489" s="130"/>
      <c r="BB489" s="130"/>
      <c r="BC489" s="130"/>
      <c r="BD489" s="130"/>
      <c r="BE489" s="130"/>
      <c r="BF489" s="130"/>
      <c r="BG489" s="130"/>
      <c r="BJ489" s="130"/>
      <c r="BK489" s="130"/>
      <c r="BL489" s="130"/>
      <c r="BM489" s="130"/>
      <c r="BN489" s="130"/>
      <c r="BO489" s="130"/>
      <c r="BP489" s="130"/>
      <c r="BQ489" s="130"/>
      <c r="BT489" s="441"/>
      <c r="BU489" s="442"/>
      <c r="BV489" s="442"/>
      <c r="BW489" s="442"/>
      <c r="BX489" s="442"/>
      <c r="BY489" s="442"/>
      <c r="BZ489" s="442"/>
      <c r="CA489" s="442"/>
      <c r="CB489" s="442"/>
      <c r="CC489" s="442"/>
      <c r="CD489" s="130"/>
      <c r="CN489" s="130"/>
      <c r="CX489" s="130"/>
      <c r="DH489" s="130"/>
      <c r="DR489" s="130"/>
      <c r="EB489" s="130"/>
      <c r="EL489" s="130"/>
      <c r="EV489" s="130"/>
      <c r="FF489" s="130"/>
      <c r="FP489" s="130"/>
      <c r="FZ489" s="130"/>
      <c r="GJ489" s="130"/>
      <c r="GT489" s="130"/>
      <c r="HD489" s="130"/>
      <c r="HN489" s="130"/>
      <c r="HX489" s="130"/>
      <c r="IH489" s="130"/>
    </row>
    <row xmlns:x14ac="http://schemas.microsoft.com/office/spreadsheetml/2009/9/ac" r="490" s="3" customFormat="true" x14ac:dyDescent="0.25">
      <c r="A490" s="394"/>
      <c r="B490" s="130"/>
      <c r="L490" s="130"/>
      <c r="V490" s="130"/>
      <c r="AF490" s="130"/>
      <c r="AP490" s="130"/>
      <c r="AZ490" s="130"/>
      <c r="BA490" s="130"/>
      <c r="BB490" s="130"/>
      <c r="BC490" s="130"/>
      <c r="BD490" s="130"/>
      <c r="BE490" s="130"/>
      <c r="BF490" s="130"/>
      <c r="BG490" s="130"/>
      <c r="BJ490" s="130"/>
      <c r="BK490" s="130"/>
      <c r="BL490" s="130"/>
      <c r="BM490" s="130"/>
      <c r="BN490" s="130"/>
      <c r="BO490" s="130"/>
      <c r="BP490" s="130"/>
      <c r="BQ490" s="130"/>
      <c r="BT490" s="441"/>
      <c r="BU490" s="442"/>
      <c r="BV490" s="442"/>
      <c r="BW490" s="442"/>
      <c r="BX490" s="442"/>
      <c r="BY490" s="442"/>
      <c r="BZ490" s="442"/>
      <c r="CA490" s="442"/>
      <c r="CB490" s="442"/>
      <c r="CC490" s="442"/>
      <c r="CD490" s="130"/>
      <c r="CN490" s="130"/>
      <c r="CX490" s="130"/>
      <c r="DH490" s="130"/>
      <c r="DR490" s="130"/>
      <c r="EB490" s="130"/>
      <c r="EL490" s="130"/>
      <c r="EV490" s="130"/>
      <c r="FF490" s="130"/>
      <c r="FP490" s="130"/>
      <c r="FZ490" s="130"/>
      <c r="GJ490" s="130"/>
      <c r="GT490" s="130"/>
      <c r="HD490" s="130"/>
      <c r="HN490" s="130"/>
      <c r="HX490" s="130"/>
      <c r="IH490" s="130"/>
    </row>
    <row xmlns:x14ac="http://schemas.microsoft.com/office/spreadsheetml/2009/9/ac" r="491" s="3" customFormat="true" x14ac:dyDescent="0.25">
      <c r="A491" s="394"/>
      <c r="B491" s="130"/>
      <c r="L491" s="130"/>
      <c r="V491" s="130"/>
      <c r="AF491" s="130"/>
      <c r="AP491" s="130"/>
      <c r="AZ491" s="130"/>
      <c r="BA491" s="130"/>
      <c r="BB491" s="130"/>
      <c r="BC491" s="130"/>
      <c r="BD491" s="130"/>
      <c r="BE491" s="130"/>
      <c r="BF491" s="130"/>
      <c r="BG491" s="130"/>
      <c r="BJ491" s="130"/>
      <c r="BK491" s="130"/>
      <c r="BL491" s="130"/>
      <c r="BM491" s="130"/>
      <c r="BN491" s="130"/>
      <c r="BO491" s="130"/>
      <c r="BP491" s="130"/>
      <c r="BQ491" s="130"/>
      <c r="BT491" s="441"/>
      <c r="BU491" s="442"/>
      <c r="BV491" s="442"/>
      <c r="BW491" s="442"/>
      <c r="BX491" s="442"/>
      <c r="BY491" s="442"/>
      <c r="BZ491" s="442"/>
      <c r="CA491" s="442"/>
      <c r="CB491" s="442"/>
      <c r="CC491" s="442"/>
      <c r="CD491" s="130"/>
      <c r="CN491" s="130"/>
      <c r="CX491" s="130"/>
      <c r="DH491" s="130"/>
      <c r="DR491" s="130"/>
      <c r="EB491" s="130"/>
      <c r="EL491" s="130"/>
      <c r="EV491" s="130"/>
      <c r="FF491" s="130"/>
      <c r="FP491" s="130"/>
      <c r="FZ491" s="130"/>
      <c r="GJ491" s="130"/>
      <c r="GT491" s="130"/>
      <c r="HD491" s="130"/>
      <c r="HN491" s="130"/>
      <c r="HX491" s="130"/>
      <c r="IH491" s="130"/>
    </row>
    <row xmlns:x14ac="http://schemas.microsoft.com/office/spreadsheetml/2009/9/ac" r="492" s="3" customFormat="true" x14ac:dyDescent="0.25">
      <c r="A492" s="394"/>
      <c r="B492" s="130"/>
      <c r="L492" s="130"/>
      <c r="V492" s="130"/>
      <c r="AF492" s="130"/>
      <c r="AP492" s="130"/>
      <c r="AZ492" s="130"/>
      <c r="BA492" s="130"/>
      <c r="BB492" s="130"/>
      <c r="BC492" s="130"/>
      <c r="BD492" s="130"/>
      <c r="BE492" s="130"/>
      <c r="BF492" s="130"/>
      <c r="BG492" s="130"/>
      <c r="BJ492" s="130"/>
      <c r="BK492" s="130"/>
      <c r="BL492" s="130"/>
      <c r="BM492" s="130"/>
      <c r="BN492" s="130"/>
      <c r="BO492" s="130"/>
      <c r="BP492" s="130"/>
      <c r="BQ492" s="130"/>
      <c r="BT492" s="441"/>
      <c r="BU492" s="442"/>
      <c r="BV492" s="442"/>
      <c r="BW492" s="442"/>
      <c r="BX492" s="442"/>
      <c r="BY492" s="442"/>
      <c r="BZ492" s="442"/>
      <c r="CA492" s="442"/>
      <c r="CB492" s="442"/>
      <c r="CC492" s="442"/>
      <c r="CD492" s="130"/>
      <c r="CN492" s="130"/>
      <c r="CX492" s="130"/>
      <c r="DH492" s="130"/>
      <c r="DR492" s="130"/>
      <c r="EB492" s="130"/>
      <c r="EL492" s="130"/>
      <c r="EV492" s="130"/>
      <c r="FF492" s="130"/>
      <c r="FP492" s="130"/>
      <c r="FZ492" s="130"/>
      <c r="GJ492" s="130"/>
      <c r="GT492" s="130"/>
      <c r="HD492" s="130"/>
      <c r="HN492" s="130"/>
      <c r="HX492" s="130"/>
      <c r="IH492" s="130"/>
    </row>
    <row xmlns:x14ac="http://schemas.microsoft.com/office/spreadsheetml/2009/9/ac" r="493" s="3" customFormat="true" x14ac:dyDescent="0.25">
      <c r="A493" s="394"/>
      <c r="B493" s="130"/>
      <c r="L493" s="130"/>
      <c r="V493" s="130"/>
      <c r="AF493" s="130"/>
      <c r="AP493" s="130"/>
      <c r="AZ493" s="130"/>
      <c r="BA493" s="130"/>
      <c r="BB493" s="130"/>
      <c r="BC493" s="130"/>
      <c r="BD493" s="130"/>
      <c r="BE493" s="130"/>
      <c r="BF493" s="130"/>
      <c r="BG493" s="130"/>
      <c r="BJ493" s="130"/>
      <c r="BK493" s="130"/>
      <c r="BL493" s="130"/>
      <c r="BM493" s="130"/>
      <c r="BN493" s="130"/>
      <c r="BO493" s="130"/>
      <c r="BP493" s="130"/>
      <c r="BQ493" s="130"/>
      <c r="BT493" s="441"/>
      <c r="BU493" s="442"/>
      <c r="BV493" s="442"/>
      <c r="BW493" s="442"/>
      <c r="BX493" s="442"/>
      <c r="BY493" s="442"/>
      <c r="BZ493" s="442"/>
      <c r="CA493" s="442"/>
      <c r="CB493" s="442"/>
      <c r="CC493" s="442"/>
      <c r="CD493" s="130"/>
      <c r="CN493" s="130"/>
      <c r="CX493" s="130"/>
      <c r="DH493" s="130"/>
      <c r="DR493" s="130"/>
      <c r="EB493" s="130"/>
      <c r="EL493" s="130"/>
      <c r="EV493" s="130"/>
      <c r="FF493" s="130"/>
      <c r="FP493" s="130"/>
      <c r="FZ493" s="130"/>
      <c r="GJ493" s="130"/>
      <c r="GT493" s="130"/>
      <c r="HD493" s="130"/>
      <c r="HN493" s="130"/>
      <c r="HX493" s="130"/>
      <c r="IH493" s="130"/>
    </row>
    <row xmlns:x14ac="http://schemas.microsoft.com/office/spreadsheetml/2009/9/ac" r="494" s="3" customFormat="true" x14ac:dyDescent="0.25">
      <c r="A494" s="394"/>
      <c r="B494" s="130"/>
      <c r="L494" s="130"/>
      <c r="V494" s="130"/>
      <c r="AF494" s="130"/>
      <c r="AP494" s="130"/>
      <c r="AZ494" s="130"/>
      <c r="BA494" s="130"/>
      <c r="BB494" s="130"/>
      <c r="BC494" s="130"/>
      <c r="BD494" s="130"/>
      <c r="BE494" s="130"/>
      <c r="BF494" s="130"/>
      <c r="BG494" s="130"/>
      <c r="BJ494" s="130"/>
      <c r="BK494" s="130"/>
      <c r="BL494" s="130"/>
      <c r="BM494" s="130"/>
      <c r="BN494" s="130"/>
      <c r="BO494" s="130"/>
      <c r="BP494" s="130"/>
      <c r="BQ494" s="130"/>
      <c r="BT494" s="441"/>
      <c r="BU494" s="442"/>
      <c r="BV494" s="442"/>
      <c r="BW494" s="442"/>
      <c r="BX494" s="442"/>
      <c r="BY494" s="442"/>
      <c r="BZ494" s="442"/>
      <c r="CA494" s="442"/>
      <c r="CB494" s="442"/>
      <c r="CC494" s="442"/>
      <c r="CD494" s="130"/>
      <c r="CN494" s="130"/>
      <c r="CX494" s="130"/>
      <c r="DH494" s="130"/>
      <c r="DR494" s="130"/>
      <c r="EB494" s="130"/>
      <c r="EL494" s="130"/>
      <c r="EV494" s="130"/>
      <c r="FF494" s="130"/>
      <c r="FP494" s="130"/>
      <c r="FZ494" s="130"/>
      <c r="GJ494" s="130"/>
      <c r="GT494" s="130"/>
      <c r="HD494" s="130"/>
      <c r="HN494" s="130"/>
      <c r="HX494" s="130"/>
      <c r="IH494" s="130"/>
    </row>
    <row xmlns:x14ac="http://schemas.microsoft.com/office/spreadsheetml/2009/9/ac" r="495" s="3" customFormat="true" x14ac:dyDescent="0.25">
      <c r="A495" s="394"/>
      <c r="B495" s="130"/>
      <c r="L495" s="130"/>
      <c r="V495" s="130"/>
      <c r="AF495" s="130"/>
      <c r="AP495" s="130"/>
      <c r="AZ495" s="130"/>
      <c r="BA495" s="130"/>
      <c r="BB495" s="130"/>
      <c r="BC495" s="130"/>
      <c r="BD495" s="130"/>
      <c r="BE495" s="130"/>
      <c r="BF495" s="130"/>
      <c r="BG495" s="130"/>
      <c r="BJ495" s="130"/>
      <c r="BK495" s="130"/>
      <c r="BL495" s="130"/>
      <c r="BM495" s="130"/>
      <c r="BN495" s="130"/>
      <c r="BO495" s="130"/>
      <c r="BP495" s="130"/>
      <c r="BQ495" s="130"/>
      <c r="BT495" s="441"/>
      <c r="BU495" s="442"/>
      <c r="BV495" s="442"/>
      <c r="BW495" s="442"/>
      <c r="BX495" s="442"/>
      <c r="BY495" s="442"/>
      <c r="BZ495" s="442"/>
      <c r="CA495" s="442"/>
      <c r="CB495" s="442"/>
      <c r="CC495" s="442"/>
      <c r="CD495" s="130"/>
      <c r="CN495" s="130"/>
      <c r="CX495" s="130"/>
      <c r="DH495" s="130"/>
      <c r="DR495" s="130"/>
      <c r="EB495" s="130"/>
      <c r="EL495" s="130"/>
      <c r="EV495" s="130"/>
      <c r="FF495" s="130"/>
      <c r="FP495" s="130"/>
      <c r="FZ495" s="130"/>
      <c r="GJ495" s="130"/>
      <c r="GT495" s="130"/>
      <c r="HD495" s="130"/>
      <c r="HN495" s="130"/>
      <c r="HX495" s="130"/>
      <c r="IH495" s="130"/>
    </row>
    <row xmlns:x14ac="http://schemas.microsoft.com/office/spreadsheetml/2009/9/ac" r="496" s="3" customFormat="true" x14ac:dyDescent="0.25">
      <c r="A496" s="394"/>
      <c r="B496" s="130"/>
      <c r="L496" s="130"/>
      <c r="V496" s="130"/>
      <c r="AF496" s="130"/>
      <c r="AP496" s="130"/>
      <c r="AZ496" s="130"/>
      <c r="BA496" s="130"/>
      <c r="BB496" s="130"/>
      <c r="BC496" s="130"/>
      <c r="BD496" s="130"/>
      <c r="BE496" s="130"/>
      <c r="BF496" s="130"/>
      <c r="BG496" s="130"/>
      <c r="BJ496" s="130"/>
      <c r="BK496" s="130"/>
      <c r="BL496" s="130"/>
      <c r="BM496" s="130"/>
      <c r="BN496" s="130"/>
      <c r="BO496" s="130"/>
      <c r="BP496" s="130"/>
      <c r="BQ496" s="130"/>
      <c r="BT496" s="441"/>
      <c r="BU496" s="442"/>
      <c r="BV496" s="442"/>
      <c r="BW496" s="442"/>
      <c r="BX496" s="442"/>
      <c r="BY496" s="442"/>
      <c r="BZ496" s="442"/>
      <c r="CA496" s="442"/>
      <c r="CB496" s="442"/>
      <c r="CC496" s="442"/>
      <c r="CD496" s="130"/>
      <c r="CN496" s="130"/>
      <c r="CX496" s="130"/>
      <c r="DH496" s="130"/>
      <c r="DR496" s="130"/>
      <c r="EB496" s="130"/>
      <c r="EL496" s="130"/>
      <c r="EV496" s="130"/>
      <c r="FF496" s="130"/>
      <c r="FP496" s="130"/>
      <c r="FZ496" s="130"/>
      <c r="GJ496" s="130"/>
      <c r="GT496" s="130"/>
      <c r="HD496" s="130"/>
      <c r="HN496" s="130"/>
      <c r="HX496" s="130"/>
      <c r="IH496" s="130"/>
    </row>
    <row xmlns:x14ac="http://schemas.microsoft.com/office/spreadsheetml/2009/9/ac" r="497" s="3" customFormat="true" x14ac:dyDescent="0.25">
      <c r="A497" s="394"/>
      <c r="B497" s="130"/>
      <c r="L497" s="130"/>
      <c r="V497" s="130"/>
      <c r="AF497" s="130"/>
      <c r="AP497" s="130"/>
      <c r="AZ497" s="130"/>
      <c r="BA497" s="130"/>
      <c r="BB497" s="130"/>
      <c r="BC497" s="130"/>
      <c r="BD497" s="130"/>
      <c r="BE497" s="130"/>
      <c r="BF497" s="130"/>
      <c r="BG497" s="130"/>
      <c r="BJ497" s="130"/>
      <c r="BK497" s="130"/>
      <c r="BL497" s="130"/>
      <c r="BM497" s="130"/>
      <c r="BN497" s="130"/>
      <c r="BO497" s="130"/>
      <c r="BP497" s="130"/>
      <c r="BQ497" s="130"/>
      <c r="BT497" s="441"/>
      <c r="BU497" s="442"/>
      <c r="BV497" s="442"/>
      <c r="BW497" s="442"/>
      <c r="BX497" s="442"/>
      <c r="BY497" s="442"/>
      <c r="BZ497" s="442"/>
      <c r="CA497" s="442"/>
      <c r="CB497" s="442"/>
      <c r="CC497" s="442"/>
      <c r="CD497" s="130"/>
      <c r="CN497" s="130"/>
      <c r="CX497" s="130"/>
      <c r="DH497" s="130"/>
      <c r="DR497" s="130"/>
      <c r="EB497" s="130"/>
      <c r="EL497" s="130"/>
      <c r="EV497" s="130"/>
      <c r="FF497" s="130"/>
      <c r="FP497" s="130"/>
      <c r="FZ497" s="130"/>
      <c r="GJ497" s="130"/>
      <c r="GT497" s="130"/>
      <c r="HD497" s="130"/>
      <c r="HN497" s="130"/>
      <c r="HX497" s="130"/>
      <c r="IH497" s="130"/>
    </row>
    <row xmlns:x14ac="http://schemas.microsoft.com/office/spreadsheetml/2009/9/ac" r="498" s="3" customFormat="true" x14ac:dyDescent="0.25">
      <c r="A498" s="394"/>
      <c r="B498" s="130"/>
      <c r="L498" s="130"/>
      <c r="V498" s="130"/>
      <c r="AF498" s="130"/>
      <c r="AP498" s="130"/>
      <c r="AZ498" s="130"/>
      <c r="BA498" s="130"/>
      <c r="BB498" s="130"/>
      <c r="BC498" s="130"/>
      <c r="BD498" s="130"/>
      <c r="BE498" s="130"/>
      <c r="BF498" s="130"/>
      <c r="BG498" s="130"/>
      <c r="BJ498" s="130"/>
      <c r="BK498" s="130"/>
      <c r="BL498" s="130"/>
      <c r="BM498" s="130"/>
      <c r="BN498" s="130"/>
      <c r="BO498" s="130"/>
      <c r="BP498" s="130"/>
      <c r="BQ498" s="130"/>
      <c r="BT498" s="441"/>
      <c r="BU498" s="442"/>
      <c r="BV498" s="442"/>
      <c r="BW498" s="442"/>
      <c r="BX498" s="442"/>
      <c r="BY498" s="442"/>
      <c r="BZ498" s="442"/>
      <c r="CA498" s="442"/>
      <c r="CB498" s="442"/>
      <c r="CC498" s="442"/>
      <c r="CD498" s="130"/>
      <c r="CN498" s="130"/>
      <c r="CX498" s="130"/>
      <c r="DH498" s="130"/>
      <c r="DR498" s="130"/>
      <c r="EB498" s="130"/>
      <c r="EL498" s="130"/>
      <c r="EV498" s="130"/>
      <c r="FF498" s="130"/>
      <c r="FP498" s="130"/>
      <c r="FZ498" s="130"/>
      <c r="GJ498" s="130"/>
      <c r="GT498" s="130"/>
      <c r="HD498" s="130"/>
      <c r="HN498" s="130"/>
      <c r="HX498" s="130"/>
      <c r="IH498" s="130"/>
    </row>
    <row xmlns:x14ac="http://schemas.microsoft.com/office/spreadsheetml/2009/9/ac" r="499" s="3" customFormat="true" x14ac:dyDescent="0.25">
      <c r="A499" s="394"/>
      <c r="B499" s="130"/>
      <c r="L499" s="130"/>
      <c r="V499" s="130"/>
      <c r="AF499" s="130"/>
      <c r="AP499" s="130"/>
      <c r="AZ499" s="130"/>
      <c r="BA499" s="130"/>
      <c r="BB499" s="130"/>
      <c r="BC499" s="130"/>
      <c r="BD499" s="130"/>
      <c r="BE499" s="130"/>
      <c r="BF499" s="130"/>
      <c r="BG499" s="130"/>
      <c r="BJ499" s="130"/>
      <c r="BK499" s="130"/>
      <c r="BL499" s="130"/>
      <c r="BM499" s="130"/>
      <c r="BN499" s="130"/>
      <c r="BO499" s="130"/>
      <c r="BP499" s="130"/>
      <c r="BQ499" s="130"/>
      <c r="BT499" s="441"/>
      <c r="BU499" s="442"/>
      <c r="BV499" s="442"/>
      <c r="BW499" s="442"/>
      <c r="BX499" s="442"/>
      <c r="BY499" s="442"/>
      <c r="BZ499" s="442"/>
      <c r="CA499" s="442"/>
      <c r="CB499" s="442"/>
      <c r="CC499" s="442"/>
      <c r="CD499" s="130"/>
      <c r="CN499" s="130"/>
      <c r="CX499" s="130"/>
      <c r="DH499" s="130"/>
      <c r="DR499" s="130"/>
      <c r="EB499" s="130"/>
      <c r="EL499" s="130"/>
      <c r="EV499" s="130"/>
      <c r="FF499" s="130"/>
      <c r="FP499" s="130"/>
      <c r="FZ499" s="130"/>
      <c r="GJ499" s="130"/>
      <c r="GT499" s="130"/>
      <c r="HD499" s="130"/>
      <c r="HN499" s="130"/>
      <c r="HX499" s="130"/>
      <c r="IH499" s="130"/>
    </row>
    <row xmlns:x14ac="http://schemas.microsoft.com/office/spreadsheetml/2009/9/ac" r="500" s="3" customFormat="true" x14ac:dyDescent="0.25">
      <c r="A500" s="394"/>
      <c r="B500" s="130"/>
      <c r="L500" s="130"/>
      <c r="V500" s="130"/>
      <c r="AF500" s="130"/>
      <c r="AP500" s="130"/>
      <c r="AZ500" s="130"/>
      <c r="BA500" s="130"/>
      <c r="BB500" s="130"/>
      <c r="BC500" s="130"/>
      <c r="BD500" s="130"/>
      <c r="BE500" s="130"/>
      <c r="BF500" s="130"/>
      <c r="BG500" s="130"/>
      <c r="BJ500" s="130"/>
      <c r="BK500" s="130"/>
      <c r="BL500" s="130"/>
      <c r="BM500" s="130"/>
      <c r="BN500" s="130"/>
      <c r="BO500" s="130"/>
      <c r="BP500" s="130"/>
      <c r="BQ500" s="130"/>
      <c r="BT500" s="441"/>
      <c r="BU500" s="442"/>
      <c r="BV500" s="442"/>
      <c r="BW500" s="442"/>
      <c r="BX500" s="442"/>
      <c r="BY500" s="442"/>
      <c r="BZ500" s="442"/>
      <c r="CA500" s="442"/>
      <c r="CB500" s="442"/>
      <c r="CC500" s="442"/>
      <c r="CD500" s="130"/>
      <c r="CN500" s="130"/>
      <c r="CX500" s="130"/>
      <c r="DH500" s="130"/>
      <c r="DR500" s="130"/>
      <c r="EB500" s="130"/>
      <c r="EL500" s="130"/>
      <c r="EV500" s="130"/>
      <c r="FF500" s="130"/>
      <c r="FP500" s="130"/>
      <c r="FZ500" s="130"/>
      <c r="GJ500" s="130"/>
      <c r="GT500" s="130"/>
      <c r="HD500" s="130"/>
      <c r="HN500" s="130"/>
      <c r="HX500" s="130"/>
      <c r="IH500" s="130"/>
    </row>
    <row xmlns:x14ac="http://schemas.microsoft.com/office/spreadsheetml/2009/9/ac" r="501" s="3" customFormat="true" x14ac:dyDescent="0.25">
      <c r="A501" s="394"/>
      <c r="B501" s="130"/>
      <c r="L501" s="130"/>
      <c r="V501" s="130"/>
      <c r="AF501" s="130"/>
      <c r="AP501" s="130"/>
      <c r="AZ501" s="130"/>
      <c r="BA501" s="130"/>
      <c r="BB501" s="130"/>
      <c r="BC501" s="130"/>
      <c r="BD501" s="130"/>
      <c r="BE501" s="130"/>
      <c r="BF501" s="130"/>
      <c r="BG501" s="130"/>
      <c r="BJ501" s="130"/>
      <c r="BK501" s="130"/>
      <c r="BL501" s="130"/>
      <c r="BM501" s="130"/>
      <c r="BN501" s="130"/>
      <c r="BO501" s="130"/>
      <c r="BP501" s="130"/>
      <c r="BQ501" s="130"/>
      <c r="BT501" s="441"/>
      <c r="BU501" s="442"/>
      <c r="BV501" s="442"/>
      <c r="BW501" s="442"/>
      <c r="BX501" s="442"/>
      <c r="BY501" s="442"/>
      <c r="BZ501" s="442"/>
      <c r="CA501" s="442"/>
      <c r="CB501" s="442"/>
      <c r="CC501" s="442"/>
      <c r="CD501" s="130"/>
      <c r="CN501" s="130"/>
      <c r="CX501" s="130"/>
      <c r="DH501" s="130"/>
      <c r="DR501" s="130"/>
      <c r="EB501" s="130"/>
      <c r="EL501" s="130"/>
      <c r="EV501" s="130"/>
      <c r="FF501" s="130"/>
      <c r="FP501" s="130"/>
      <c r="FZ501" s="130"/>
      <c r="GJ501" s="130"/>
      <c r="GT501" s="130"/>
      <c r="HD501" s="130"/>
      <c r="HN501" s="130"/>
      <c r="HX501" s="130"/>
      <c r="IH501" s="130"/>
    </row>
    <row xmlns:x14ac="http://schemas.microsoft.com/office/spreadsheetml/2009/9/ac" r="502" s="3" customFormat="true" x14ac:dyDescent="0.25">
      <c r="A502" s="394"/>
      <c r="B502" s="130"/>
      <c r="L502" s="130"/>
      <c r="V502" s="130"/>
      <c r="AF502" s="130"/>
      <c r="AP502" s="130"/>
      <c r="AZ502" s="130"/>
      <c r="BA502" s="130"/>
      <c r="BB502" s="130"/>
      <c r="BC502" s="130"/>
      <c r="BD502" s="130"/>
      <c r="BE502" s="130"/>
      <c r="BF502" s="130"/>
      <c r="BG502" s="130"/>
      <c r="BJ502" s="130"/>
      <c r="BK502" s="130"/>
      <c r="BL502" s="130"/>
      <c r="BM502" s="130"/>
      <c r="BN502" s="130"/>
      <c r="BO502" s="130"/>
      <c r="BP502" s="130"/>
      <c r="BQ502" s="130"/>
      <c r="BT502" s="441"/>
      <c r="BU502" s="442"/>
      <c r="BV502" s="442"/>
      <c r="BW502" s="442"/>
      <c r="BX502" s="442"/>
      <c r="BY502" s="442"/>
      <c r="BZ502" s="442"/>
      <c r="CA502" s="442"/>
      <c r="CB502" s="442"/>
      <c r="CC502" s="442"/>
      <c r="CD502" s="130"/>
      <c r="CN502" s="130"/>
      <c r="CX502" s="130"/>
      <c r="DH502" s="130"/>
      <c r="DR502" s="130"/>
      <c r="EB502" s="130"/>
      <c r="EL502" s="130"/>
      <c r="EV502" s="130"/>
      <c r="FF502" s="130"/>
      <c r="FP502" s="130"/>
      <c r="FZ502" s="130"/>
      <c r="GJ502" s="130"/>
      <c r="GT502" s="130"/>
      <c r="HD502" s="130"/>
      <c r="HN502" s="130"/>
      <c r="HX502" s="130"/>
      <c r="IH502" s="130"/>
    </row>
    <row xmlns:x14ac="http://schemas.microsoft.com/office/spreadsheetml/2009/9/ac" r="503" s="3" customFormat="true" x14ac:dyDescent="0.25">
      <c r="A503" s="394"/>
      <c r="B503" s="130"/>
      <c r="L503" s="130"/>
      <c r="V503" s="130"/>
      <c r="AF503" s="130"/>
      <c r="AP503" s="130"/>
      <c r="AZ503" s="130"/>
      <c r="BA503" s="130"/>
      <c r="BB503" s="130"/>
      <c r="BC503" s="130"/>
      <c r="BD503" s="130"/>
      <c r="BE503" s="130"/>
      <c r="BF503" s="130"/>
      <c r="BG503" s="130"/>
      <c r="BJ503" s="130"/>
      <c r="BK503" s="130"/>
      <c r="BL503" s="130"/>
      <c r="BM503" s="130"/>
      <c r="BN503" s="130"/>
      <c r="BO503" s="130"/>
      <c r="BP503" s="130"/>
      <c r="BQ503" s="130"/>
      <c r="BT503" s="441"/>
      <c r="BU503" s="442"/>
      <c r="BV503" s="442"/>
      <c r="BW503" s="442"/>
      <c r="BX503" s="442"/>
      <c r="BY503" s="442"/>
      <c r="BZ503" s="442"/>
      <c r="CA503" s="442"/>
      <c r="CB503" s="442"/>
      <c r="CC503" s="442"/>
      <c r="CD503" s="130"/>
      <c r="CN503" s="130"/>
      <c r="CX503" s="130"/>
      <c r="DH503" s="130"/>
      <c r="DR503" s="130"/>
      <c r="EB503" s="130"/>
      <c r="EL503" s="130"/>
      <c r="EV503" s="130"/>
      <c r="FF503" s="130"/>
      <c r="FP503" s="130"/>
      <c r="FZ503" s="130"/>
      <c r="GJ503" s="130"/>
      <c r="GT503" s="130"/>
      <c r="HD503" s="130"/>
      <c r="HN503" s="130"/>
      <c r="HX503" s="130"/>
      <c r="IH503" s="130"/>
    </row>
    <row xmlns:x14ac="http://schemas.microsoft.com/office/spreadsheetml/2009/9/ac" r="504" s="3" customFormat="true" x14ac:dyDescent="0.25">
      <c r="A504" s="394"/>
      <c r="B504" s="130"/>
      <c r="L504" s="130"/>
      <c r="V504" s="130"/>
      <c r="AF504" s="130"/>
      <c r="AP504" s="130"/>
      <c r="AZ504" s="130"/>
      <c r="BA504" s="130"/>
      <c r="BB504" s="130"/>
      <c r="BC504" s="130"/>
      <c r="BD504" s="130"/>
      <c r="BE504" s="130"/>
      <c r="BF504" s="130"/>
      <c r="BG504" s="130"/>
      <c r="BJ504" s="130"/>
      <c r="BK504" s="130"/>
      <c r="BL504" s="130"/>
      <c r="BM504" s="130"/>
      <c r="BN504" s="130"/>
      <c r="BO504" s="130"/>
      <c r="BP504" s="130"/>
      <c r="BQ504" s="130"/>
      <c r="BT504" s="441"/>
      <c r="BU504" s="442"/>
      <c r="BV504" s="442"/>
      <c r="BW504" s="442"/>
      <c r="BX504" s="442"/>
      <c r="BY504" s="442"/>
      <c r="BZ504" s="442"/>
      <c r="CA504" s="442"/>
      <c r="CB504" s="442"/>
      <c r="CC504" s="442"/>
      <c r="CD504" s="130"/>
      <c r="CN504" s="130"/>
      <c r="CX504" s="130"/>
      <c r="DH504" s="130"/>
      <c r="DR504" s="130"/>
      <c r="EB504" s="130"/>
      <c r="EL504" s="130"/>
      <c r="EV504" s="130"/>
      <c r="FF504" s="130"/>
      <c r="FP504" s="130"/>
      <c r="FZ504" s="130"/>
      <c r="GJ504" s="130"/>
      <c r="GT504" s="130"/>
      <c r="HD504" s="130"/>
      <c r="HN504" s="130"/>
      <c r="HX504" s="130"/>
      <c r="IH504" s="130"/>
    </row>
    <row xmlns:x14ac="http://schemas.microsoft.com/office/spreadsheetml/2009/9/ac" r="505" s="3" customFormat="true" x14ac:dyDescent="0.25">
      <c r="A505" s="394"/>
      <c r="B505" s="130"/>
      <c r="L505" s="130"/>
      <c r="V505" s="130"/>
      <c r="AF505" s="130"/>
      <c r="AP505" s="130"/>
      <c r="AZ505" s="130"/>
      <c r="BA505" s="130"/>
      <c r="BB505" s="130"/>
      <c r="BC505" s="130"/>
      <c r="BD505" s="130"/>
      <c r="BE505" s="130"/>
      <c r="BF505" s="130"/>
      <c r="BG505" s="130"/>
      <c r="BJ505" s="130"/>
      <c r="BK505" s="130"/>
      <c r="BL505" s="130"/>
      <c r="BM505" s="130"/>
      <c r="BN505" s="130"/>
      <c r="BO505" s="130"/>
      <c r="BP505" s="130"/>
      <c r="BQ505" s="130"/>
      <c r="BT505" s="441"/>
      <c r="BU505" s="442"/>
      <c r="BV505" s="442"/>
      <c r="BW505" s="442"/>
      <c r="BX505" s="442"/>
      <c r="BY505" s="442"/>
      <c r="BZ505" s="442"/>
      <c r="CA505" s="442"/>
      <c r="CB505" s="442"/>
      <c r="CC505" s="442"/>
      <c r="CD505" s="130"/>
      <c r="CN505" s="130"/>
      <c r="CX505" s="130"/>
      <c r="DH505" s="130"/>
      <c r="DR505" s="130"/>
      <c r="EB505" s="130"/>
      <c r="EL505" s="130"/>
      <c r="EV505" s="130"/>
      <c r="FF505" s="130"/>
      <c r="FP505" s="130"/>
      <c r="FZ505" s="130"/>
      <c r="GJ505" s="130"/>
      <c r="GT505" s="130"/>
      <c r="HD505" s="130"/>
      <c r="HN505" s="130"/>
      <c r="HX505" s="130"/>
      <c r="IH505" s="130"/>
    </row>
    <row xmlns:x14ac="http://schemas.microsoft.com/office/spreadsheetml/2009/9/ac" r="506" s="3" customFormat="true" x14ac:dyDescent="0.25">
      <c r="A506" s="394"/>
      <c r="B506" s="130"/>
      <c r="L506" s="130"/>
      <c r="V506" s="130"/>
      <c r="AF506" s="130"/>
      <c r="AP506" s="130"/>
      <c r="AZ506" s="130"/>
      <c r="BA506" s="130"/>
      <c r="BB506" s="130"/>
      <c r="BC506" s="130"/>
      <c r="BD506" s="130"/>
      <c r="BE506" s="130"/>
      <c r="BF506" s="130"/>
      <c r="BG506" s="130"/>
      <c r="BJ506" s="130"/>
      <c r="BK506" s="130"/>
      <c r="BL506" s="130"/>
      <c r="BM506" s="130"/>
      <c r="BN506" s="130"/>
      <c r="BO506" s="130"/>
      <c r="BP506" s="130"/>
      <c r="BQ506" s="130"/>
      <c r="BT506" s="441"/>
      <c r="BU506" s="442"/>
      <c r="BV506" s="442"/>
      <c r="BW506" s="442"/>
      <c r="BX506" s="442"/>
      <c r="BY506" s="442"/>
      <c r="BZ506" s="442"/>
      <c r="CA506" s="442"/>
      <c r="CB506" s="442"/>
      <c r="CC506" s="442"/>
      <c r="CD506" s="130"/>
      <c r="CN506" s="130"/>
      <c r="CX506" s="130"/>
      <c r="DH506" s="130"/>
      <c r="DR506" s="130"/>
      <c r="EB506" s="130"/>
      <c r="EL506" s="130"/>
      <c r="EV506" s="130"/>
      <c r="FF506" s="130"/>
      <c r="FP506" s="130"/>
      <c r="FZ506" s="130"/>
      <c r="GJ506" s="130"/>
      <c r="GT506" s="130"/>
      <c r="HD506" s="130"/>
      <c r="HN506" s="130"/>
      <c r="HX506" s="130"/>
      <c r="IH506" s="130"/>
    </row>
    <row xmlns:x14ac="http://schemas.microsoft.com/office/spreadsheetml/2009/9/ac" r="507" s="3" customFormat="true" x14ac:dyDescent="0.25">
      <c r="A507" s="394"/>
      <c r="B507" s="130"/>
      <c r="L507" s="130"/>
      <c r="V507" s="130"/>
      <c r="AF507" s="130"/>
      <c r="AP507" s="130"/>
      <c r="AZ507" s="130"/>
      <c r="BA507" s="130"/>
      <c r="BB507" s="130"/>
      <c r="BC507" s="130"/>
      <c r="BD507" s="130"/>
      <c r="BE507" s="130"/>
      <c r="BF507" s="130"/>
      <c r="BG507" s="130"/>
      <c r="BJ507" s="130"/>
      <c r="BK507" s="130"/>
      <c r="BL507" s="130"/>
      <c r="BM507" s="130"/>
      <c r="BN507" s="130"/>
      <c r="BO507" s="130"/>
      <c r="BP507" s="130"/>
      <c r="BQ507" s="130"/>
      <c r="BT507" s="441"/>
      <c r="BU507" s="442"/>
      <c r="BV507" s="442"/>
      <c r="BW507" s="442"/>
      <c r="BX507" s="442"/>
      <c r="BY507" s="442"/>
      <c r="BZ507" s="442"/>
      <c r="CA507" s="442"/>
      <c r="CB507" s="442"/>
      <c r="CC507" s="442"/>
      <c r="CD507" s="130"/>
      <c r="CN507" s="130"/>
      <c r="CX507" s="130"/>
      <c r="DH507" s="130"/>
      <c r="DR507" s="130"/>
      <c r="EB507" s="130"/>
      <c r="EL507" s="130"/>
      <c r="EV507" s="130"/>
      <c r="FF507" s="130"/>
      <c r="FP507" s="130"/>
      <c r="FZ507" s="130"/>
      <c r="GJ507" s="130"/>
      <c r="GT507" s="130"/>
      <c r="HD507" s="130"/>
      <c r="HN507" s="130"/>
      <c r="HX507" s="130"/>
      <c r="IH507" s="130"/>
    </row>
    <row xmlns:x14ac="http://schemas.microsoft.com/office/spreadsheetml/2009/9/ac" r="508" s="3" customFormat="true" x14ac:dyDescent="0.25">
      <c r="A508" s="394"/>
      <c r="B508" s="130"/>
      <c r="L508" s="130"/>
      <c r="V508" s="130"/>
      <c r="AF508" s="130"/>
      <c r="AP508" s="130"/>
      <c r="AZ508" s="130"/>
      <c r="BA508" s="130"/>
      <c r="BB508" s="130"/>
      <c r="BC508" s="130"/>
      <c r="BD508" s="130"/>
      <c r="BE508" s="130"/>
      <c r="BF508" s="130"/>
      <c r="BG508" s="130"/>
      <c r="BJ508" s="130"/>
      <c r="BK508" s="130"/>
      <c r="BL508" s="130"/>
      <c r="BM508" s="130"/>
      <c r="BN508" s="130"/>
      <c r="BO508" s="130"/>
      <c r="BP508" s="130"/>
      <c r="BQ508" s="130"/>
      <c r="BT508" s="441"/>
      <c r="BU508" s="442"/>
      <c r="BV508" s="442"/>
      <c r="BW508" s="442"/>
      <c r="BX508" s="442"/>
      <c r="BY508" s="442"/>
      <c r="BZ508" s="442"/>
      <c r="CA508" s="442"/>
      <c r="CB508" s="442"/>
      <c r="CC508" s="442"/>
      <c r="CD508" s="130"/>
      <c r="CN508" s="130"/>
      <c r="CX508" s="130"/>
      <c r="DH508" s="130"/>
      <c r="DR508" s="130"/>
      <c r="EB508" s="130"/>
      <c r="EL508" s="130"/>
      <c r="EV508" s="130"/>
      <c r="FF508" s="130"/>
      <c r="FP508" s="130"/>
      <c r="FZ508" s="130"/>
      <c r="GJ508" s="130"/>
      <c r="GT508" s="130"/>
      <c r="HD508" s="130"/>
      <c r="HN508" s="130"/>
      <c r="HX508" s="130"/>
      <c r="IH508" s="130"/>
    </row>
    <row xmlns:x14ac="http://schemas.microsoft.com/office/spreadsheetml/2009/9/ac" r="509" s="3" customFormat="true" x14ac:dyDescent="0.25">
      <c r="A509" s="394"/>
      <c r="B509" s="130"/>
      <c r="L509" s="130"/>
      <c r="V509" s="130"/>
      <c r="AF509" s="130"/>
      <c r="AP509" s="130"/>
      <c r="AZ509" s="130"/>
      <c r="BA509" s="130"/>
      <c r="BB509" s="130"/>
      <c r="BC509" s="130"/>
      <c r="BD509" s="130"/>
      <c r="BE509" s="130"/>
      <c r="BF509" s="130"/>
      <c r="BG509" s="130"/>
      <c r="BJ509" s="130"/>
      <c r="BK509" s="130"/>
      <c r="BL509" s="130"/>
      <c r="BM509" s="130"/>
      <c r="BN509" s="130"/>
      <c r="BO509" s="130"/>
      <c r="BP509" s="130"/>
      <c r="BQ509" s="130"/>
      <c r="BT509" s="441"/>
      <c r="BU509" s="442"/>
      <c r="BV509" s="442"/>
      <c r="BW509" s="442"/>
      <c r="BX509" s="442"/>
      <c r="BY509" s="442"/>
      <c r="BZ509" s="442"/>
      <c r="CA509" s="442"/>
      <c r="CB509" s="442"/>
      <c r="CC509" s="442"/>
      <c r="CD509" s="130"/>
      <c r="CN509" s="130"/>
      <c r="CX509" s="130"/>
      <c r="DH509" s="130"/>
      <c r="DR509" s="130"/>
      <c r="EB509" s="130"/>
      <c r="EL509" s="130"/>
      <c r="EV509" s="130"/>
      <c r="FF509" s="130"/>
      <c r="FP509" s="130"/>
      <c r="FZ509" s="130"/>
      <c r="GJ509" s="130"/>
      <c r="GT509" s="130"/>
      <c r="HD509" s="130"/>
      <c r="HN509" s="130"/>
      <c r="HX509" s="130"/>
      <c r="IH509" s="130"/>
    </row>
    <row xmlns:x14ac="http://schemas.microsoft.com/office/spreadsheetml/2009/9/ac" r="510" s="3" customFormat="true" x14ac:dyDescent="0.25">
      <c r="A510" s="394"/>
      <c r="B510" s="130"/>
      <c r="L510" s="130"/>
      <c r="V510" s="130"/>
      <c r="AF510" s="130"/>
      <c r="AP510" s="130"/>
      <c r="AZ510" s="130"/>
      <c r="BA510" s="130"/>
      <c r="BB510" s="130"/>
      <c r="BC510" s="130"/>
      <c r="BD510" s="130"/>
      <c r="BE510" s="130"/>
      <c r="BF510" s="130"/>
      <c r="BG510" s="130"/>
      <c r="BJ510" s="130"/>
      <c r="BK510" s="130"/>
      <c r="BL510" s="130"/>
      <c r="BM510" s="130"/>
      <c r="BN510" s="130"/>
      <c r="BO510" s="130"/>
      <c r="BP510" s="130"/>
      <c r="BQ510" s="130"/>
      <c r="BT510" s="441"/>
      <c r="BU510" s="442"/>
      <c r="BV510" s="442"/>
      <c r="BW510" s="442"/>
      <c r="BX510" s="442"/>
      <c r="BY510" s="442"/>
      <c r="BZ510" s="442"/>
      <c r="CA510" s="442"/>
      <c r="CB510" s="442"/>
      <c r="CC510" s="442"/>
      <c r="CD510" s="130"/>
      <c r="CN510" s="130"/>
      <c r="CX510" s="130"/>
      <c r="DH510" s="130"/>
      <c r="DR510" s="130"/>
      <c r="EB510" s="130"/>
      <c r="EL510" s="130"/>
      <c r="EV510" s="130"/>
      <c r="FF510" s="130"/>
      <c r="FP510" s="130"/>
      <c r="FZ510" s="130"/>
      <c r="GJ510" s="130"/>
      <c r="GT510" s="130"/>
      <c r="HD510" s="130"/>
      <c r="HN510" s="130"/>
      <c r="HX510" s="130"/>
      <c r="IH510" s="130"/>
    </row>
    <row xmlns:x14ac="http://schemas.microsoft.com/office/spreadsheetml/2009/9/ac" r="511" s="3" customFormat="true" x14ac:dyDescent="0.25">
      <c r="A511" s="394"/>
      <c r="B511" s="130"/>
      <c r="L511" s="130"/>
      <c r="V511" s="130"/>
      <c r="AF511" s="130"/>
      <c r="AP511" s="130"/>
      <c r="AZ511" s="130"/>
      <c r="BA511" s="130"/>
      <c r="BB511" s="130"/>
      <c r="BC511" s="130"/>
      <c r="BD511" s="130"/>
      <c r="BE511" s="130"/>
      <c r="BF511" s="130"/>
      <c r="BG511" s="130"/>
      <c r="BJ511" s="130"/>
      <c r="BK511" s="130"/>
      <c r="BL511" s="130"/>
      <c r="BM511" s="130"/>
      <c r="BN511" s="130"/>
      <c r="BO511" s="130"/>
      <c r="BP511" s="130"/>
      <c r="BQ511" s="130"/>
      <c r="BT511" s="441"/>
      <c r="BU511" s="442"/>
      <c r="BV511" s="442"/>
      <c r="BW511" s="442"/>
      <c r="BX511" s="442"/>
      <c r="BY511" s="442"/>
      <c r="BZ511" s="442"/>
      <c r="CA511" s="442"/>
      <c r="CB511" s="442"/>
      <c r="CC511" s="442"/>
      <c r="CD511" s="130"/>
      <c r="CN511" s="130"/>
      <c r="CX511" s="130"/>
      <c r="DH511" s="130"/>
      <c r="DR511" s="130"/>
      <c r="EB511" s="130"/>
      <c r="EL511" s="130"/>
      <c r="EV511" s="130"/>
      <c r="FF511" s="130"/>
      <c r="FP511" s="130"/>
      <c r="FZ511" s="130"/>
      <c r="GJ511" s="130"/>
      <c r="GT511" s="130"/>
      <c r="HD511" s="130"/>
      <c r="HN511" s="130"/>
      <c r="HX511" s="130"/>
      <c r="IH511" s="130"/>
    </row>
    <row xmlns:x14ac="http://schemas.microsoft.com/office/spreadsheetml/2009/9/ac" r="512" s="3" customFormat="true" x14ac:dyDescent="0.25">
      <c r="A512" s="394"/>
      <c r="B512" s="130"/>
      <c r="L512" s="130"/>
      <c r="V512" s="130"/>
      <c r="AF512" s="130"/>
      <c r="AP512" s="130"/>
      <c r="AZ512" s="130"/>
      <c r="BA512" s="130"/>
      <c r="BB512" s="130"/>
      <c r="BC512" s="130"/>
      <c r="BD512" s="130"/>
      <c r="BE512" s="130"/>
      <c r="BF512" s="130"/>
      <c r="BG512" s="130"/>
      <c r="BJ512" s="130"/>
      <c r="BK512" s="130"/>
      <c r="BL512" s="130"/>
      <c r="BM512" s="130"/>
      <c r="BN512" s="130"/>
      <c r="BO512" s="130"/>
      <c r="BP512" s="130"/>
      <c r="BQ512" s="130"/>
      <c r="BT512" s="441"/>
      <c r="BU512" s="442"/>
      <c r="BV512" s="442"/>
      <c r="BW512" s="442"/>
      <c r="BX512" s="442"/>
      <c r="BY512" s="442"/>
      <c r="BZ512" s="442"/>
      <c r="CA512" s="442"/>
      <c r="CB512" s="442"/>
      <c r="CC512" s="442"/>
      <c r="CD512" s="130"/>
      <c r="CN512" s="130"/>
      <c r="CX512" s="130"/>
      <c r="DH512" s="130"/>
      <c r="DR512" s="130"/>
      <c r="EB512" s="130"/>
      <c r="EL512" s="130"/>
      <c r="EV512" s="130"/>
      <c r="FF512" s="130"/>
      <c r="FP512" s="130"/>
      <c r="FZ512" s="130"/>
      <c r="GJ512" s="130"/>
      <c r="GT512" s="130"/>
      <c r="HD512" s="130"/>
      <c r="HN512" s="130"/>
      <c r="HX512" s="130"/>
      <c r="IH512" s="130"/>
    </row>
    <row xmlns:x14ac="http://schemas.microsoft.com/office/spreadsheetml/2009/9/ac" r="513" s="3" customFormat="true" x14ac:dyDescent="0.25">
      <c r="A513" s="394"/>
      <c r="B513" s="130"/>
      <c r="L513" s="130"/>
      <c r="V513" s="130"/>
      <c r="AF513" s="130"/>
      <c r="AP513" s="130"/>
      <c r="AZ513" s="130"/>
      <c r="BA513" s="130"/>
      <c r="BB513" s="130"/>
      <c r="BC513" s="130"/>
      <c r="BD513" s="130"/>
      <c r="BE513" s="130"/>
      <c r="BF513" s="130"/>
      <c r="BG513" s="130"/>
      <c r="BJ513" s="130"/>
      <c r="BK513" s="130"/>
      <c r="BL513" s="130"/>
      <c r="BM513" s="130"/>
      <c r="BN513" s="130"/>
      <c r="BO513" s="130"/>
      <c r="BP513" s="130"/>
      <c r="BQ513" s="130"/>
      <c r="BT513" s="441"/>
      <c r="BU513" s="442"/>
      <c r="BV513" s="442"/>
      <c r="BW513" s="442"/>
      <c r="BX513" s="442"/>
      <c r="BY513" s="442"/>
      <c r="BZ513" s="442"/>
      <c r="CA513" s="442"/>
      <c r="CB513" s="442"/>
      <c r="CC513" s="442"/>
      <c r="CD513" s="130"/>
      <c r="CN513" s="130"/>
      <c r="CX513" s="130"/>
      <c r="DH513" s="130"/>
      <c r="DR513" s="130"/>
      <c r="EB513" s="130"/>
      <c r="EL513" s="130"/>
      <c r="EV513" s="130"/>
      <c r="FF513" s="130"/>
      <c r="FP513" s="130"/>
      <c r="FZ513" s="130"/>
      <c r="GJ513" s="130"/>
      <c r="GT513" s="130"/>
      <c r="HD513" s="130"/>
      <c r="HN513" s="130"/>
      <c r="HX513" s="130"/>
      <c r="IH513" s="130"/>
    </row>
    <row xmlns:x14ac="http://schemas.microsoft.com/office/spreadsheetml/2009/9/ac" r="514" s="3" customFormat="true" x14ac:dyDescent="0.25">
      <c r="A514" s="394"/>
      <c r="B514" s="130"/>
      <c r="L514" s="130"/>
      <c r="V514" s="130"/>
      <c r="AF514" s="130"/>
      <c r="AP514" s="130"/>
      <c r="AZ514" s="130"/>
      <c r="BA514" s="130"/>
      <c r="BB514" s="130"/>
      <c r="BC514" s="130"/>
      <c r="BD514" s="130"/>
      <c r="BE514" s="130"/>
      <c r="BF514" s="130"/>
      <c r="BG514" s="130"/>
      <c r="BJ514" s="130"/>
      <c r="BK514" s="130"/>
      <c r="BL514" s="130"/>
      <c r="BM514" s="130"/>
      <c r="BN514" s="130"/>
      <c r="BO514" s="130"/>
      <c r="BP514" s="130"/>
      <c r="BQ514" s="130"/>
      <c r="BT514" s="441"/>
      <c r="BU514" s="442"/>
      <c r="BV514" s="442"/>
      <c r="BW514" s="442"/>
      <c r="BX514" s="442"/>
      <c r="BY514" s="442"/>
      <c r="BZ514" s="442"/>
      <c r="CA514" s="442"/>
      <c r="CB514" s="442"/>
      <c r="CC514" s="442"/>
      <c r="CD514" s="130"/>
      <c r="CN514" s="130"/>
      <c r="CX514" s="130"/>
      <c r="DH514" s="130"/>
      <c r="DR514" s="130"/>
      <c r="EB514" s="130"/>
      <c r="EL514" s="130"/>
      <c r="EV514" s="130"/>
      <c r="FF514" s="130"/>
      <c r="FP514" s="130"/>
      <c r="FZ514" s="130"/>
      <c r="GJ514" s="130"/>
      <c r="GT514" s="130"/>
      <c r="HD514" s="130"/>
      <c r="HN514" s="130"/>
      <c r="HX514" s="130"/>
      <c r="IH514" s="130"/>
    </row>
    <row xmlns:x14ac="http://schemas.microsoft.com/office/spreadsheetml/2009/9/ac" r="515" s="3" customFormat="true" x14ac:dyDescent="0.25">
      <c r="A515" s="394"/>
      <c r="B515" s="130"/>
      <c r="L515" s="130"/>
      <c r="V515" s="130"/>
      <c r="AF515" s="130"/>
      <c r="AP515" s="130"/>
      <c r="AZ515" s="130"/>
      <c r="BA515" s="130"/>
      <c r="BB515" s="130"/>
      <c r="BC515" s="130"/>
      <c r="BD515" s="130"/>
      <c r="BE515" s="130"/>
      <c r="BF515" s="130"/>
      <c r="BG515" s="130"/>
      <c r="BJ515" s="130"/>
      <c r="BK515" s="130"/>
      <c r="BL515" s="130"/>
      <c r="BM515" s="130"/>
      <c r="BN515" s="130"/>
      <c r="BO515" s="130"/>
      <c r="BP515" s="130"/>
      <c r="BQ515" s="130"/>
      <c r="BT515" s="441"/>
      <c r="BU515" s="442"/>
      <c r="BV515" s="442"/>
      <c r="BW515" s="442"/>
      <c r="BX515" s="442"/>
      <c r="BY515" s="442"/>
      <c r="BZ515" s="442"/>
      <c r="CA515" s="442"/>
      <c r="CB515" s="442"/>
      <c r="CC515" s="442"/>
      <c r="CD515" s="130"/>
      <c r="CN515" s="130"/>
      <c r="CX515" s="130"/>
      <c r="DH515" s="130"/>
      <c r="DR515" s="130"/>
      <c r="EB515" s="130"/>
      <c r="EL515" s="130"/>
      <c r="EV515" s="130"/>
      <c r="FF515" s="130"/>
      <c r="FP515" s="130"/>
      <c r="FZ515" s="130"/>
      <c r="GJ515" s="130"/>
      <c r="GT515" s="130"/>
      <c r="HD515" s="130"/>
      <c r="HN515" s="130"/>
      <c r="HX515" s="130"/>
      <c r="IH515" s="130"/>
    </row>
    <row xmlns:x14ac="http://schemas.microsoft.com/office/spreadsheetml/2009/9/ac" r="516" s="3" customFormat="true" x14ac:dyDescent="0.25">
      <c r="A516" s="394"/>
      <c r="B516" s="130"/>
      <c r="L516" s="130"/>
      <c r="V516" s="130"/>
      <c r="AF516" s="130"/>
      <c r="AP516" s="130"/>
      <c r="AZ516" s="130"/>
      <c r="BA516" s="130"/>
      <c r="BB516" s="130"/>
      <c r="BC516" s="130"/>
      <c r="BD516" s="130"/>
      <c r="BE516" s="130"/>
      <c r="BF516" s="130"/>
      <c r="BG516" s="130"/>
      <c r="BJ516" s="130"/>
      <c r="BK516" s="130"/>
      <c r="BL516" s="130"/>
      <c r="BM516" s="130"/>
      <c r="BN516" s="130"/>
      <c r="BO516" s="130"/>
      <c r="BP516" s="130"/>
      <c r="BQ516" s="130"/>
      <c r="BT516" s="441"/>
      <c r="BU516" s="442"/>
      <c r="BV516" s="442"/>
      <c r="BW516" s="442"/>
      <c r="BX516" s="442"/>
      <c r="BY516" s="442"/>
      <c r="BZ516" s="442"/>
      <c r="CA516" s="442"/>
      <c r="CB516" s="442"/>
      <c r="CC516" s="442"/>
      <c r="CD516" s="130"/>
      <c r="CN516" s="130"/>
      <c r="CX516" s="130"/>
      <c r="DH516" s="130"/>
      <c r="DR516" s="130"/>
      <c r="EB516" s="130"/>
      <c r="EL516" s="130"/>
      <c r="EV516" s="130"/>
      <c r="FF516" s="130"/>
      <c r="FP516" s="130"/>
      <c r="FZ516" s="130"/>
      <c r="GJ516" s="130"/>
      <c r="GT516" s="130"/>
      <c r="HD516" s="130"/>
      <c r="HN516" s="130"/>
      <c r="HX516" s="130"/>
      <c r="IH516" s="130"/>
    </row>
    <row xmlns:x14ac="http://schemas.microsoft.com/office/spreadsheetml/2009/9/ac" r="517" s="3" customFormat="true" x14ac:dyDescent="0.25">
      <c r="A517" s="394"/>
      <c r="B517" s="130"/>
      <c r="L517" s="130"/>
      <c r="V517" s="130"/>
      <c r="AF517" s="130"/>
      <c r="AP517" s="130"/>
      <c r="AZ517" s="130"/>
      <c r="BA517" s="130"/>
      <c r="BB517" s="130"/>
      <c r="BC517" s="130"/>
      <c r="BD517" s="130"/>
      <c r="BE517" s="130"/>
      <c r="BF517" s="130"/>
      <c r="BG517" s="130"/>
      <c r="BJ517" s="130"/>
      <c r="BK517" s="130"/>
      <c r="BL517" s="130"/>
      <c r="BM517" s="130"/>
      <c r="BN517" s="130"/>
      <c r="BO517" s="130"/>
      <c r="BP517" s="130"/>
      <c r="BQ517" s="130"/>
      <c r="BT517" s="441"/>
      <c r="BU517" s="442"/>
      <c r="BV517" s="442"/>
      <c r="BW517" s="442"/>
      <c r="BX517" s="442"/>
      <c r="BY517" s="442"/>
      <c r="BZ517" s="442"/>
      <c r="CA517" s="442"/>
      <c r="CB517" s="442"/>
      <c r="CC517" s="442"/>
      <c r="CD517" s="130"/>
      <c r="CN517" s="130"/>
      <c r="CX517" s="130"/>
      <c r="DH517" s="130"/>
      <c r="DR517" s="130"/>
      <c r="EB517" s="130"/>
      <c r="EL517" s="130"/>
      <c r="EV517" s="130"/>
      <c r="FF517" s="130"/>
      <c r="FP517" s="130"/>
      <c r="FZ517" s="130"/>
      <c r="GJ517" s="130"/>
      <c r="GT517" s="130"/>
      <c r="HD517" s="130"/>
      <c r="HN517" s="130"/>
      <c r="HX517" s="130"/>
      <c r="IH517" s="130"/>
    </row>
    <row xmlns:x14ac="http://schemas.microsoft.com/office/spreadsheetml/2009/9/ac" r="518" s="3" customFormat="true" x14ac:dyDescent="0.25">
      <c r="A518" s="394"/>
      <c r="B518" s="130"/>
      <c r="L518" s="130"/>
      <c r="V518" s="130"/>
      <c r="AF518" s="130"/>
      <c r="AP518" s="130"/>
      <c r="AZ518" s="130"/>
      <c r="BA518" s="130"/>
      <c r="BB518" s="130"/>
      <c r="BC518" s="130"/>
      <c r="BD518" s="130"/>
      <c r="BE518" s="130"/>
      <c r="BF518" s="130"/>
      <c r="BG518" s="130"/>
      <c r="BJ518" s="130"/>
      <c r="BK518" s="130"/>
      <c r="BL518" s="130"/>
      <c r="BM518" s="130"/>
      <c r="BN518" s="130"/>
      <c r="BO518" s="130"/>
      <c r="BP518" s="130"/>
      <c r="BQ518" s="130"/>
      <c r="BT518" s="441"/>
      <c r="BU518" s="442"/>
      <c r="BV518" s="442"/>
      <c r="BW518" s="442"/>
      <c r="BX518" s="442"/>
      <c r="BY518" s="442"/>
      <c r="BZ518" s="442"/>
      <c r="CA518" s="442"/>
      <c r="CB518" s="442"/>
      <c r="CC518" s="442"/>
      <c r="CD518" s="130"/>
      <c r="CN518" s="130"/>
      <c r="CX518" s="130"/>
      <c r="DH518" s="130"/>
      <c r="DR518" s="130"/>
      <c r="EB518" s="130"/>
      <c r="EL518" s="130"/>
      <c r="EV518" s="130"/>
      <c r="FF518" s="130"/>
      <c r="FP518" s="130"/>
      <c r="FZ518" s="130"/>
      <c r="GJ518" s="130"/>
      <c r="GT518" s="130"/>
      <c r="HD518" s="130"/>
      <c r="HN518" s="130"/>
      <c r="HX518" s="130"/>
      <c r="IH518" s="130"/>
    </row>
    <row xmlns:x14ac="http://schemas.microsoft.com/office/spreadsheetml/2009/9/ac" r="519" s="3" customFormat="true" x14ac:dyDescent="0.25">
      <c r="A519" s="394"/>
      <c r="B519" s="130"/>
      <c r="L519" s="130"/>
      <c r="V519" s="130"/>
      <c r="AF519" s="130"/>
      <c r="AP519" s="130"/>
      <c r="AZ519" s="130"/>
      <c r="BA519" s="130"/>
      <c r="BB519" s="130"/>
      <c r="BC519" s="130"/>
      <c r="BD519" s="130"/>
      <c r="BE519" s="130"/>
      <c r="BF519" s="130"/>
      <c r="BG519" s="130"/>
      <c r="BJ519" s="130"/>
      <c r="BK519" s="130"/>
      <c r="BL519" s="130"/>
      <c r="BM519" s="130"/>
      <c r="BN519" s="130"/>
      <c r="BO519" s="130"/>
      <c r="BP519" s="130"/>
      <c r="BQ519" s="130"/>
      <c r="BT519" s="441"/>
      <c r="BU519" s="442"/>
      <c r="BV519" s="442"/>
      <c r="BW519" s="442"/>
      <c r="BX519" s="442"/>
      <c r="BY519" s="442"/>
      <c r="BZ519" s="442"/>
      <c r="CA519" s="442"/>
      <c r="CB519" s="442"/>
      <c r="CC519" s="442"/>
      <c r="CD519" s="130"/>
      <c r="CN519" s="130"/>
      <c r="CX519" s="130"/>
      <c r="DH519" s="130"/>
      <c r="DR519" s="130"/>
      <c r="EB519" s="130"/>
      <c r="EL519" s="130"/>
      <c r="EV519" s="130"/>
      <c r="FF519" s="130"/>
      <c r="FP519" s="130"/>
      <c r="FZ519" s="130"/>
      <c r="GJ519" s="130"/>
      <c r="GT519" s="130"/>
      <c r="HD519" s="130"/>
      <c r="HN519" s="130"/>
      <c r="HX519" s="130"/>
      <c r="IH519" s="130"/>
    </row>
    <row xmlns:x14ac="http://schemas.microsoft.com/office/spreadsheetml/2009/9/ac" r="520" s="3" customFormat="true" x14ac:dyDescent="0.25">
      <c r="A520" s="394"/>
      <c r="B520" s="130"/>
      <c r="L520" s="130"/>
      <c r="V520" s="130"/>
      <c r="AF520" s="130"/>
      <c r="AP520" s="130"/>
      <c r="AZ520" s="130"/>
      <c r="BA520" s="130"/>
      <c r="BB520" s="130"/>
      <c r="BC520" s="130"/>
      <c r="BD520" s="130"/>
      <c r="BE520" s="130"/>
      <c r="BF520" s="130"/>
      <c r="BG520" s="130"/>
      <c r="BJ520" s="130"/>
      <c r="BK520" s="130"/>
      <c r="BL520" s="130"/>
      <c r="BM520" s="130"/>
      <c r="BN520" s="130"/>
      <c r="BO520" s="130"/>
      <c r="BP520" s="130"/>
      <c r="BQ520" s="130"/>
      <c r="BT520" s="441"/>
      <c r="BU520" s="442"/>
      <c r="BV520" s="442"/>
      <c r="BW520" s="442"/>
      <c r="BX520" s="442"/>
      <c r="BY520" s="442"/>
      <c r="BZ520" s="442"/>
      <c r="CA520" s="442"/>
      <c r="CB520" s="442"/>
      <c r="CC520" s="442"/>
      <c r="CD520" s="130"/>
      <c r="CN520" s="130"/>
      <c r="CX520" s="130"/>
      <c r="DH520" s="130"/>
      <c r="DR520" s="130"/>
      <c r="EB520" s="130"/>
      <c r="EL520" s="130"/>
      <c r="EV520" s="130"/>
      <c r="FF520" s="130"/>
      <c r="FP520" s="130"/>
      <c r="FZ520" s="130"/>
      <c r="GJ520" s="130"/>
      <c r="GT520" s="130"/>
      <c r="HD520" s="130"/>
      <c r="HN520" s="130"/>
      <c r="HX520" s="130"/>
      <c r="IH520" s="130"/>
    </row>
    <row xmlns:x14ac="http://schemas.microsoft.com/office/spreadsheetml/2009/9/ac" r="521" s="3" customFormat="true" x14ac:dyDescent="0.25">
      <c r="A521" s="394"/>
      <c r="B521" s="130"/>
      <c r="L521" s="130"/>
      <c r="V521" s="130"/>
      <c r="AF521" s="130"/>
      <c r="AP521" s="130"/>
      <c r="AZ521" s="130"/>
      <c r="BA521" s="130"/>
      <c r="BB521" s="130"/>
      <c r="BC521" s="130"/>
      <c r="BD521" s="130"/>
      <c r="BE521" s="130"/>
      <c r="BF521" s="130"/>
      <c r="BG521" s="130"/>
      <c r="BJ521" s="130"/>
      <c r="BK521" s="130"/>
      <c r="BL521" s="130"/>
      <c r="BM521" s="130"/>
      <c r="BN521" s="130"/>
      <c r="BO521" s="130"/>
      <c r="BP521" s="130"/>
      <c r="BQ521" s="130"/>
      <c r="BT521" s="441"/>
      <c r="BU521" s="442"/>
      <c r="BV521" s="442"/>
      <c r="BW521" s="442"/>
      <c r="BX521" s="442"/>
      <c r="BY521" s="442"/>
      <c r="BZ521" s="442"/>
      <c r="CA521" s="442"/>
      <c r="CB521" s="442"/>
      <c r="CC521" s="442"/>
      <c r="CD521" s="130"/>
      <c r="CN521" s="130"/>
      <c r="CX521" s="130"/>
      <c r="DH521" s="130"/>
      <c r="DR521" s="130"/>
      <c r="EB521" s="130"/>
      <c r="EL521" s="130"/>
      <c r="EV521" s="130"/>
      <c r="FF521" s="130"/>
      <c r="FP521" s="130"/>
      <c r="FZ521" s="130"/>
      <c r="GJ521" s="130"/>
      <c r="GT521" s="130"/>
      <c r="HD521" s="130"/>
      <c r="HN521" s="130"/>
      <c r="HX521" s="130"/>
      <c r="IH521" s="130"/>
    </row>
    <row xmlns:x14ac="http://schemas.microsoft.com/office/spreadsheetml/2009/9/ac" r="522" s="3" customFormat="true" x14ac:dyDescent="0.25">
      <c r="A522" s="394"/>
      <c r="B522" s="130"/>
      <c r="L522" s="130"/>
      <c r="V522" s="130"/>
      <c r="AF522" s="130"/>
      <c r="AP522" s="130"/>
      <c r="AZ522" s="130"/>
      <c r="BA522" s="130"/>
      <c r="BB522" s="130"/>
      <c r="BC522" s="130"/>
      <c r="BD522" s="130"/>
      <c r="BE522" s="130"/>
      <c r="BF522" s="130"/>
      <c r="BG522" s="130"/>
      <c r="BJ522" s="130"/>
      <c r="BK522" s="130"/>
      <c r="BL522" s="130"/>
      <c r="BM522" s="130"/>
      <c r="BN522" s="130"/>
      <c r="BO522" s="130"/>
      <c r="BP522" s="130"/>
      <c r="BQ522" s="130"/>
      <c r="BT522" s="441"/>
      <c r="BU522" s="442"/>
      <c r="BV522" s="442"/>
      <c r="BW522" s="442"/>
      <c r="BX522" s="442"/>
      <c r="BY522" s="442"/>
      <c r="BZ522" s="442"/>
      <c r="CA522" s="442"/>
      <c r="CB522" s="442"/>
      <c r="CC522" s="442"/>
      <c r="CD522" s="130"/>
      <c r="CN522" s="130"/>
      <c r="CX522" s="130"/>
      <c r="DH522" s="130"/>
      <c r="DR522" s="130"/>
      <c r="EB522" s="130"/>
      <c r="EL522" s="130"/>
      <c r="EV522" s="130"/>
      <c r="FF522" s="130"/>
      <c r="FP522" s="130"/>
      <c r="FZ522" s="130"/>
      <c r="GJ522" s="130"/>
      <c r="GT522" s="130"/>
      <c r="HD522" s="130"/>
      <c r="HN522" s="130"/>
      <c r="HX522" s="130"/>
      <c r="IH522" s="130"/>
    </row>
    <row xmlns:x14ac="http://schemas.microsoft.com/office/spreadsheetml/2009/9/ac" r="523" s="3" customFormat="true" x14ac:dyDescent="0.25">
      <c r="A523" s="394"/>
      <c r="B523" s="130"/>
      <c r="L523" s="130"/>
      <c r="V523" s="130"/>
      <c r="AF523" s="130"/>
      <c r="AP523" s="130"/>
      <c r="AZ523" s="130"/>
      <c r="BA523" s="130"/>
      <c r="BB523" s="130"/>
      <c r="BC523" s="130"/>
      <c r="BD523" s="130"/>
      <c r="BE523" s="130"/>
      <c r="BF523" s="130"/>
      <c r="BG523" s="130"/>
      <c r="BJ523" s="130"/>
      <c r="BK523" s="130"/>
      <c r="BL523" s="130"/>
      <c r="BM523" s="130"/>
      <c r="BN523" s="130"/>
      <c r="BO523" s="130"/>
      <c r="BP523" s="130"/>
      <c r="BQ523" s="130"/>
      <c r="BT523" s="441"/>
      <c r="BU523" s="442"/>
      <c r="BV523" s="442"/>
      <c r="BW523" s="442"/>
      <c r="BX523" s="442"/>
      <c r="BY523" s="442"/>
      <c r="BZ523" s="442"/>
      <c r="CA523" s="442"/>
      <c r="CB523" s="442"/>
      <c r="CC523" s="442"/>
      <c r="CD523" s="130"/>
      <c r="CN523" s="130"/>
      <c r="CX523" s="130"/>
      <c r="DH523" s="130"/>
      <c r="DR523" s="130"/>
      <c r="EB523" s="130"/>
      <c r="EL523" s="130"/>
      <c r="EV523" s="130"/>
      <c r="FF523" s="130"/>
      <c r="FP523" s="130"/>
      <c r="FZ523" s="130"/>
      <c r="GJ523" s="130"/>
      <c r="GT523" s="130"/>
      <c r="HD523" s="130"/>
      <c r="HN523" s="130"/>
      <c r="HX523" s="130"/>
      <c r="IH523" s="130"/>
    </row>
    <row xmlns:x14ac="http://schemas.microsoft.com/office/spreadsheetml/2009/9/ac" r="524" s="3" customFormat="true" x14ac:dyDescent="0.25">
      <c r="A524" s="394"/>
      <c r="B524" s="130"/>
      <c r="L524" s="130"/>
      <c r="V524" s="130"/>
      <c r="AF524" s="130"/>
      <c r="AP524" s="130"/>
      <c r="AZ524" s="130"/>
      <c r="BA524" s="130"/>
      <c r="BB524" s="130"/>
      <c r="BC524" s="130"/>
      <c r="BD524" s="130"/>
      <c r="BE524" s="130"/>
      <c r="BF524" s="130"/>
      <c r="BG524" s="130"/>
      <c r="BJ524" s="130"/>
      <c r="BK524" s="130"/>
      <c r="BL524" s="130"/>
      <c r="BM524" s="130"/>
      <c r="BN524" s="130"/>
      <c r="BO524" s="130"/>
      <c r="BP524" s="130"/>
      <c r="BQ524" s="130"/>
      <c r="BT524" s="441"/>
      <c r="BU524" s="442"/>
      <c r="BV524" s="442"/>
      <c r="BW524" s="442"/>
      <c r="BX524" s="442"/>
      <c r="BY524" s="442"/>
      <c r="BZ524" s="442"/>
      <c r="CA524" s="442"/>
      <c r="CB524" s="442"/>
      <c r="CC524" s="442"/>
      <c r="CD524" s="130"/>
      <c r="CN524" s="130"/>
      <c r="CX524" s="130"/>
      <c r="DH524" s="130"/>
      <c r="DR524" s="130"/>
      <c r="EB524" s="130"/>
      <c r="EL524" s="130"/>
      <c r="EV524" s="130"/>
      <c r="FF524" s="130"/>
      <c r="FP524" s="130"/>
      <c r="FZ524" s="130"/>
      <c r="GJ524" s="130"/>
      <c r="GT524" s="130"/>
      <c r="HD524" s="130"/>
      <c r="HN524" s="130"/>
      <c r="HX524" s="130"/>
      <c r="IH524" s="130"/>
    </row>
    <row xmlns:x14ac="http://schemas.microsoft.com/office/spreadsheetml/2009/9/ac" r="525" s="3" customFormat="true" x14ac:dyDescent="0.25">
      <c r="A525" s="394"/>
      <c r="B525" s="130"/>
      <c r="L525" s="130"/>
      <c r="V525" s="130"/>
      <c r="AF525" s="130"/>
      <c r="AP525" s="130"/>
      <c r="AZ525" s="130"/>
      <c r="BA525" s="130"/>
      <c r="BB525" s="130"/>
      <c r="BC525" s="130"/>
      <c r="BD525" s="130"/>
      <c r="BE525" s="130"/>
      <c r="BF525" s="130"/>
      <c r="BG525" s="130"/>
      <c r="BJ525" s="130"/>
      <c r="BK525" s="130"/>
      <c r="BL525" s="130"/>
      <c r="BM525" s="130"/>
      <c r="BN525" s="130"/>
      <c r="BO525" s="130"/>
      <c r="BP525" s="130"/>
      <c r="BQ525" s="130"/>
      <c r="BT525" s="441"/>
      <c r="BU525" s="442"/>
      <c r="BV525" s="442"/>
      <c r="BW525" s="442"/>
      <c r="BX525" s="442"/>
      <c r="BY525" s="442"/>
      <c r="BZ525" s="442"/>
      <c r="CA525" s="442"/>
      <c r="CB525" s="442"/>
      <c r="CC525" s="442"/>
      <c r="CD525" s="130"/>
      <c r="CN525" s="130"/>
      <c r="CX525" s="130"/>
      <c r="DH525" s="130"/>
      <c r="DR525" s="130"/>
      <c r="EB525" s="130"/>
      <c r="EL525" s="130"/>
      <c r="EV525" s="130"/>
      <c r="FF525" s="130"/>
      <c r="FP525" s="130"/>
      <c r="FZ525" s="130"/>
      <c r="GJ525" s="130"/>
      <c r="GT525" s="130"/>
      <c r="HD525" s="130"/>
      <c r="HN525" s="130"/>
      <c r="HX525" s="130"/>
      <c r="IH525" s="130"/>
    </row>
    <row xmlns:x14ac="http://schemas.microsoft.com/office/spreadsheetml/2009/9/ac" r="526" s="3" customFormat="true" x14ac:dyDescent="0.25">
      <c r="A526" s="394"/>
      <c r="B526" s="130"/>
      <c r="L526" s="130"/>
      <c r="V526" s="130"/>
      <c r="AF526" s="130"/>
      <c r="AP526" s="130"/>
      <c r="AZ526" s="130"/>
      <c r="BA526" s="130"/>
      <c r="BB526" s="130"/>
      <c r="BC526" s="130"/>
      <c r="BD526" s="130"/>
      <c r="BE526" s="130"/>
      <c r="BF526" s="130"/>
      <c r="BG526" s="130"/>
      <c r="BJ526" s="130"/>
      <c r="BK526" s="130"/>
      <c r="BL526" s="130"/>
      <c r="BM526" s="130"/>
      <c r="BN526" s="130"/>
      <c r="BO526" s="130"/>
      <c r="BP526" s="130"/>
      <c r="BQ526" s="130"/>
      <c r="BT526" s="441"/>
      <c r="BU526" s="442"/>
      <c r="BV526" s="442"/>
      <c r="BW526" s="442"/>
      <c r="BX526" s="442"/>
      <c r="BY526" s="442"/>
      <c r="BZ526" s="442"/>
      <c r="CA526" s="442"/>
      <c r="CB526" s="442"/>
      <c r="CC526" s="442"/>
      <c r="CD526" s="130"/>
      <c r="CN526" s="130"/>
      <c r="CX526" s="130"/>
      <c r="DH526" s="130"/>
      <c r="DR526" s="130"/>
      <c r="EB526" s="130"/>
      <c r="EL526" s="130"/>
      <c r="EV526" s="130"/>
      <c r="FF526" s="130"/>
      <c r="FP526" s="130"/>
      <c r="FZ526" s="130"/>
      <c r="GJ526" s="130"/>
      <c r="GT526" s="130"/>
      <c r="HD526" s="130"/>
      <c r="HN526" s="130"/>
      <c r="HX526" s="130"/>
      <c r="IH526" s="130"/>
    </row>
    <row xmlns:x14ac="http://schemas.microsoft.com/office/spreadsheetml/2009/9/ac" r="527" s="3" customFormat="true" x14ac:dyDescent="0.25">
      <c r="A527" s="394"/>
      <c r="B527" s="130"/>
      <c r="L527" s="130"/>
      <c r="V527" s="130"/>
      <c r="AF527" s="130"/>
      <c r="AP527" s="130"/>
      <c r="AZ527" s="130"/>
      <c r="BA527" s="130"/>
      <c r="BB527" s="130"/>
      <c r="BC527" s="130"/>
      <c r="BD527" s="130"/>
      <c r="BE527" s="130"/>
      <c r="BF527" s="130"/>
      <c r="BG527" s="130"/>
      <c r="BJ527" s="130"/>
      <c r="BK527" s="130"/>
      <c r="BL527" s="130"/>
      <c r="BM527" s="130"/>
      <c r="BN527" s="130"/>
      <c r="BO527" s="130"/>
      <c r="BP527" s="130"/>
      <c r="BQ527" s="130"/>
      <c r="BT527" s="441"/>
      <c r="BU527" s="442"/>
      <c r="BV527" s="442"/>
      <c r="BW527" s="442"/>
      <c r="BX527" s="442"/>
      <c r="BY527" s="442"/>
      <c r="BZ527" s="442"/>
      <c r="CA527" s="442"/>
      <c r="CB527" s="442"/>
      <c r="CC527" s="442"/>
      <c r="CD527" s="130"/>
      <c r="CN527" s="130"/>
      <c r="CX527" s="130"/>
      <c r="DH527" s="130"/>
      <c r="DR527" s="130"/>
      <c r="EB527" s="130"/>
      <c r="EL527" s="130"/>
      <c r="EV527" s="130"/>
      <c r="FF527" s="130"/>
      <c r="FP527" s="130"/>
      <c r="FZ527" s="130"/>
      <c r="GJ527" s="130"/>
      <c r="GT527" s="130"/>
      <c r="HD527" s="130"/>
      <c r="HN527" s="130"/>
      <c r="HX527" s="130"/>
      <c r="IH527" s="130"/>
    </row>
    <row xmlns:x14ac="http://schemas.microsoft.com/office/spreadsheetml/2009/9/ac" r="528" s="3" customFormat="true" x14ac:dyDescent="0.25">
      <c r="A528" s="394"/>
      <c r="B528" s="130"/>
      <c r="L528" s="130"/>
      <c r="V528" s="130"/>
      <c r="AF528" s="130"/>
      <c r="AP528" s="130"/>
      <c r="AZ528" s="130"/>
      <c r="BA528" s="130"/>
      <c r="BB528" s="130"/>
      <c r="BC528" s="130"/>
      <c r="BD528" s="130"/>
      <c r="BE528" s="130"/>
      <c r="BF528" s="130"/>
      <c r="BG528" s="130"/>
      <c r="BJ528" s="130"/>
      <c r="BK528" s="130"/>
      <c r="BL528" s="130"/>
      <c r="BM528" s="130"/>
      <c r="BN528" s="130"/>
      <c r="BO528" s="130"/>
      <c r="BP528" s="130"/>
      <c r="BQ528" s="130"/>
      <c r="BT528" s="441"/>
      <c r="BU528" s="442"/>
      <c r="BV528" s="442"/>
      <c r="BW528" s="442"/>
      <c r="BX528" s="442"/>
      <c r="BY528" s="442"/>
      <c r="BZ528" s="442"/>
      <c r="CA528" s="442"/>
      <c r="CB528" s="442"/>
      <c r="CC528" s="442"/>
      <c r="CD528" s="130"/>
      <c r="CN528" s="130"/>
      <c r="CX528" s="130"/>
      <c r="DH528" s="130"/>
      <c r="DR528" s="130"/>
      <c r="EB528" s="130"/>
      <c r="EL528" s="130"/>
      <c r="EV528" s="130"/>
      <c r="FF528" s="130"/>
      <c r="FP528" s="130"/>
      <c r="FZ528" s="130"/>
      <c r="GJ528" s="130"/>
      <c r="GT528" s="130"/>
      <c r="HD528" s="130"/>
      <c r="HN528" s="130"/>
      <c r="HX528" s="130"/>
      <c r="IH528" s="130"/>
    </row>
    <row xmlns:x14ac="http://schemas.microsoft.com/office/spreadsheetml/2009/9/ac" r="529" s="3" customFormat="true" x14ac:dyDescent="0.25">
      <c r="A529" s="394"/>
      <c r="B529" s="130"/>
      <c r="L529" s="130"/>
      <c r="V529" s="130"/>
      <c r="AF529" s="130"/>
      <c r="AP529" s="130"/>
      <c r="AZ529" s="130"/>
      <c r="BA529" s="130"/>
      <c r="BB529" s="130"/>
      <c r="BC529" s="130"/>
      <c r="BD529" s="130"/>
      <c r="BE529" s="130"/>
      <c r="BF529" s="130"/>
      <c r="BG529" s="130"/>
      <c r="BJ529" s="130"/>
      <c r="BK529" s="130"/>
      <c r="BL529" s="130"/>
      <c r="BM529" s="130"/>
      <c r="BN529" s="130"/>
      <c r="BO529" s="130"/>
      <c r="BP529" s="130"/>
      <c r="BQ529" s="130"/>
      <c r="BT529" s="441"/>
      <c r="BU529" s="442"/>
      <c r="BV529" s="442"/>
      <c r="BW529" s="442"/>
      <c r="BX529" s="442"/>
      <c r="BY529" s="442"/>
      <c r="BZ529" s="442"/>
      <c r="CA529" s="442"/>
      <c r="CB529" s="442"/>
      <c r="CC529" s="442"/>
      <c r="CD529" s="130"/>
      <c r="CN529" s="130"/>
      <c r="CX529" s="130"/>
      <c r="DH529" s="130"/>
      <c r="DR529" s="130"/>
      <c r="EB529" s="130"/>
      <c r="EL529" s="130"/>
      <c r="EV529" s="130"/>
      <c r="FF529" s="130"/>
      <c r="FP529" s="130"/>
      <c r="FZ529" s="130"/>
      <c r="GJ529" s="130"/>
      <c r="GT529" s="130"/>
      <c r="HD529" s="130"/>
      <c r="HN529" s="130"/>
      <c r="HX529" s="130"/>
      <c r="IH529" s="130"/>
    </row>
    <row xmlns:x14ac="http://schemas.microsoft.com/office/spreadsheetml/2009/9/ac" r="530" s="3" customFormat="true" x14ac:dyDescent="0.25">
      <c r="A530" s="394"/>
      <c r="B530" s="130"/>
      <c r="L530" s="130"/>
      <c r="V530" s="130"/>
      <c r="AF530" s="130"/>
      <c r="AP530" s="130"/>
      <c r="AZ530" s="130"/>
      <c r="BA530" s="130"/>
      <c r="BB530" s="130"/>
      <c r="BC530" s="130"/>
      <c r="BD530" s="130"/>
      <c r="BE530" s="130"/>
      <c r="BF530" s="130"/>
      <c r="BG530" s="130"/>
      <c r="BJ530" s="130"/>
      <c r="BK530" s="130"/>
      <c r="BL530" s="130"/>
      <c r="BM530" s="130"/>
      <c r="BN530" s="130"/>
      <c r="BO530" s="130"/>
      <c r="BP530" s="130"/>
      <c r="BQ530" s="130"/>
      <c r="BT530" s="441"/>
      <c r="BU530" s="442"/>
      <c r="BV530" s="442"/>
      <c r="BW530" s="442"/>
      <c r="BX530" s="442"/>
      <c r="BY530" s="442"/>
      <c r="BZ530" s="442"/>
      <c r="CA530" s="442"/>
      <c r="CB530" s="442"/>
      <c r="CC530" s="442"/>
      <c r="CD530" s="130"/>
      <c r="CN530" s="130"/>
      <c r="CX530" s="130"/>
      <c r="DH530" s="130"/>
      <c r="DR530" s="130"/>
      <c r="EB530" s="130"/>
      <c r="EL530" s="130"/>
      <c r="EV530" s="130"/>
      <c r="FF530" s="130"/>
      <c r="FP530" s="130"/>
      <c r="FZ530" s="130"/>
      <c r="GJ530" s="130"/>
      <c r="GT530" s="130"/>
      <c r="HD530" s="130"/>
      <c r="HN530" s="130"/>
      <c r="HX530" s="130"/>
      <c r="IH530" s="130"/>
    </row>
    <row xmlns:x14ac="http://schemas.microsoft.com/office/spreadsheetml/2009/9/ac" r="531" s="3" customFormat="true" x14ac:dyDescent="0.25">
      <c r="A531" s="394"/>
      <c r="B531" s="130"/>
      <c r="L531" s="130"/>
      <c r="V531" s="130"/>
      <c r="AF531" s="130"/>
      <c r="AP531" s="130"/>
      <c r="AZ531" s="130"/>
      <c r="BA531" s="130"/>
      <c r="BB531" s="130"/>
      <c r="BC531" s="130"/>
      <c r="BD531" s="130"/>
      <c r="BE531" s="130"/>
      <c r="BF531" s="130"/>
      <c r="BG531" s="130"/>
      <c r="BJ531" s="130"/>
      <c r="BK531" s="130"/>
      <c r="BL531" s="130"/>
      <c r="BM531" s="130"/>
      <c r="BN531" s="130"/>
      <c r="BO531" s="130"/>
      <c r="BP531" s="130"/>
      <c r="BQ531" s="130"/>
      <c r="BT531" s="441"/>
      <c r="BU531" s="442"/>
      <c r="BV531" s="442"/>
      <c r="BW531" s="442"/>
      <c r="BX531" s="442"/>
      <c r="BY531" s="442"/>
      <c r="BZ531" s="442"/>
      <c r="CA531" s="442"/>
      <c r="CB531" s="442"/>
      <c r="CC531" s="442"/>
      <c r="CD531" s="130"/>
      <c r="CN531" s="130"/>
      <c r="CX531" s="130"/>
      <c r="DH531" s="130"/>
      <c r="DR531" s="130"/>
      <c r="EB531" s="130"/>
      <c r="EL531" s="130"/>
      <c r="EV531" s="130"/>
      <c r="FF531" s="130"/>
      <c r="FP531" s="130"/>
      <c r="FZ531" s="130"/>
      <c r="GJ531" s="130"/>
      <c r="GT531" s="130"/>
      <c r="HD531" s="130"/>
      <c r="HN531" s="130"/>
      <c r="HX531" s="130"/>
      <c r="IH531" s="130"/>
    </row>
    <row xmlns:x14ac="http://schemas.microsoft.com/office/spreadsheetml/2009/9/ac" r="532" s="3" customFormat="true" x14ac:dyDescent="0.25">
      <c r="A532" s="394"/>
      <c r="B532" s="130"/>
      <c r="L532" s="130"/>
      <c r="V532" s="130"/>
      <c r="AF532" s="130"/>
      <c r="AP532" s="130"/>
      <c r="AZ532" s="130"/>
      <c r="BA532" s="130"/>
      <c r="BB532" s="130"/>
      <c r="BC532" s="130"/>
      <c r="BD532" s="130"/>
      <c r="BE532" s="130"/>
      <c r="BF532" s="130"/>
      <c r="BG532" s="130"/>
      <c r="BJ532" s="130"/>
      <c r="BK532" s="130"/>
      <c r="BL532" s="130"/>
      <c r="BM532" s="130"/>
      <c r="BN532" s="130"/>
      <c r="BO532" s="130"/>
      <c r="BP532" s="130"/>
      <c r="BQ532" s="130"/>
      <c r="BT532" s="441"/>
      <c r="BU532" s="442"/>
      <c r="BV532" s="442"/>
      <c r="BW532" s="442"/>
      <c r="BX532" s="442"/>
      <c r="BY532" s="442"/>
      <c r="BZ532" s="442"/>
      <c r="CA532" s="442"/>
      <c r="CB532" s="442"/>
      <c r="CC532" s="442"/>
      <c r="CD532" s="130"/>
      <c r="CN532" s="130"/>
      <c r="CX532" s="130"/>
      <c r="DH532" s="130"/>
      <c r="DR532" s="130"/>
      <c r="EB532" s="130"/>
      <c r="EL532" s="130"/>
      <c r="EV532" s="130"/>
      <c r="FF532" s="130"/>
      <c r="FP532" s="130"/>
      <c r="FZ532" s="130"/>
      <c r="GJ532" s="130"/>
      <c r="GT532" s="130"/>
      <c r="HD532" s="130"/>
      <c r="HN532" s="130"/>
      <c r="HX532" s="130"/>
      <c r="IH532" s="130"/>
    </row>
    <row xmlns:x14ac="http://schemas.microsoft.com/office/spreadsheetml/2009/9/ac" r="533" s="3" customFormat="true" x14ac:dyDescent="0.25">
      <c r="A533" s="394"/>
      <c r="B533" s="130"/>
      <c r="L533" s="130"/>
      <c r="V533" s="130"/>
      <c r="AF533" s="130"/>
      <c r="AP533" s="130"/>
      <c r="AZ533" s="130"/>
      <c r="BA533" s="130"/>
      <c r="BB533" s="130"/>
      <c r="BC533" s="130"/>
      <c r="BD533" s="130"/>
      <c r="BE533" s="130"/>
      <c r="BF533" s="130"/>
      <c r="BG533" s="130"/>
      <c r="BJ533" s="130"/>
      <c r="BK533" s="130"/>
      <c r="BL533" s="130"/>
      <c r="BM533" s="130"/>
      <c r="BN533" s="130"/>
      <c r="BO533" s="130"/>
      <c r="BP533" s="130"/>
      <c r="BQ533" s="130"/>
      <c r="BT533" s="441"/>
      <c r="BU533" s="442"/>
      <c r="BV533" s="442"/>
      <c r="BW533" s="442"/>
      <c r="BX533" s="442"/>
      <c r="BY533" s="442"/>
      <c r="BZ533" s="442"/>
      <c r="CA533" s="442"/>
      <c r="CB533" s="442"/>
      <c r="CC533" s="442"/>
      <c r="CD533" s="130"/>
      <c r="CN533" s="130"/>
      <c r="CX533" s="130"/>
      <c r="DH533" s="130"/>
      <c r="DR533" s="130"/>
      <c r="EB533" s="130"/>
      <c r="EL533" s="130"/>
      <c r="EV533" s="130"/>
      <c r="FF533" s="130"/>
      <c r="FP533" s="130"/>
      <c r="FZ533" s="130"/>
      <c r="GJ533" s="130"/>
      <c r="GT533" s="130"/>
      <c r="HD533" s="130"/>
      <c r="HN533" s="130"/>
      <c r="HX533" s="130"/>
      <c r="IH533" s="130"/>
    </row>
    <row xmlns:x14ac="http://schemas.microsoft.com/office/spreadsheetml/2009/9/ac" r="534" s="3" customFormat="true" x14ac:dyDescent="0.25">
      <c r="A534" s="394"/>
      <c r="B534" s="130"/>
      <c r="L534" s="130"/>
      <c r="V534" s="130"/>
      <c r="AF534" s="130"/>
      <c r="AP534" s="130"/>
      <c r="AZ534" s="130"/>
      <c r="BA534" s="130"/>
      <c r="BB534" s="130"/>
      <c r="BC534" s="130"/>
      <c r="BD534" s="130"/>
      <c r="BE534" s="130"/>
      <c r="BF534" s="130"/>
      <c r="BG534" s="130"/>
      <c r="BJ534" s="130"/>
      <c r="BK534" s="130"/>
      <c r="BL534" s="130"/>
      <c r="BM534" s="130"/>
      <c r="BN534" s="130"/>
      <c r="BO534" s="130"/>
      <c r="BP534" s="130"/>
      <c r="BQ534" s="130"/>
      <c r="BT534" s="441"/>
      <c r="BU534" s="442"/>
      <c r="BV534" s="442"/>
      <c r="BW534" s="442"/>
      <c r="BX534" s="442"/>
      <c r="BY534" s="442"/>
      <c r="BZ534" s="442"/>
      <c r="CA534" s="442"/>
      <c r="CB534" s="442"/>
      <c r="CC534" s="442"/>
      <c r="CD534" s="130"/>
      <c r="CN534" s="130"/>
      <c r="CX534" s="130"/>
      <c r="DH534" s="130"/>
      <c r="DR534" s="130"/>
      <c r="EB534" s="130"/>
      <c r="EL534" s="130"/>
      <c r="EV534" s="130"/>
      <c r="FF534" s="130"/>
      <c r="FP534" s="130"/>
      <c r="FZ534" s="130"/>
      <c r="GJ534" s="130"/>
      <c r="GT534" s="130"/>
      <c r="HD534" s="130"/>
      <c r="HN534" s="130"/>
      <c r="HX534" s="130"/>
      <c r="IH534" s="130"/>
    </row>
    <row xmlns:x14ac="http://schemas.microsoft.com/office/spreadsheetml/2009/9/ac" r="535" s="3" customFormat="true" x14ac:dyDescent="0.25">
      <c r="A535" s="394"/>
      <c r="B535" s="130"/>
      <c r="L535" s="130"/>
      <c r="V535" s="130"/>
      <c r="AF535" s="130"/>
      <c r="AP535" s="130"/>
      <c r="AZ535" s="130"/>
      <c r="BA535" s="130"/>
      <c r="BB535" s="130"/>
      <c r="BC535" s="130"/>
      <c r="BD535" s="130"/>
      <c r="BE535" s="130"/>
      <c r="BF535" s="130"/>
      <c r="BG535" s="130"/>
      <c r="BJ535" s="130"/>
      <c r="BK535" s="130"/>
      <c r="BL535" s="130"/>
      <c r="BM535" s="130"/>
      <c r="BN535" s="130"/>
      <c r="BO535" s="130"/>
      <c r="BP535" s="130"/>
      <c r="BQ535" s="130"/>
      <c r="BT535" s="441"/>
      <c r="BU535" s="442"/>
      <c r="BV535" s="442"/>
      <c r="BW535" s="442"/>
      <c r="BX535" s="442"/>
      <c r="BY535" s="442"/>
      <c r="BZ535" s="442"/>
      <c r="CA535" s="442"/>
      <c r="CB535" s="442"/>
      <c r="CC535" s="442"/>
      <c r="CD535" s="130"/>
      <c r="CN535" s="130"/>
      <c r="CX535" s="130"/>
      <c r="DH535" s="130"/>
      <c r="DR535" s="130"/>
      <c r="EB535" s="130"/>
      <c r="EL535" s="130"/>
      <c r="EV535" s="130"/>
      <c r="FF535" s="130"/>
      <c r="FP535" s="130"/>
      <c r="FZ535" s="130"/>
      <c r="GJ535" s="130"/>
      <c r="GT535" s="130"/>
      <c r="HD535" s="130"/>
      <c r="HN535" s="130"/>
      <c r="HX535" s="130"/>
      <c r="IH535" s="130"/>
    </row>
    <row xmlns:x14ac="http://schemas.microsoft.com/office/spreadsheetml/2009/9/ac" r="536" s="3" customFormat="true" x14ac:dyDescent="0.25">
      <c r="A536" s="394"/>
      <c r="B536" s="130"/>
      <c r="L536" s="130"/>
      <c r="V536" s="130"/>
      <c r="AF536" s="130"/>
      <c r="AP536" s="130"/>
      <c r="AZ536" s="130"/>
      <c r="BA536" s="130"/>
      <c r="BB536" s="130"/>
      <c r="BC536" s="130"/>
      <c r="BD536" s="130"/>
      <c r="BE536" s="130"/>
      <c r="BF536" s="130"/>
      <c r="BG536" s="130"/>
      <c r="BJ536" s="130"/>
      <c r="BK536" s="130"/>
      <c r="BL536" s="130"/>
      <c r="BM536" s="130"/>
      <c r="BN536" s="130"/>
      <c r="BO536" s="130"/>
      <c r="BP536" s="130"/>
      <c r="BQ536" s="130"/>
      <c r="BT536" s="441"/>
      <c r="BU536" s="442"/>
      <c r="BV536" s="442"/>
      <c r="BW536" s="442"/>
      <c r="BX536" s="442"/>
      <c r="BY536" s="442"/>
      <c r="BZ536" s="442"/>
      <c r="CA536" s="442"/>
      <c r="CB536" s="442"/>
      <c r="CC536" s="442"/>
      <c r="CD536" s="130"/>
      <c r="CN536" s="130"/>
      <c r="CX536" s="130"/>
      <c r="DH536" s="130"/>
      <c r="DR536" s="130"/>
      <c r="EB536" s="130"/>
      <c r="EL536" s="130"/>
      <c r="EV536" s="130"/>
      <c r="FF536" s="130"/>
      <c r="FP536" s="130"/>
      <c r="FZ536" s="130"/>
      <c r="GJ536" s="130"/>
      <c r="GT536" s="130"/>
      <c r="HD536" s="130"/>
      <c r="HN536" s="130"/>
      <c r="HX536" s="130"/>
      <c r="IH536" s="130"/>
    </row>
    <row xmlns:x14ac="http://schemas.microsoft.com/office/spreadsheetml/2009/9/ac" r="537" s="3" customFormat="true" x14ac:dyDescent="0.25">
      <c r="A537" s="394"/>
      <c r="B537" s="130"/>
      <c r="L537" s="130"/>
      <c r="V537" s="130"/>
      <c r="AF537" s="130"/>
      <c r="AP537" s="130"/>
      <c r="AZ537" s="130"/>
      <c r="BA537" s="130"/>
      <c r="BB537" s="130"/>
      <c r="BC537" s="130"/>
      <c r="BD537" s="130"/>
      <c r="BE537" s="130"/>
      <c r="BF537" s="130"/>
      <c r="BG537" s="130"/>
      <c r="BJ537" s="130"/>
      <c r="BK537" s="130"/>
      <c r="BL537" s="130"/>
      <c r="BM537" s="130"/>
      <c r="BN537" s="130"/>
      <c r="BO537" s="130"/>
      <c r="BP537" s="130"/>
      <c r="BQ537" s="130"/>
      <c r="BT537" s="441"/>
      <c r="BU537" s="442"/>
      <c r="BV537" s="442"/>
      <c r="BW537" s="442"/>
      <c r="BX537" s="442"/>
      <c r="BY537" s="442"/>
      <c r="BZ537" s="442"/>
      <c r="CA537" s="442"/>
      <c r="CB537" s="442"/>
      <c r="CC537" s="442"/>
      <c r="CD537" s="130"/>
      <c r="CN537" s="130"/>
      <c r="CX537" s="130"/>
      <c r="DH537" s="130"/>
      <c r="DR537" s="130"/>
      <c r="EB537" s="130"/>
      <c r="EL537" s="130"/>
      <c r="EV537" s="130"/>
      <c r="FF537" s="130"/>
      <c r="FP537" s="130"/>
      <c r="FZ537" s="130"/>
      <c r="GJ537" s="130"/>
      <c r="GT537" s="130"/>
      <c r="HD537" s="130"/>
      <c r="HN537" s="130"/>
      <c r="HX537" s="130"/>
      <c r="IH537" s="130"/>
    </row>
    <row xmlns:x14ac="http://schemas.microsoft.com/office/spreadsheetml/2009/9/ac" r="538" s="3" customFormat="true" x14ac:dyDescent="0.25">
      <c r="A538" s="394"/>
      <c r="B538" s="130"/>
      <c r="L538" s="130"/>
      <c r="V538" s="130"/>
      <c r="AF538" s="130"/>
      <c r="AP538" s="130"/>
      <c r="AZ538" s="130"/>
      <c r="BA538" s="130"/>
      <c r="BB538" s="130"/>
      <c r="BC538" s="130"/>
      <c r="BD538" s="130"/>
      <c r="BE538" s="130"/>
      <c r="BF538" s="130"/>
      <c r="BG538" s="130"/>
      <c r="BJ538" s="130"/>
      <c r="BK538" s="130"/>
      <c r="BL538" s="130"/>
      <c r="BM538" s="130"/>
      <c r="BN538" s="130"/>
      <c r="BO538" s="130"/>
      <c r="BP538" s="130"/>
      <c r="BQ538" s="130"/>
      <c r="BT538" s="441"/>
      <c r="BU538" s="442"/>
      <c r="BV538" s="442"/>
      <c r="BW538" s="442"/>
      <c r="BX538" s="442"/>
      <c r="BY538" s="442"/>
      <c r="BZ538" s="442"/>
      <c r="CA538" s="442"/>
      <c r="CB538" s="442"/>
      <c r="CC538" s="442"/>
      <c r="CD538" s="130"/>
      <c r="CN538" s="130"/>
      <c r="CX538" s="130"/>
      <c r="DH538" s="130"/>
      <c r="DR538" s="130"/>
      <c r="EB538" s="130"/>
      <c r="EL538" s="130"/>
      <c r="EV538" s="130"/>
      <c r="FF538" s="130"/>
      <c r="FP538" s="130"/>
      <c r="FZ538" s="130"/>
      <c r="GJ538" s="130"/>
      <c r="GT538" s="130"/>
      <c r="HD538" s="130"/>
      <c r="HN538" s="130"/>
      <c r="HX538" s="130"/>
      <c r="IH538" s="130"/>
    </row>
    <row xmlns:x14ac="http://schemas.microsoft.com/office/spreadsheetml/2009/9/ac" r="539" s="3" customFormat="true" x14ac:dyDescent="0.25">
      <c r="A539" s="394"/>
      <c r="B539" s="130"/>
      <c r="L539" s="130"/>
      <c r="V539" s="130"/>
      <c r="AF539" s="130"/>
      <c r="AP539" s="130"/>
      <c r="AZ539" s="130"/>
      <c r="BA539" s="130"/>
      <c r="BB539" s="130"/>
      <c r="BC539" s="130"/>
      <c r="BD539" s="130"/>
      <c r="BE539" s="130"/>
      <c r="BF539" s="130"/>
      <c r="BG539" s="130"/>
      <c r="BJ539" s="130"/>
      <c r="BK539" s="130"/>
      <c r="BL539" s="130"/>
      <c r="BM539" s="130"/>
      <c r="BN539" s="130"/>
      <c r="BO539" s="130"/>
      <c r="BP539" s="130"/>
      <c r="BQ539" s="130"/>
      <c r="BT539" s="441"/>
      <c r="BU539" s="442"/>
      <c r="BV539" s="442"/>
      <c r="BW539" s="442"/>
      <c r="BX539" s="442"/>
      <c r="BY539" s="442"/>
      <c r="BZ539" s="442"/>
      <c r="CA539" s="442"/>
      <c r="CB539" s="442"/>
      <c r="CC539" s="442"/>
      <c r="CD539" s="130"/>
      <c r="CN539" s="130"/>
      <c r="CX539" s="130"/>
      <c r="DH539" s="130"/>
      <c r="DR539" s="130"/>
      <c r="EB539" s="130"/>
      <c r="EL539" s="130"/>
      <c r="EV539" s="130"/>
      <c r="FF539" s="130"/>
      <c r="FP539" s="130"/>
      <c r="FZ539" s="130"/>
      <c r="GJ539" s="130"/>
      <c r="GT539" s="130"/>
      <c r="HD539" s="130"/>
      <c r="HN539" s="130"/>
      <c r="HX539" s="130"/>
      <c r="IH539" s="130"/>
    </row>
    <row xmlns:x14ac="http://schemas.microsoft.com/office/spreadsheetml/2009/9/ac" r="540" s="3" customFormat="true" x14ac:dyDescent="0.25">
      <c r="A540" s="394"/>
      <c r="B540" s="130"/>
      <c r="L540" s="130"/>
      <c r="V540" s="130"/>
      <c r="AF540" s="130"/>
      <c r="AP540" s="130"/>
      <c r="AZ540" s="130"/>
      <c r="BA540" s="130"/>
      <c r="BB540" s="130"/>
      <c r="BC540" s="130"/>
      <c r="BD540" s="130"/>
      <c r="BE540" s="130"/>
      <c r="BF540" s="130"/>
      <c r="BG540" s="130"/>
      <c r="BJ540" s="130"/>
      <c r="BK540" s="130"/>
      <c r="BL540" s="130"/>
      <c r="BM540" s="130"/>
      <c r="BN540" s="130"/>
      <c r="BO540" s="130"/>
      <c r="BP540" s="130"/>
      <c r="BQ540" s="130"/>
      <c r="BT540" s="441"/>
      <c r="BU540" s="442"/>
      <c r="BV540" s="442"/>
      <c r="BW540" s="442"/>
      <c r="BX540" s="442"/>
      <c r="BY540" s="442"/>
      <c r="BZ540" s="442"/>
      <c r="CA540" s="442"/>
      <c r="CB540" s="442"/>
      <c r="CC540" s="442"/>
      <c r="CD540" s="130"/>
      <c r="CN540" s="130"/>
      <c r="CX540" s="130"/>
      <c r="DH540" s="130"/>
      <c r="DR540" s="130"/>
      <c r="EB540" s="130"/>
      <c r="EL540" s="130"/>
      <c r="EV540" s="130"/>
      <c r="FF540" s="130"/>
      <c r="FP540" s="130"/>
      <c r="FZ540" s="130"/>
      <c r="GJ540" s="130"/>
      <c r="GT540" s="130"/>
      <c r="HD540" s="130"/>
      <c r="HN540" s="130"/>
      <c r="HX540" s="130"/>
      <c r="IH540" s="130"/>
    </row>
    <row xmlns:x14ac="http://schemas.microsoft.com/office/spreadsheetml/2009/9/ac" r="541" s="3" customFormat="true" x14ac:dyDescent="0.25">
      <c r="A541" s="394"/>
      <c r="B541" s="130"/>
      <c r="L541" s="130"/>
      <c r="V541" s="130"/>
      <c r="AF541" s="130"/>
      <c r="AP541" s="130"/>
      <c r="AZ541" s="130"/>
      <c r="BA541" s="130"/>
      <c r="BB541" s="130"/>
      <c r="BC541" s="130"/>
      <c r="BD541" s="130"/>
      <c r="BE541" s="130"/>
      <c r="BF541" s="130"/>
      <c r="BG541" s="130"/>
      <c r="BJ541" s="130"/>
      <c r="BK541" s="130"/>
      <c r="BL541" s="130"/>
      <c r="BM541" s="130"/>
      <c r="BN541" s="130"/>
      <c r="BO541" s="130"/>
      <c r="BP541" s="130"/>
      <c r="BQ541" s="130"/>
      <c r="BT541" s="441"/>
      <c r="BU541" s="442"/>
      <c r="BV541" s="442"/>
      <c r="BW541" s="442"/>
      <c r="BX541" s="442"/>
      <c r="BY541" s="442"/>
      <c r="BZ541" s="442"/>
      <c r="CA541" s="442"/>
      <c r="CB541" s="442"/>
      <c r="CC541" s="442"/>
      <c r="CD541" s="130"/>
      <c r="CN541" s="130"/>
      <c r="CX541" s="130"/>
      <c r="DH541" s="130"/>
      <c r="DR541" s="130"/>
      <c r="EB541" s="130"/>
      <c r="EL541" s="130"/>
      <c r="EV541" s="130"/>
      <c r="FF541" s="130"/>
      <c r="FP541" s="130"/>
      <c r="FZ541" s="130"/>
      <c r="GJ541" s="130"/>
      <c r="GT541" s="130"/>
      <c r="HD541" s="130"/>
      <c r="HN541" s="130"/>
      <c r="HX541" s="130"/>
      <c r="IH541" s="130"/>
    </row>
    <row xmlns:x14ac="http://schemas.microsoft.com/office/spreadsheetml/2009/9/ac" r="542" s="3" customFormat="true" x14ac:dyDescent="0.25">
      <c r="A542" s="394"/>
      <c r="B542" s="130"/>
      <c r="L542" s="130"/>
      <c r="V542" s="130"/>
      <c r="AF542" s="130"/>
      <c r="AP542" s="130"/>
      <c r="AZ542" s="130"/>
      <c r="BA542" s="130"/>
      <c r="BB542" s="130"/>
      <c r="BC542" s="130"/>
      <c r="BD542" s="130"/>
      <c r="BE542" s="130"/>
      <c r="BF542" s="130"/>
      <c r="BG542" s="130"/>
      <c r="BJ542" s="130"/>
      <c r="BK542" s="130"/>
      <c r="BL542" s="130"/>
      <c r="BM542" s="130"/>
      <c r="BN542" s="130"/>
      <c r="BO542" s="130"/>
      <c r="BP542" s="130"/>
      <c r="BQ542" s="130"/>
      <c r="BT542" s="441"/>
      <c r="BU542" s="442"/>
      <c r="BV542" s="442"/>
      <c r="BW542" s="442"/>
      <c r="BX542" s="442"/>
      <c r="BY542" s="442"/>
      <c r="BZ542" s="442"/>
      <c r="CA542" s="442"/>
      <c r="CB542" s="442"/>
      <c r="CC542" s="442"/>
      <c r="CD542" s="130"/>
      <c r="CN542" s="130"/>
      <c r="CX542" s="130"/>
      <c r="DH542" s="130"/>
      <c r="DR542" s="130"/>
      <c r="EB542" s="130"/>
      <c r="EL542" s="130"/>
      <c r="EV542" s="130"/>
      <c r="FF542" s="130"/>
      <c r="FP542" s="130"/>
      <c r="FZ542" s="130"/>
      <c r="GJ542" s="130"/>
      <c r="GT542" s="130"/>
      <c r="HD542" s="130"/>
      <c r="HN542" s="130"/>
      <c r="HX542" s="130"/>
      <c r="IH542" s="130"/>
    </row>
    <row xmlns:x14ac="http://schemas.microsoft.com/office/spreadsheetml/2009/9/ac" r="543" s="3" customFormat="true" x14ac:dyDescent="0.25">
      <c r="A543" s="394"/>
      <c r="B543" s="130"/>
      <c r="L543" s="130"/>
      <c r="V543" s="130"/>
      <c r="AF543" s="130"/>
      <c r="AP543" s="130"/>
      <c r="AZ543" s="130"/>
      <c r="BA543" s="130"/>
      <c r="BB543" s="130"/>
      <c r="BC543" s="130"/>
      <c r="BD543" s="130"/>
      <c r="BE543" s="130"/>
      <c r="BF543" s="130"/>
      <c r="BG543" s="130"/>
      <c r="BJ543" s="130"/>
      <c r="BK543" s="130"/>
      <c r="BL543" s="130"/>
      <c r="BM543" s="130"/>
      <c r="BN543" s="130"/>
      <c r="BO543" s="130"/>
      <c r="BP543" s="130"/>
      <c r="BQ543" s="130"/>
      <c r="BT543" s="441"/>
      <c r="BU543" s="442"/>
      <c r="BV543" s="442"/>
      <c r="BW543" s="442"/>
      <c r="BX543" s="442"/>
      <c r="BY543" s="442"/>
      <c r="BZ543" s="442"/>
      <c r="CA543" s="442"/>
      <c r="CB543" s="442"/>
      <c r="CC543" s="442"/>
      <c r="CD543" s="130"/>
      <c r="CN543" s="130"/>
      <c r="CX543" s="130"/>
      <c r="DH543" s="130"/>
      <c r="DR543" s="130"/>
      <c r="EB543" s="130"/>
      <c r="EL543" s="130"/>
      <c r="EV543" s="130"/>
      <c r="FF543" s="130"/>
      <c r="FP543" s="130"/>
      <c r="FZ543" s="130"/>
      <c r="GJ543" s="130"/>
      <c r="GT543" s="130"/>
      <c r="HD543" s="130"/>
      <c r="HN543" s="130"/>
      <c r="HX543" s="130"/>
      <c r="IH543" s="130"/>
    </row>
    <row xmlns:x14ac="http://schemas.microsoft.com/office/spreadsheetml/2009/9/ac" r="544" s="3" customFormat="true" x14ac:dyDescent="0.25">
      <c r="A544" s="394"/>
      <c r="B544" s="130"/>
      <c r="L544" s="130"/>
      <c r="V544" s="130"/>
      <c r="AF544" s="130"/>
      <c r="AP544" s="130"/>
      <c r="AZ544" s="130"/>
      <c r="BA544" s="130"/>
      <c r="BB544" s="130"/>
      <c r="BC544" s="130"/>
      <c r="BD544" s="130"/>
      <c r="BE544" s="130"/>
      <c r="BF544" s="130"/>
      <c r="BG544" s="130"/>
      <c r="BJ544" s="130"/>
      <c r="BK544" s="130"/>
      <c r="BL544" s="130"/>
      <c r="BM544" s="130"/>
      <c r="BN544" s="130"/>
      <c r="BO544" s="130"/>
      <c r="BP544" s="130"/>
      <c r="BQ544" s="130"/>
      <c r="BT544" s="441"/>
      <c r="BU544" s="442"/>
      <c r="BV544" s="442"/>
      <c r="BW544" s="442"/>
      <c r="BX544" s="442"/>
      <c r="BY544" s="442"/>
      <c r="BZ544" s="442"/>
      <c r="CA544" s="442"/>
      <c r="CB544" s="442"/>
      <c r="CC544" s="442"/>
      <c r="CD544" s="130"/>
      <c r="CN544" s="130"/>
      <c r="CX544" s="130"/>
      <c r="DH544" s="130"/>
      <c r="DR544" s="130"/>
      <c r="EB544" s="130"/>
      <c r="EL544" s="130"/>
      <c r="EV544" s="130"/>
      <c r="FF544" s="130"/>
      <c r="FP544" s="130"/>
      <c r="FZ544" s="130"/>
      <c r="GJ544" s="130"/>
      <c r="GT544" s="130"/>
      <c r="HD544" s="130"/>
      <c r="HN544" s="130"/>
      <c r="HX544" s="130"/>
      <c r="IH544" s="130"/>
    </row>
    <row xmlns:x14ac="http://schemas.microsoft.com/office/spreadsheetml/2009/9/ac" r="545" s="3" customFormat="true" x14ac:dyDescent="0.25">
      <c r="A545" s="394"/>
      <c r="B545" s="130"/>
      <c r="L545" s="130"/>
      <c r="V545" s="130"/>
      <c r="AF545" s="130"/>
      <c r="AP545" s="130"/>
      <c r="AZ545" s="130"/>
      <c r="BA545" s="130"/>
      <c r="BB545" s="130"/>
      <c r="BC545" s="130"/>
      <c r="BD545" s="130"/>
      <c r="BE545" s="130"/>
      <c r="BF545" s="130"/>
      <c r="BG545" s="130"/>
      <c r="BJ545" s="130"/>
      <c r="BK545" s="130"/>
      <c r="BL545" s="130"/>
      <c r="BM545" s="130"/>
      <c r="BN545" s="130"/>
      <c r="BO545" s="130"/>
      <c r="BP545" s="130"/>
      <c r="BQ545" s="130"/>
      <c r="BT545" s="441"/>
      <c r="BU545" s="442"/>
      <c r="BV545" s="442"/>
      <c r="BW545" s="442"/>
      <c r="BX545" s="442"/>
      <c r="BY545" s="442"/>
      <c r="BZ545" s="442"/>
      <c r="CA545" s="442"/>
      <c r="CB545" s="442"/>
      <c r="CC545" s="442"/>
      <c r="CD545" s="130"/>
      <c r="CN545" s="130"/>
      <c r="CX545" s="130"/>
      <c r="DH545" s="130"/>
      <c r="DR545" s="130"/>
      <c r="EB545" s="130"/>
      <c r="EL545" s="130"/>
      <c r="EV545" s="130"/>
      <c r="FF545" s="130"/>
      <c r="FP545" s="130"/>
      <c r="FZ545" s="130"/>
      <c r="GJ545" s="130"/>
      <c r="GT545" s="130"/>
      <c r="HD545" s="130"/>
      <c r="HN545" s="130"/>
      <c r="HX545" s="130"/>
      <c r="IH545" s="130"/>
    </row>
    <row xmlns:x14ac="http://schemas.microsoft.com/office/spreadsheetml/2009/9/ac" r="546" s="3" customFormat="true" x14ac:dyDescent="0.25">
      <c r="A546" s="394"/>
      <c r="B546" s="130"/>
      <c r="L546" s="130"/>
      <c r="V546" s="130"/>
      <c r="AF546" s="130"/>
      <c r="AP546" s="130"/>
      <c r="AZ546" s="130"/>
      <c r="BA546" s="130"/>
      <c r="BB546" s="130"/>
      <c r="BC546" s="130"/>
      <c r="BD546" s="130"/>
      <c r="BE546" s="130"/>
      <c r="BF546" s="130"/>
      <c r="BG546" s="130"/>
      <c r="BJ546" s="130"/>
      <c r="BK546" s="130"/>
      <c r="BL546" s="130"/>
      <c r="BM546" s="130"/>
      <c r="BN546" s="130"/>
      <c r="BO546" s="130"/>
      <c r="BP546" s="130"/>
      <c r="BQ546" s="130"/>
      <c r="BT546" s="441"/>
      <c r="BU546" s="442"/>
      <c r="BV546" s="442"/>
      <c r="BW546" s="442"/>
      <c r="BX546" s="442"/>
      <c r="BY546" s="442"/>
      <c r="BZ546" s="442"/>
      <c r="CA546" s="442"/>
      <c r="CB546" s="442"/>
      <c r="CC546" s="442"/>
      <c r="CD546" s="130"/>
      <c r="CN546" s="130"/>
      <c r="CX546" s="130"/>
      <c r="DH546" s="130"/>
      <c r="DR546" s="130"/>
      <c r="EB546" s="130"/>
      <c r="EL546" s="130"/>
      <c r="EV546" s="130"/>
      <c r="FF546" s="130"/>
      <c r="FP546" s="130"/>
      <c r="FZ546" s="130"/>
      <c r="GJ546" s="130"/>
      <c r="GT546" s="130"/>
      <c r="HD546" s="130"/>
      <c r="HN546" s="130"/>
      <c r="HX546" s="130"/>
      <c r="IH546" s="130"/>
    </row>
    <row xmlns:x14ac="http://schemas.microsoft.com/office/spreadsheetml/2009/9/ac" r="547" s="3" customFormat="true" x14ac:dyDescent="0.25">
      <c r="A547" s="394"/>
      <c r="B547" s="130"/>
      <c r="L547" s="130"/>
      <c r="V547" s="130"/>
      <c r="AF547" s="130"/>
      <c r="AP547" s="130"/>
      <c r="AZ547" s="130"/>
      <c r="BA547" s="130"/>
      <c r="BB547" s="130"/>
      <c r="BC547" s="130"/>
      <c r="BD547" s="130"/>
      <c r="BE547" s="130"/>
      <c r="BF547" s="130"/>
      <c r="BG547" s="130"/>
      <c r="BJ547" s="130"/>
      <c r="BK547" s="130"/>
      <c r="BL547" s="130"/>
      <c r="BM547" s="130"/>
      <c r="BN547" s="130"/>
      <c r="BO547" s="130"/>
      <c r="BP547" s="130"/>
      <c r="BQ547" s="130"/>
      <c r="BT547" s="441"/>
      <c r="BU547" s="442"/>
      <c r="BV547" s="442"/>
      <c r="BW547" s="442"/>
      <c r="BX547" s="442"/>
      <c r="BY547" s="442"/>
      <c r="BZ547" s="442"/>
      <c r="CA547" s="442"/>
      <c r="CB547" s="442"/>
      <c r="CC547" s="442"/>
      <c r="CD547" s="130"/>
      <c r="CN547" s="130"/>
      <c r="CX547" s="130"/>
      <c r="DH547" s="130"/>
      <c r="DR547" s="130"/>
      <c r="EB547" s="130"/>
      <c r="EL547" s="130"/>
      <c r="EV547" s="130"/>
      <c r="FF547" s="130"/>
      <c r="FP547" s="130"/>
      <c r="FZ547" s="130"/>
      <c r="GJ547" s="130"/>
      <c r="GT547" s="130"/>
      <c r="HD547" s="130"/>
      <c r="HN547" s="130"/>
      <c r="HX547" s="130"/>
      <c r="IH547" s="130"/>
    </row>
    <row xmlns:x14ac="http://schemas.microsoft.com/office/spreadsheetml/2009/9/ac" r="548" s="3" customFormat="true" x14ac:dyDescent="0.25">
      <c r="A548" s="394"/>
      <c r="B548" s="130"/>
      <c r="L548" s="130"/>
      <c r="V548" s="130"/>
      <c r="AF548" s="130"/>
      <c r="AP548" s="130"/>
      <c r="AZ548" s="130"/>
      <c r="BA548" s="130"/>
      <c r="BB548" s="130"/>
      <c r="BC548" s="130"/>
      <c r="BD548" s="130"/>
      <c r="BE548" s="130"/>
      <c r="BF548" s="130"/>
      <c r="BG548" s="130"/>
      <c r="BJ548" s="130"/>
      <c r="BK548" s="130"/>
      <c r="BL548" s="130"/>
      <c r="BM548" s="130"/>
      <c r="BN548" s="130"/>
      <c r="BO548" s="130"/>
      <c r="BP548" s="130"/>
      <c r="BQ548" s="130"/>
      <c r="BT548" s="441"/>
      <c r="BU548" s="442"/>
      <c r="BV548" s="442"/>
      <c r="BW548" s="442"/>
      <c r="BX548" s="442"/>
      <c r="BY548" s="442"/>
      <c r="BZ548" s="442"/>
      <c r="CA548" s="442"/>
      <c r="CB548" s="442"/>
      <c r="CC548" s="442"/>
      <c r="CD548" s="130"/>
      <c r="CN548" s="130"/>
      <c r="CX548" s="130"/>
      <c r="DH548" s="130"/>
      <c r="DR548" s="130"/>
      <c r="EB548" s="130"/>
      <c r="EL548" s="130"/>
      <c r="EV548" s="130"/>
      <c r="FF548" s="130"/>
      <c r="FP548" s="130"/>
      <c r="FZ548" s="130"/>
      <c r="GJ548" s="130"/>
      <c r="GT548" s="130"/>
      <c r="HD548" s="130"/>
      <c r="HN548" s="130"/>
      <c r="HX548" s="130"/>
      <c r="IH548" s="130"/>
    </row>
    <row xmlns:x14ac="http://schemas.microsoft.com/office/spreadsheetml/2009/9/ac" r="549" s="3" customFormat="true" x14ac:dyDescent="0.25">
      <c r="A549" s="394"/>
      <c r="B549" s="130"/>
      <c r="L549" s="130"/>
      <c r="V549" s="130"/>
      <c r="AF549" s="130"/>
      <c r="AP549" s="130"/>
      <c r="AZ549" s="130"/>
      <c r="BA549" s="130"/>
      <c r="BB549" s="130"/>
      <c r="BC549" s="130"/>
      <c r="BD549" s="130"/>
      <c r="BE549" s="130"/>
      <c r="BF549" s="130"/>
      <c r="BG549" s="130"/>
      <c r="BJ549" s="130"/>
      <c r="BK549" s="130"/>
      <c r="BL549" s="130"/>
      <c r="BM549" s="130"/>
      <c r="BN549" s="130"/>
      <c r="BO549" s="130"/>
      <c r="BP549" s="130"/>
      <c r="BQ549" s="130"/>
      <c r="BT549" s="441"/>
      <c r="BU549" s="442"/>
      <c r="BV549" s="442"/>
      <c r="BW549" s="442"/>
      <c r="BX549" s="442"/>
      <c r="BY549" s="442"/>
      <c r="BZ549" s="442"/>
      <c r="CA549" s="442"/>
      <c r="CB549" s="442"/>
      <c r="CC549" s="442"/>
      <c r="CD549" s="130"/>
      <c r="CN549" s="130"/>
      <c r="CX549" s="130"/>
      <c r="DH549" s="130"/>
      <c r="DR549" s="130"/>
      <c r="EB549" s="130"/>
      <c r="EL549" s="130"/>
      <c r="EV549" s="130"/>
      <c r="FF549" s="130"/>
      <c r="FP549" s="130"/>
      <c r="FZ549" s="130"/>
      <c r="GJ549" s="130"/>
      <c r="GT549" s="130"/>
      <c r="HD549" s="130"/>
      <c r="HN549" s="130"/>
      <c r="HX549" s="130"/>
      <c r="IH549" s="130"/>
    </row>
    <row xmlns:x14ac="http://schemas.microsoft.com/office/spreadsheetml/2009/9/ac" r="550" s="3" customFormat="true" x14ac:dyDescent="0.25">
      <c r="A550" s="394"/>
      <c r="B550" s="130"/>
      <c r="L550" s="130"/>
      <c r="V550" s="130"/>
      <c r="AF550" s="130"/>
      <c r="AP550" s="130"/>
      <c r="AZ550" s="130"/>
      <c r="BA550" s="130"/>
      <c r="BB550" s="130"/>
      <c r="BC550" s="130"/>
      <c r="BD550" s="130"/>
      <c r="BE550" s="130"/>
      <c r="BF550" s="130"/>
      <c r="BG550" s="130"/>
      <c r="BJ550" s="130"/>
      <c r="BK550" s="130"/>
      <c r="BL550" s="130"/>
      <c r="BM550" s="130"/>
      <c r="BN550" s="130"/>
      <c r="BO550" s="130"/>
      <c r="BP550" s="130"/>
      <c r="BQ550" s="130"/>
      <c r="BT550" s="441"/>
      <c r="BU550" s="442"/>
      <c r="BV550" s="442"/>
      <c r="BW550" s="442"/>
      <c r="BX550" s="442"/>
      <c r="BY550" s="442"/>
      <c r="BZ550" s="442"/>
      <c r="CA550" s="442"/>
      <c r="CB550" s="442"/>
      <c r="CC550" s="442"/>
      <c r="CD550" s="130"/>
      <c r="CN550" s="130"/>
      <c r="CX550" s="130"/>
      <c r="DH550" s="130"/>
      <c r="DR550" s="130"/>
      <c r="EB550" s="130"/>
      <c r="EL550" s="130"/>
      <c r="EV550" s="130"/>
      <c r="FF550" s="130"/>
      <c r="FP550" s="130"/>
      <c r="FZ550" s="130"/>
      <c r="GJ550" s="130"/>
      <c r="GT550" s="130"/>
      <c r="HD550" s="130"/>
      <c r="HN550" s="130"/>
      <c r="HX550" s="130"/>
      <c r="IH550" s="130"/>
    </row>
    <row xmlns:x14ac="http://schemas.microsoft.com/office/spreadsheetml/2009/9/ac" r="551" s="3" customFormat="true" x14ac:dyDescent="0.25">
      <c r="A551" s="394"/>
      <c r="B551" s="130"/>
      <c r="L551" s="130"/>
      <c r="V551" s="130"/>
      <c r="AF551" s="130"/>
      <c r="AP551" s="130"/>
      <c r="AZ551" s="130"/>
      <c r="BA551" s="130"/>
      <c r="BB551" s="130"/>
      <c r="BC551" s="130"/>
      <c r="BD551" s="130"/>
      <c r="BE551" s="130"/>
      <c r="BF551" s="130"/>
      <c r="BG551" s="130"/>
      <c r="BJ551" s="130"/>
      <c r="BK551" s="130"/>
      <c r="BL551" s="130"/>
      <c r="BM551" s="130"/>
      <c r="BN551" s="130"/>
      <c r="BO551" s="130"/>
      <c r="BP551" s="130"/>
      <c r="BQ551" s="130"/>
      <c r="BT551" s="441"/>
      <c r="BU551" s="442"/>
      <c r="BV551" s="442"/>
      <c r="BW551" s="442"/>
      <c r="BX551" s="442"/>
      <c r="BY551" s="442"/>
      <c r="BZ551" s="442"/>
      <c r="CA551" s="442"/>
      <c r="CB551" s="442"/>
      <c r="CC551" s="442"/>
      <c r="CD551" s="130"/>
      <c r="CN551" s="130"/>
      <c r="CX551" s="130"/>
      <c r="DH551" s="130"/>
      <c r="DR551" s="130"/>
      <c r="EB551" s="130"/>
      <c r="EL551" s="130"/>
      <c r="EV551" s="130"/>
      <c r="FF551" s="130"/>
      <c r="FP551" s="130"/>
      <c r="FZ551" s="130"/>
      <c r="GJ551" s="130"/>
      <c r="GT551" s="130"/>
      <c r="HD551" s="130"/>
      <c r="HN551" s="130"/>
      <c r="HX551" s="130"/>
      <c r="IH551" s="130"/>
    </row>
    <row xmlns:x14ac="http://schemas.microsoft.com/office/spreadsheetml/2009/9/ac" r="552" s="3" customFormat="true" x14ac:dyDescent="0.25">
      <c r="A552" s="394"/>
      <c r="B552" s="130"/>
      <c r="L552" s="130"/>
      <c r="V552" s="130"/>
      <c r="AF552" s="130"/>
      <c r="AP552" s="130"/>
      <c r="AZ552" s="130"/>
      <c r="BA552" s="130"/>
      <c r="BB552" s="130"/>
      <c r="BC552" s="130"/>
      <c r="BD552" s="130"/>
      <c r="BE552" s="130"/>
      <c r="BF552" s="130"/>
      <c r="BG552" s="130"/>
      <c r="BJ552" s="130"/>
      <c r="BK552" s="130"/>
      <c r="BL552" s="130"/>
      <c r="BM552" s="130"/>
      <c r="BN552" s="130"/>
      <c r="BO552" s="130"/>
      <c r="BP552" s="130"/>
      <c r="BQ552" s="130"/>
      <c r="BT552" s="441"/>
      <c r="BU552" s="442"/>
      <c r="BV552" s="442"/>
      <c r="BW552" s="442"/>
      <c r="BX552" s="442"/>
      <c r="BY552" s="442"/>
      <c r="BZ552" s="442"/>
      <c r="CA552" s="442"/>
      <c r="CB552" s="442"/>
      <c r="CC552" s="442"/>
      <c r="CD552" s="130"/>
      <c r="CN552" s="130"/>
      <c r="CX552" s="130"/>
      <c r="DH552" s="130"/>
      <c r="DR552" s="130"/>
      <c r="EB552" s="130"/>
      <c r="EL552" s="130"/>
      <c r="EV552" s="130"/>
      <c r="FF552" s="130"/>
      <c r="FP552" s="130"/>
      <c r="FZ552" s="130"/>
      <c r="GJ552" s="130"/>
      <c r="GT552" s="130"/>
      <c r="HD552" s="130"/>
      <c r="HN552" s="130"/>
      <c r="HX552" s="130"/>
      <c r="IH552" s="130"/>
    </row>
    <row xmlns:x14ac="http://schemas.microsoft.com/office/spreadsheetml/2009/9/ac" r="553" s="3" customFormat="true" x14ac:dyDescent="0.25">
      <c r="A553" s="394"/>
      <c r="B553" s="130"/>
      <c r="L553" s="130"/>
      <c r="V553" s="130"/>
      <c r="AF553" s="130"/>
      <c r="AP553" s="130"/>
      <c r="AZ553" s="130"/>
      <c r="BA553" s="130"/>
      <c r="BB553" s="130"/>
      <c r="BC553" s="130"/>
      <c r="BD553" s="130"/>
      <c r="BE553" s="130"/>
      <c r="BF553" s="130"/>
      <c r="BG553" s="130"/>
      <c r="BJ553" s="130"/>
      <c r="BK553" s="130"/>
      <c r="BL553" s="130"/>
      <c r="BM553" s="130"/>
      <c r="BN553" s="130"/>
      <c r="BO553" s="130"/>
      <c r="BP553" s="130"/>
      <c r="BQ553" s="130"/>
      <c r="BT553" s="441"/>
      <c r="BU553" s="442"/>
      <c r="BV553" s="442"/>
      <c r="BW553" s="442"/>
      <c r="BX553" s="442"/>
      <c r="BY553" s="442"/>
      <c r="BZ553" s="442"/>
      <c r="CA553" s="442"/>
      <c r="CB553" s="442"/>
      <c r="CC553" s="442"/>
      <c r="CD553" s="130"/>
      <c r="CN553" s="130"/>
      <c r="CX553" s="130"/>
      <c r="DH553" s="130"/>
      <c r="DR553" s="130"/>
      <c r="EB553" s="130"/>
      <c r="EL553" s="130"/>
      <c r="EV553" s="130"/>
      <c r="FF553" s="130"/>
      <c r="FP553" s="130"/>
      <c r="FZ553" s="130"/>
      <c r="GJ553" s="130"/>
      <c r="GT553" s="130"/>
      <c r="HD553" s="130"/>
      <c r="HN553" s="130"/>
      <c r="HX553" s="130"/>
      <c r="IH553" s="130"/>
    </row>
    <row xmlns:x14ac="http://schemas.microsoft.com/office/spreadsheetml/2009/9/ac" r="554" s="3" customFormat="true" x14ac:dyDescent="0.25">
      <c r="A554" s="394"/>
      <c r="B554" s="130"/>
      <c r="L554" s="130"/>
      <c r="V554" s="130"/>
      <c r="AF554" s="130"/>
      <c r="AP554" s="130"/>
      <c r="AZ554" s="130"/>
      <c r="BA554" s="130"/>
      <c r="BB554" s="130"/>
      <c r="BC554" s="130"/>
      <c r="BD554" s="130"/>
      <c r="BE554" s="130"/>
      <c r="BF554" s="130"/>
      <c r="BG554" s="130"/>
      <c r="BJ554" s="130"/>
      <c r="BK554" s="130"/>
      <c r="BL554" s="130"/>
      <c r="BM554" s="130"/>
      <c r="BN554" s="130"/>
      <c r="BO554" s="130"/>
      <c r="BP554" s="130"/>
      <c r="BQ554" s="130"/>
      <c r="BT554" s="441"/>
      <c r="BU554" s="442"/>
      <c r="BV554" s="442"/>
      <c r="BW554" s="442"/>
      <c r="BX554" s="442"/>
      <c r="BY554" s="442"/>
      <c r="BZ554" s="442"/>
      <c r="CA554" s="442"/>
      <c r="CB554" s="442"/>
      <c r="CC554" s="442"/>
      <c r="CD554" s="130"/>
      <c r="CN554" s="130"/>
      <c r="CX554" s="130"/>
      <c r="DH554" s="130"/>
      <c r="DR554" s="130"/>
      <c r="EB554" s="130"/>
      <c r="EL554" s="130"/>
      <c r="EV554" s="130"/>
      <c r="FF554" s="130"/>
      <c r="FP554" s="130"/>
      <c r="FZ554" s="130"/>
      <c r="GJ554" s="130"/>
      <c r="GT554" s="130"/>
      <c r="HD554" s="130"/>
      <c r="HN554" s="130"/>
      <c r="HX554" s="130"/>
      <c r="IH554" s="130"/>
    </row>
    <row xmlns:x14ac="http://schemas.microsoft.com/office/spreadsheetml/2009/9/ac" r="555" s="3" customFormat="true" x14ac:dyDescent="0.25">
      <c r="A555" s="394"/>
      <c r="B555" s="130"/>
      <c r="L555" s="130"/>
      <c r="V555" s="130"/>
      <c r="AF555" s="130"/>
      <c r="AP555" s="130"/>
      <c r="AZ555" s="130"/>
      <c r="BA555" s="130"/>
      <c r="BB555" s="130"/>
      <c r="BC555" s="130"/>
      <c r="BD555" s="130"/>
      <c r="BE555" s="130"/>
      <c r="BF555" s="130"/>
      <c r="BG555" s="130"/>
      <c r="BJ555" s="130"/>
      <c r="BK555" s="130"/>
      <c r="BL555" s="130"/>
      <c r="BM555" s="130"/>
      <c r="BN555" s="130"/>
      <c r="BO555" s="130"/>
      <c r="BP555" s="130"/>
      <c r="BQ555" s="130"/>
      <c r="BT555" s="441"/>
      <c r="BU555" s="442"/>
      <c r="BV555" s="442"/>
      <c r="BW555" s="442"/>
      <c r="BX555" s="442"/>
      <c r="BY555" s="442"/>
      <c r="BZ555" s="442"/>
      <c r="CA555" s="442"/>
      <c r="CB555" s="442"/>
      <c r="CC555" s="442"/>
      <c r="CD555" s="130"/>
      <c r="CN555" s="130"/>
      <c r="CX555" s="130"/>
      <c r="DH555" s="130"/>
      <c r="DR555" s="130"/>
      <c r="EB555" s="130"/>
      <c r="EL555" s="130"/>
      <c r="EV555" s="130"/>
      <c r="FF555" s="130"/>
      <c r="FP555" s="130"/>
      <c r="FZ555" s="130"/>
      <c r="GJ555" s="130"/>
      <c r="GT555" s="130"/>
      <c r="HD555" s="130"/>
      <c r="HN555" s="130"/>
      <c r="HX555" s="130"/>
      <c r="IH555" s="130"/>
    </row>
    <row xmlns:x14ac="http://schemas.microsoft.com/office/spreadsheetml/2009/9/ac" r="556" s="3" customFormat="true" x14ac:dyDescent="0.25">
      <c r="A556" s="394"/>
      <c r="B556" s="130"/>
      <c r="L556" s="130"/>
      <c r="V556" s="130"/>
      <c r="AF556" s="130"/>
      <c r="AP556" s="130"/>
      <c r="AZ556" s="130"/>
      <c r="BA556" s="130"/>
      <c r="BB556" s="130"/>
      <c r="BC556" s="130"/>
      <c r="BD556" s="130"/>
      <c r="BE556" s="130"/>
      <c r="BF556" s="130"/>
      <c r="BG556" s="130"/>
      <c r="BJ556" s="130"/>
      <c r="BK556" s="130"/>
      <c r="BL556" s="130"/>
      <c r="BM556" s="130"/>
      <c r="BN556" s="130"/>
      <c r="BO556" s="130"/>
      <c r="BP556" s="130"/>
      <c r="BQ556" s="130"/>
      <c r="BT556" s="441"/>
      <c r="BU556" s="442"/>
      <c r="BV556" s="442"/>
      <c r="BW556" s="442"/>
      <c r="BX556" s="442"/>
      <c r="BY556" s="442"/>
      <c r="BZ556" s="442"/>
      <c r="CA556" s="442"/>
      <c r="CB556" s="442"/>
      <c r="CC556" s="442"/>
      <c r="CD556" s="130"/>
      <c r="CN556" s="130"/>
      <c r="CX556" s="130"/>
      <c r="DH556" s="130"/>
      <c r="DR556" s="130"/>
      <c r="EB556" s="130"/>
      <c r="EL556" s="130"/>
      <c r="EV556" s="130"/>
      <c r="FF556" s="130"/>
      <c r="FP556" s="130"/>
      <c r="FZ556" s="130"/>
      <c r="GJ556" s="130"/>
      <c r="GT556" s="130"/>
      <c r="HD556" s="130"/>
      <c r="HN556" s="130"/>
      <c r="HX556" s="130"/>
      <c r="IH556" s="130"/>
    </row>
    <row xmlns:x14ac="http://schemas.microsoft.com/office/spreadsheetml/2009/9/ac" r="557" s="3" customFormat="true" x14ac:dyDescent="0.25">
      <c r="A557" s="394"/>
      <c r="B557" s="130"/>
      <c r="L557" s="130"/>
      <c r="V557" s="130"/>
      <c r="AF557" s="130"/>
      <c r="AP557" s="130"/>
      <c r="AZ557" s="130"/>
      <c r="BA557" s="130"/>
      <c r="BB557" s="130"/>
      <c r="BC557" s="130"/>
      <c r="BD557" s="130"/>
      <c r="BE557" s="130"/>
      <c r="BF557" s="130"/>
      <c r="BG557" s="130"/>
      <c r="BJ557" s="130"/>
      <c r="BK557" s="130"/>
      <c r="BL557" s="130"/>
      <c r="BM557" s="130"/>
      <c r="BN557" s="130"/>
      <c r="BO557" s="130"/>
      <c r="BP557" s="130"/>
      <c r="BQ557" s="130"/>
      <c r="BT557" s="441"/>
      <c r="BU557" s="442"/>
      <c r="BV557" s="442"/>
      <c r="BW557" s="442"/>
      <c r="BX557" s="442"/>
      <c r="BY557" s="442"/>
      <c r="BZ557" s="442"/>
      <c r="CA557" s="442"/>
      <c r="CB557" s="442"/>
      <c r="CC557" s="442"/>
      <c r="CD557" s="130"/>
      <c r="CN557" s="130"/>
      <c r="CX557" s="130"/>
      <c r="DH557" s="130"/>
      <c r="DR557" s="130"/>
      <c r="EB557" s="130"/>
      <c r="EL557" s="130"/>
      <c r="EV557" s="130"/>
      <c r="FF557" s="130"/>
      <c r="FP557" s="130"/>
      <c r="FZ557" s="130"/>
      <c r="GJ557" s="130"/>
      <c r="GT557" s="130"/>
      <c r="HD557" s="130"/>
      <c r="HN557" s="130"/>
      <c r="HX557" s="130"/>
      <c r="IH557" s="130"/>
    </row>
    <row xmlns:x14ac="http://schemas.microsoft.com/office/spreadsheetml/2009/9/ac" r="558" s="3" customFormat="true" x14ac:dyDescent="0.25">
      <c r="A558" s="394"/>
      <c r="B558" s="130"/>
      <c r="L558" s="130"/>
      <c r="V558" s="130"/>
      <c r="AF558" s="130"/>
      <c r="AP558" s="130"/>
      <c r="AZ558" s="130"/>
      <c r="BA558" s="130"/>
      <c r="BB558" s="130"/>
      <c r="BC558" s="130"/>
      <c r="BD558" s="130"/>
      <c r="BE558" s="130"/>
      <c r="BF558" s="130"/>
      <c r="BG558" s="130"/>
      <c r="BJ558" s="130"/>
      <c r="BK558" s="130"/>
      <c r="BL558" s="130"/>
      <c r="BM558" s="130"/>
      <c r="BN558" s="130"/>
      <c r="BO558" s="130"/>
      <c r="BP558" s="130"/>
      <c r="BQ558" s="130"/>
      <c r="BT558" s="441"/>
      <c r="BU558" s="442"/>
      <c r="BV558" s="442"/>
      <c r="BW558" s="442"/>
      <c r="BX558" s="442"/>
      <c r="BY558" s="442"/>
      <c r="BZ558" s="442"/>
      <c r="CA558" s="442"/>
      <c r="CB558" s="442"/>
      <c r="CC558" s="442"/>
      <c r="CD558" s="130"/>
      <c r="CN558" s="130"/>
      <c r="CX558" s="130"/>
      <c r="DH558" s="130"/>
      <c r="DR558" s="130"/>
      <c r="EB558" s="130"/>
      <c r="EL558" s="130"/>
      <c r="EV558" s="130"/>
      <c r="FF558" s="130"/>
      <c r="FP558" s="130"/>
      <c r="FZ558" s="130"/>
      <c r="GJ558" s="130"/>
      <c r="GT558" s="130"/>
      <c r="HD558" s="130"/>
      <c r="HN558" s="130"/>
      <c r="HX558" s="130"/>
      <c r="IH558" s="130"/>
    </row>
    <row xmlns:x14ac="http://schemas.microsoft.com/office/spreadsheetml/2009/9/ac" r="559" s="3" customFormat="true" x14ac:dyDescent="0.25">
      <c r="A559" s="394"/>
      <c r="B559" s="130"/>
      <c r="L559" s="130"/>
      <c r="V559" s="130"/>
      <c r="AF559" s="130"/>
      <c r="AP559" s="130"/>
      <c r="AZ559" s="130"/>
      <c r="BA559" s="130"/>
      <c r="BB559" s="130"/>
      <c r="BC559" s="130"/>
      <c r="BD559" s="130"/>
      <c r="BE559" s="130"/>
      <c r="BF559" s="130"/>
      <c r="BG559" s="130"/>
      <c r="BJ559" s="130"/>
      <c r="BK559" s="130"/>
      <c r="BL559" s="130"/>
      <c r="BM559" s="130"/>
      <c r="BN559" s="130"/>
      <c r="BO559" s="130"/>
      <c r="BP559" s="130"/>
      <c r="BQ559" s="130"/>
      <c r="BT559" s="441"/>
      <c r="BU559" s="442"/>
      <c r="BV559" s="442"/>
      <c r="BW559" s="442"/>
      <c r="BX559" s="442"/>
      <c r="BY559" s="442"/>
      <c r="BZ559" s="442"/>
      <c r="CA559" s="442"/>
      <c r="CB559" s="442"/>
      <c r="CC559" s="442"/>
      <c r="CD559" s="130"/>
      <c r="CN559" s="130"/>
      <c r="CX559" s="130"/>
      <c r="DH559" s="130"/>
      <c r="DR559" s="130"/>
      <c r="EB559" s="130"/>
      <c r="EL559" s="130"/>
      <c r="EV559" s="130"/>
      <c r="FF559" s="130"/>
      <c r="FP559" s="130"/>
      <c r="FZ559" s="130"/>
      <c r="GJ559" s="130"/>
      <c r="GT559" s="130"/>
      <c r="HD559" s="130"/>
      <c r="HN559" s="130"/>
      <c r="HX559" s="130"/>
      <c r="IH559" s="130"/>
    </row>
    <row xmlns:x14ac="http://schemas.microsoft.com/office/spreadsheetml/2009/9/ac" r="560" s="3" customFormat="true" x14ac:dyDescent="0.25">
      <c r="A560" s="394"/>
      <c r="B560" s="130"/>
      <c r="L560" s="130"/>
      <c r="V560" s="130"/>
      <c r="AF560" s="130"/>
      <c r="AP560" s="130"/>
      <c r="AZ560" s="130"/>
      <c r="BA560" s="130"/>
      <c r="BB560" s="130"/>
      <c r="BC560" s="130"/>
      <c r="BD560" s="130"/>
      <c r="BE560" s="130"/>
      <c r="BF560" s="130"/>
      <c r="BG560" s="130"/>
      <c r="BJ560" s="130"/>
      <c r="BK560" s="130"/>
      <c r="BL560" s="130"/>
      <c r="BM560" s="130"/>
      <c r="BN560" s="130"/>
      <c r="BO560" s="130"/>
      <c r="BP560" s="130"/>
      <c r="BQ560" s="130"/>
      <c r="BT560" s="441"/>
      <c r="BU560" s="442"/>
      <c r="BV560" s="442"/>
      <c r="BW560" s="442"/>
      <c r="BX560" s="442"/>
      <c r="BY560" s="442"/>
      <c r="BZ560" s="442"/>
      <c r="CA560" s="442"/>
      <c r="CB560" s="442"/>
      <c r="CC560" s="442"/>
      <c r="CD560" s="130"/>
      <c r="CN560" s="130"/>
      <c r="CX560" s="130"/>
      <c r="DH560" s="130"/>
      <c r="DR560" s="130"/>
      <c r="EB560" s="130"/>
      <c r="EL560" s="130"/>
      <c r="EV560" s="130"/>
      <c r="FF560" s="130"/>
      <c r="FP560" s="130"/>
      <c r="FZ560" s="130"/>
      <c r="GJ560" s="130"/>
      <c r="GT560" s="130"/>
      <c r="HD560" s="130"/>
      <c r="HN560" s="130"/>
      <c r="HX560" s="130"/>
      <c r="IH560" s="130"/>
    </row>
    <row xmlns:x14ac="http://schemas.microsoft.com/office/spreadsheetml/2009/9/ac" r="561" s="3" customFormat="true" x14ac:dyDescent="0.25">
      <c r="A561" s="394"/>
      <c r="B561" s="130"/>
      <c r="L561" s="130"/>
      <c r="V561" s="130"/>
      <c r="AF561" s="130"/>
      <c r="AP561" s="130"/>
      <c r="AZ561" s="130"/>
      <c r="BA561" s="130"/>
      <c r="BB561" s="130"/>
      <c r="BC561" s="130"/>
      <c r="BD561" s="130"/>
      <c r="BE561" s="130"/>
      <c r="BF561" s="130"/>
      <c r="BG561" s="130"/>
      <c r="BJ561" s="130"/>
      <c r="BK561" s="130"/>
      <c r="BL561" s="130"/>
      <c r="BM561" s="130"/>
      <c r="BN561" s="130"/>
      <c r="BO561" s="130"/>
      <c r="BP561" s="130"/>
      <c r="BQ561" s="130"/>
      <c r="BT561" s="441"/>
      <c r="BU561" s="442"/>
      <c r="BV561" s="442"/>
      <c r="BW561" s="442"/>
      <c r="BX561" s="442"/>
      <c r="BY561" s="442"/>
      <c r="BZ561" s="442"/>
      <c r="CA561" s="442"/>
      <c r="CB561" s="442"/>
      <c r="CC561" s="442"/>
      <c r="CD561" s="130"/>
      <c r="CN561" s="130"/>
      <c r="CX561" s="130"/>
      <c r="DH561" s="130"/>
      <c r="DR561" s="130"/>
      <c r="EB561" s="130"/>
      <c r="EL561" s="130"/>
      <c r="EV561" s="130"/>
      <c r="FF561" s="130"/>
      <c r="FP561" s="130"/>
      <c r="FZ561" s="130"/>
      <c r="GJ561" s="130"/>
      <c r="GT561" s="130"/>
      <c r="HD561" s="130"/>
      <c r="HN561" s="130"/>
      <c r="HX561" s="130"/>
      <c r="IH561" s="130"/>
    </row>
    <row xmlns:x14ac="http://schemas.microsoft.com/office/spreadsheetml/2009/9/ac" r="562" s="3" customFormat="true" x14ac:dyDescent="0.25">
      <c r="A562" s="394"/>
      <c r="B562" s="130"/>
      <c r="L562" s="130"/>
      <c r="V562" s="130"/>
      <c r="AF562" s="130"/>
      <c r="AP562" s="130"/>
      <c r="AZ562" s="130"/>
      <c r="BA562" s="130"/>
      <c r="BB562" s="130"/>
      <c r="BC562" s="130"/>
      <c r="BD562" s="130"/>
      <c r="BE562" s="130"/>
      <c r="BF562" s="130"/>
      <c r="BG562" s="130"/>
      <c r="BJ562" s="130"/>
      <c r="BK562" s="130"/>
      <c r="BL562" s="130"/>
      <c r="BM562" s="130"/>
      <c r="BN562" s="130"/>
      <c r="BO562" s="130"/>
      <c r="BP562" s="130"/>
      <c r="BQ562" s="130"/>
      <c r="BT562" s="441"/>
      <c r="BU562" s="442"/>
      <c r="BV562" s="442"/>
      <c r="BW562" s="442"/>
      <c r="BX562" s="442"/>
      <c r="BY562" s="442"/>
      <c r="BZ562" s="442"/>
      <c r="CA562" s="442"/>
      <c r="CB562" s="442"/>
      <c r="CC562" s="442"/>
      <c r="CD562" s="130"/>
      <c r="CN562" s="130"/>
      <c r="CX562" s="130"/>
      <c r="DH562" s="130"/>
      <c r="DR562" s="130"/>
      <c r="EB562" s="130"/>
      <c r="EL562" s="130"/>
      <c r="EV562" s="130"/>
      <c r="FF562" s="130"/>
      <c r="FP562" s="130"/>
      <c r="FZ562" s="130"/>
      <c r="GJ562" s="130"/>
      <c r="GT562" s="130"/>
      <c r="HD562" s="130"/>
      <c r="HN562" s="130"/>
      <c r="HX562" s="130"/>
      <c r="IH562" s="130"/>
    </row>
    <row xmlns:x14ac="http://schemas.microsoft.com/office/spreadsheetml/2009/9/ac" r="563" s="3" customFormat="true" x14ac:dyDescent="0.25">
      <c r="A563" s="394"/>
      <c r="B563" s="130"/>
      <c r="L563" s="130"/>
      <c r="V563" s="130"/>
      <c r="AF563" s="130"/>
      <c r="AP563" s="130"/>
      <c r="AZ563" s="130"/>
      <c r="BA563" s="130"/>
      <c r="BB563" s="130"/>
      <c r="BC563" s="130"/>
      <c r="BD563" s="130"/>
      <c r="BE563" s="130"/>
      <c r="BF563" s="130"/>
      <c r="BG563" s="130"/>
      <c r="BJ563" s="130"/>
      <c r="BK563" s="130"/>
      <c r="BL563" s="130"/>
      <c r="BM563" s="130"/>
      <c r="BN563" s="130"/>
      <c r="BO563" s="130"/>
      <c r="BP563" s="130"/>
      <c r="BQ563" s="130"/>
      <c r="BT563" s="441"/>
      <c r="BU563" s="442"/>
      <c r="BV563" s="442"/>
      <c r="BW563" s="442"/>
      <c r="BX563" s="442"/>
      <c r="BY563" s="442"/>
      <c r="BZ563" s="442"/>
      <c r="CA563" s="442"/>
      <c r="CB563" s="442"/>
      <c r="CC563" s="442"/>
      <c r="CD563" s="130"/>
      <c r="CN563" s="130"/>
      <c r="CX563" s="130"/>
      <c r="DH563" s="130"/>
      <c r="DR563" s="130"/>
      <c r="EB563" s="130"/>
      <c r="EL563" s="130"/>
      <c r="EV563" s="130"/>
      <c r="FF563" s="130"/>
      <c r="FP563" s="130"/>
      <c r="FZ563" s="130"/>
      <c r="GJ563" s="130"/>
      <c r="GT563" s="130"/>
      <c r="HD563" s="130"/>
      <c r="HN563" s="130"/>
      <c r="HX563" s="130"/>
      <c r="IH563" s="130"/>
    </row>
    <row xmlns:x14ac="http://schemas.microsoft.com/office/spreadsheetml/2009/9/ac" r="564" s="3" customFormat="true" x14ac:dyDescent="0.25">
      <c r="A564" s="394"/>
      <c r="B564" s="130"/>
      <c r="L564" s="130"/>
      <c r="V564" s="130"/>
      <c r="AF564" s="130"/>
      <c r="AP564" s="130"/>
      <c r="AZ564" s="130"/>
      <c r="BA564" s="130"/>
      <c r="BB564" s="130"/>
      <c r="BC564" s="130"/>
      <c r="BD564" s="130"/>
      <c r="BE564" s="130"/>
      <c r="BF564" s="130"/>
      <c r="BG564" s="130"/>
      <c r="BJ564" s="130"/>
      <c r="BK564" s="130"/>
      <c r="BL564" s="130"/>
      <c r="BM564" s="130"/>
      <c r="BN564" s="130"/>
      <c r="BO564" s="130"/>
      <c r="BP564" s="130"/>
      <c r="BQ564" s="130"/>
      <c r="BT564" s="441"/>
      <c r="BU564" s="442"/>
      <c r="BV564" s="442"/>
      <c r="BW564" s="442"/>
      <c r="BX564" s="442"/>
      <c r="BY564" s="442"/>
      <c r="BZ564" s="442"/>
      <c r="CA564" s="442"/>
      <c r="CB564" s="442"/>
      <c r="CC564" s="442"/>
      <c r="CD564" s="130"/>
      <c r="CN564" s="130"/>
      <c r="CX564" s="130"/>
      <c r="DH564" s="130"/>
      <c r="DR564" s="130"/>
      <c r="EB564" s="130"/>
      <c r="EL564" s="130"/>
      <c r="EV564" s="130"/>
      <c r="FF564" s="130"/>
      <c r="FP564" s="130"/>
      <c r="FZ564" s="130"/>
      <c r="GJ564" s="130"/>
      <c r="GT564" s="130"/>
      <c r="HD564" s="130"/>
      <c r="HN564" s="130"/>
      <c r="HX564" s="130"/>
      <c r="IH564" s="130"/>
    </row>
    <row xmlns:x14ac="http://schemas.microsoft.com/office/spreadsheetml/2009/9/ac" r="565" s="3" customFormat="true" x14ac:dyDescent="0.25">
      <c r="A565" s="394"/>
      <c r="B565" s="130"/>
      <c r="L565" s="130"/>
      <c r="V565" s="130"/>
      <c r="AF565" s="130"/>
      <c r="AP565" s="130"/>
      <c r="AZ565" s="130"/>
      <c r="BA565" s="130"/>
      <c r="BB565" s="130"/>
      <c r="BC565" s="130"/>
      <c r="BD565" s="130"/>
      <c r="BE565" s="130"/>
      <c r="BF565" s="130"/>
      <c r="BG565" s="130"/>
      <c r="BJ565" s="130"/>
      <c r="BK565" s="130"/>
      <c r="BL565" s="130"/>
      <c r="BM565" s="130"/>
      <c r="BN565" s="130"/>
      <c r="BO565" s="130"/>
      <c r="BP565" s="130"/>
      <c r="BQ565" s="130"/>
      <c r="BT565" s="441"/>
      <c r="BU565" s="442"/>
      <c r="BV565" s="442"/>
      <c r="BW565" s="442"/>
      <c r="BX565" s="442"/>
      <c r="BY565" s="442"/>
      <c r="BZ565" s="442"/>
      <c r="CA565" s="442"/>
      <c r="CB565" s="442"/>
      <c r="CC565" s="442"/>
      <c r="CD565" s="130"/>
      <c r="CN565" s="130"/>
      <c r="CX565" s="130"/>
      <c r="DH565" s="130"/>
      <c r="DR565" s="130"/>
      <c r="EB565" s="130"/>
      <c r="EL565" s="130"/>
      <c r="EV565" s="130"/>
      <c r="FF565" s="130"/>
      <c r="FP565" s="130"/>
      <c r="FZ565" s="130"/>
      <c r="GJ565" s="130"/>
      <c r="GT565" s="130"/>
      <c r="HD565" s="130"/>
      <c r="HN565" s="130"/>
      <c r="HX565" s="130"/>
      <c r="IH565" s="130"/>
    </row>
    <row xmlns:x14ac="http://schemas.microsoft.com/office/spreadsheetml/2009/9/ac" r="566" s="3" customFormat="true" x14ac:dyDescent="0.25">
      <c r="A566" s="394"/>
      <c r="B566" s="130"/>
      <c r="L566" s="130"/>
      <c r="V566" s="130"/>
      <c r="AF566" s="130"/>
      <c r="AP566" s="130"/>
      <c r="AZ566" s="130"/>
      <c r="BA566" s="130"/>
      <c r="BB566" s="130"/>
      <c r="BC566" s="130"/>
      <c r="BD566" s="130"/>
      <c r="BE566" s="130"/>
      <c r="BF566" s="130"/>
      <c r="BG566" s="130"/>
      <c r="BJ566" s="130"/>
      <c r="BK566" s="130"/>
      <c r="BL566" s="130"/>
      <c r="BM566" s="130"/>
      <c r="BN566" s="130"/>
      <c r="BO566" s="130"/>
      <c r="BP566" s="130"/>
      <c r="BQ566" s="130"/>
      <c r="BT566" s="441"/>
      <c r="BU566" s="442"/>
      <c r="BV566" s="442"/>
      <c r="BW566" s="442"/>
      <c r="BX566" s="442"/>
      <c r="BY566" s="442"/>
      <c r="BZ566" s="442"/>
      <c r="CA566" s="442"/>
      <c r="CB566" s="442"/>
      <c r="CC566" s="442"/>
      <c r="CD566" s="130"/>
      <c r="CN566" s="130"/>
      <c r="CX566" s="130"/>
      <c r="DH566" s="130"/>
      <c r="DR566" s="130"/>
      <c r="EB566" s="130"/>
      <c r="EL566" s="130"/>
      <c r="EV566" s="130"/>
      <c r="FF566" s="130"/>
      <c r="FP566" s="130"/>
      <c r="FZ566" s="130"/>
      <c r="GJ566" s="130"/>
      <c r="GT566" s="130"/>
      <c r="HD566" s="130"/>
      <c r="HN566" s="130"/>
      <c r="HX566" s="130"/>
      <c r="IH566" s="130"/>
    </row>
    <row xmlns:x14ac="http://schemas.microsoft.com/office/spreadsheetml/2009/9/ac" r="567" s="3" customFormat="true" x14ac:dyDescent="0.25">
      <c r="A567" s="394"/>
      <c r="B567" s="130"/>
      <c r="L567" s="130"/>
      <c r="V567" s="130"/>
      <c r="AF567" s="130"/>
      <c r="AP567" s="130"/>
      <c r="AZ567" s="130"/>
      <c r="BA567" s="130"/>
      <c r="BB567" s="130"/>
      <c r="BC567" s="130"/>
      <c r="BD567" s="130"/>
      <c r="BE567" s="130"/>
      <c r="BF567" s="130"/>
      <c r="BG567" s="130"/>
      <c r="BJ567" s="130"/>
      <c r="BK567" s="130"/>
      <c r="BL567" s="130"/>
      <c r="BM567" s="130"/>
      <c r="BN567" s="130"/>
      <c r="BO567" s="130"/>
      <c r="BP567" s="130"/>
      <c r="BQ567" s="130"/>
      <c r="BT567" s="441"/>
      <c r="BU567" s="442"/>
      <c r="BV567" s="442"/>
      <c r="BW567" s="442"/>
      <c r="BX567" s="442"/>
      <c r="BY567" s="442"/>
      <c r="BZ567" s="442"/>
      <c r="CA567" s="442"/>
      <c r="CB567" s="442"/>
      <c r="CC567" s="442"/>
      <c r="CD567" s="130"/>
      <c r="CN567" s="130"/>
      <c r="CX567" s="130"/>
      <c r="DH567" s="130"/>
      <c r="DR567" s="130"/>
      <c r="EB567" s="130"/>
      <c r="EL567" s="130"/>
      <c r="EV567" s="130"/>
      <c r="FF567" s="130"/>
      <c r="FP567" s="130"/>
      <c r="FZ567" s="130"/>
      <c r="GJ567" s="130"/>
      <c r="GT567" s="130"/>
      <c r="HD567" s="130"/>
      <c r="HN567" s="130"/>
      <c r="HX567" s="130"/>
      <c r="IH567" s="130"/>
    </row>
    <row xmlns:x14ac="http://schemas.microsoft.com/office/spreadsheetml/2009/9/ac" r="568" s="3" customFormat="true" x14ac:dyDescent="0.25">
      <c r="A568" s="394"/>
      <c r="B568" s="130"/>
      <c r="L568" s="130"/>
      <c r="V568" s="130"/>
      <c r="AF568" s="130"/>
      <c r="AP568" s="130"/>
      <c r="AZ568" s="130"/>
      <c r="BA568" s="130"/>
      <c r="BB568" s="130"/>
      <c r="BC568" s="130"/>
      <c r="BD568" s="130"/>
      <c r="BE568" s="130"/>
      <c r="BF568" s="130"/>
      <c r="BG568" s="130"/>
      <c r="BJ568" s="130"/>
      <c r="BK568" s="130"/>
      <c r="BL568" s="130"/>
      <c r="BM568" s="130"/>
      <c r="BN568" s="130"/>
      <c r="BO568" s="130"/>
      <c r="BP568" s="130"/>
      <c r="BQ568" s="130"/>
      <c r="BT568" s="441"/>
      <c r="BU568" s="442"/>
      <c r="BV568" s="442"/>
      <c r="BW568" s="442"/>
      <c r="BX568" s="442"/>
      <c r="BY568" s="442"/>
      <c r="BZ568" s="442"/>
      <c r="CA568" s="442"/>
      <c r="CB568" s="442"/>
      <c r="CC568" s="442"/>
      <c r="CD568" s="130"/>
      <c r="CN568" s="130"/>
      <c r="CX568" s="130"/>
      <c r="DH568" s="130"/>
      <c r="DR568" s="130"/>
      <c r="EB568" s="130"/>
      <c r="EL568" s="130"/>
      <c r="EV568" s="130"/>
      <c r="FF568" s="130"/>
      <c r="FP568" s="130"/>
      <c r="FZ568" s="130"/>
      <c r="GJ568" s="130"/>
      <c r="GT568" s="130"/>
      <c r="HD568" s="130"/>
      <c r="HN568" s="130"/>
      <c r="HX568" s="130"/>
      <c r="IH568" s="130"/>
    </row>
    <row xmlns:x14ac="http://schemas.microsoft.com/office/spreadsheetml/2009/9/ac" r="569" s="3" customFormat="true" x14ac:dyDescent="0.25">
      <c r="A569" s="394"/>
      <c r="B569" s="130"/>
      <c r="L569" s="130"/>
      <c r="V569" s="130"/>
      <c r="AF569" s="130"/>
      <c r="AP569" s="130"/>
      <c r="AZ569" s="130"/>
      <c r="BA569" s="130"/>
      <c r="BB569" s="130"/>
      <c r="BC569" s="130"/>
      <c r="BD569" s="130"/>
      <c r="BE569" s="130"/>
      <c r="BF569" s="130"/>
      <c r="BG569" s="130"/>
      <c r="BJ569" s="130"/>
      <c r="BK569" s="130"/>
      <c r="BL569" s="130"/>
      <c r="BM569" s="130"/>
      <c r="BN569" s="130"/>
      <c r="BO569" s="130"/>
      <c r="BP569" s="130"/>
      <c r="BQ569" s="130"/>
      <c r="BT569" s="441"/>
      <c r="BU569" s="442"/>
      <c r="BV569" s="442"/>
      <c r="BW569" s="442"/>
      <c r="BX569" s="442"/>
      <c r="BY569" s="442"/>
      <c r="BZ569" s="442"/>
      <c r="CA569" s="442"/>
      <c r="CB569" s="442"/>
      <c r="CC569" s="442"/>
      <c r="CD569" s="130"/>
      <c r="CN569" s="130"/>
      <c r="CX569" s="130"/>
      <c r="DH569" s="130"/>
      <c r="DR569" s="130"/>
      <c r="EB569" s="130"/>
      <c r="EL569" s="130"/>
      <c r="EV569" s="130"/>
      <c r="FF569" s="130"/>
      <c r="FP569" s="130"/>
      <c r="FZ569" s="130"/>
      <c r="GJ569" s="130"/>
      <c r="GT569" s="130"/>
      <c r="HD569" s="130"/>
      <c r="HN569" s="130"/>
      <c r="HX569" s="130"/>
      <c r="IH569" s="130"/>
    </row>
    <row xmlns:x14ac="http://schemas.microsoft.com/office/spreadsheetml/2009/9/ac" r="570" s="3" customFormat="true" x14ac:dyDescent="0.25">
      <c r="A570" s="394"/>
      <c r="B570" s="130"/>
      <c r="L570" s="130"/>
      <c r="V570" s="130"/>
      <c r="AF570" s="130"/>
      <c r="AP570" s="130"/>
      <c r="AZ570" s="130"/>
      <c r="BA570" s="130"/>
      <c r="BB570" s="130"/>
      <c r="BC570" s="130"/>
      <c r="BD570" s="130"/>
      <c r="BE570" s="130"/>
      <c r="BF570" s="130"/>
      <c r="BG570" s="130"/>
      <c r="BJ570" s="130"/>
      <c r="BK570" s="130"/>
      <c r="BL570" s="130"/>
      <c r="BM570" s="130"/>
      <c r="BN570" s="130"/>
      <c r="BO570" s="130"/>
      <c r="BP570" s="130"/>
      <c r="BQ570" s="130"/>
      <c r="BT570" s="441"/>
      <c r="BU570" s="442"/>
      <c r="BV570" s="442"/>
      <c r="BW570" s="442"/>
      <c r="BX570" s="442"/>
      <c r="BY570" s="442"/>
      <c r="BZ570" s="442"/>
      <c r="CA570" s="442"/>
      <c r="CB570" s="442"/>
      <c r="CC570" s="442"/>
      <c r="CD570" s="130"/>
      <c r="CN570" s="130"/>
      <c r="CX570" s="130"/>
      <c r="DH570" s="130"/>
      <c r="DR570" s="130"/>
      <c r="EB570" s="130"/>
      <c r="EL570" s="130"/>
      <c r="EV570" s="130"/>
      <c r="FF570" s="130"/>
      <c r="FP570" s="130"/>
      <c r="FZ570" s="130"/>
      <c r="GJ570" s="130"/>
      <c r="GT570" s="130"/>
      <c r="HD570" s="130"/>
      <c r="HN570" s="130"/>
      <c r="HX570" s="130"/>
      <c r="IH570" s="130"/>
    </row>
    <row xmlns:x14ac="http://schemas.microsoft.com/office/spreadsheetml/2009/9/ac" r="571" s="3" customFormat="true" x14ac:dyDescent="0.25">
      <c r="A571" s="394"/>
      <c r="B571" s="130"/>
      <c r="L571" s="130"/>
      <c r="V571" s="130"/>
      <c r="AF571" s="130"/>
      <c r="AP571" s="130"/>
      <c r="AZ571" s="130"/>
      <c r="BA571" s="130"/>
      <c r="BB571" s="130"/>
      <c r="BC571" s="130"/>
      <c r="BD571" s="130"/>
      <c r="BE571" s="130"/>
      <c r="BF571" s="130"/>
      <c r="BG571" s="130"/>
      <c r="BJ571" s="130"/>
      <c r="BK571" s="130"/>
      <c r="BL571" s="130"/>
      <c r="BM571" s="130"/>
      <c r="BN571" s="130"/>
      <c r="BO571" s="130"/>
      <c r="BP571" s="130"/>
      <c r="BQ571" s="130"/>
      <c r="BT571" s="441"/>
      <c r="BU571" s="442"/>
      <c r="BV571" s="442"/>
      <c r="BW571" s="442"/>
      <c r="BX571" s="442"/>
      <c r="BY571" s="442"/>
      <c r="BZ571" s="442"/>
      <c r="CA571" s="442"/>
      <c r="CB571" s="442"/>
      <c r="CC571" s="442"/>
      <c r="CD571" s="130"/>
      <c r="CN571" s="130"/>
      <c r="CX571" s="130"/>
      <c r="DH571" s="130"/>
      <c r="DR571" s="130"/>
      <c r="EB571" s="130"/>
      <c r="EL571" s="130"/>
      <c r="EV571" s="130"/>
      <c r="FF571" s="130"/>
      <c r="FP571" s="130"/>
      <c r="FZ571" s="130"/>
      <c r="GJ571" s="130"/>
      <c r="GT571" s="130"/>
      <c r="HD571" s="130"/>
      <c r="HN571" s="130"/>
      <c r="HX571" s="130"/>
      <c r="IH571" s="130"/>
    </row>
    <row xmlns:x14ac="http://schemas.microsoft.com/office/spreadsheetml/2009/9/ac" r="572" s="3" customFormat="true" x14ac:dyDescent="0.25">
      <c r="A572" s="394"/>
      <c r="B572" s="130"/>
      <c r="L572" s="130"/>
      <c r="V572" s="130"/>
      <c r="AF572" s="130"/>
      <c r="AP572" s="130"/>
      <c r="AZ572" s="130"/>
      <c r="BA572" s="130"/>
      <c r="BB572" s="130"/>
      <c r="BC572" s="130"/>
      <c r="BD572" s="130"/>
      <c r="BE572" s="130"/>
      <c r="BF572" s="130"/>
      <c r="BG572" s="130"/>
      <c r="BJ572" s="130"/>
      <c r="BK572" s="130"/>
      <c r="BL572" s="130"/>
      <c r="BM572" s="130"/>
      <c r="BN572" s="130"/>
      <c r="BO572" s="130"/>
      <c r="BP572" s="130"/>
      <c r="BQ572" s="130"/>
      <c r="BT572" s="441"/>
      <c r="BU572" s="442"/>
      <c r="BV572" s="442"/>
      <c r="BW572" s="442"/>
      <c r="BX572" s="442"/>
      <c r="BY572" s="442"/>
      <c r="BZ572" s="442"/>
      <c r="CA572" s="442"/>
      <c r="CB572" s="442"/>
      <c r="CC572" s="442"/>
      <c r="CD572" s="130"/>
      <c r="CN572" s="130"/>
      <c r="CX572" s="130"/>
      <c r="DH572" s="130"/>
      <c r="DR572" s="130"/>
      <c r="EB572" s="130"/>
      <c r="EL572" s="130"/>
      <c r="EV572" s="130"/>
      <c r="FF572" s="130"/>
      <c r="FP572" s="130"/>
      <c r="FZ572" s="130"/>
      <c r="GJ572" s="130"/>
      <c r="GT572" s="130"/>
      <c r="HD572" s="130"/>
      <c r="HN572" s="130"/>
      <c r="HX572" s="130"/>
      <c r="IH572" s="130"/>
    </row>
    <row xmlns:x14ac="http://schemas.microsoft.com/office/spreadsheetml/2009/9/ac" r="573" s="3" customFormat="true" x14ac:dyDescent="0.25">
      <c r="A573" s="394"/>
      <c r="B573" s="130"/>
      <c r="L573" s="130"/>
      <c r="V573" s="130"/>
      <c r="AF573" s="130"/>
      <c r="AP573" s="130"/>
      <c r="AZ573" s="130"/>
      <c r="BA573" s="130"/>
      <c r="BB573" s="130"/>
      <c r="BC573" s="130"/>
      <c r="BD573" s="130"/>
      <c r="BE573" s="130"/>
      <c r="BF573" s="130"/>
      <c r="BG573" s="130"/>
      <c r="BJ573" s="130"/>
      <c r="BK573" s="130"/>
      <c r="BL573" s="130"/>
      <c r="BM573" s="130"/>
      <c r="BN573" s="130"/>
      <c r="BO573" s="130"/>
      <c r="BP573" s="130"/>
      <c r="BQ573" s="130"/>
      <c r="BT573" s="441"/>
      <c r="BU573" s="442"/>
      <c r="BV573" s="442"/>
      <c r="BW573" s="442"/>
      <c r="BX573" s="442"/>
      <c r="BY573" s="442"/>
      <c r="BZ573" s="442"/>
      <c r="CA573" s="442"/>
      <c r="CB573" s="442"/>
      <c r="CC573" s="442"/>
      <c r="CD573" s="130"/>
      <c r="CN573" s="130"/>
      <c r="CX573" s="130"/>
      <c r="DH573" s="130"/>
      <c r="DR573" s="130"/>
      <c r="EB573" s="130"/>
      <c r="EL573" s="130"/>
      <c r="EV573" s="130"/>
      <c r="FF573" s="130"/>
      <c r="FP573" s="130"/>
      <c r="FZ573" s="130"/>
      <c r="GJ573" s="130"/>
      <c r="GT573" s="130"/>
      <c r="HD573" s="130"/>
      <c r="HN573" s="130"/>
      <c r="HX573" s="130"/>
      <c r="IH573" s="130"/>
    </row>
    <row xmlns:x14ac="http://schemas.microsoft.com/office/spreadsheetml/2009/9/ac" r="574" s="3" customFormat="true" x14ac:dyDescent="0.25">
      <c r="A574" s="394"/>
      <c r="B574" s="130"/>
      <c r="L574" s="130"/>
      <c r="V574" s="130"/>
      <c r="AF574" s="130"/>
      <c r="AP574" s="130"/>
      <c r="AZ574" s="130"/>
      <c r="BA574" s="130"/>
      <c r="BB574" s="130"/>
      <c r="BC574" s="130"/>
      <c r="BD574" s="130"/>
      <c r="BE574" s="130"/>
      <c r="BF574" s="130"/>
      <c r="BG574" s="130"/>
      <c r="BJ574" s="130"/>
      <c r="BK574" s="130"/>
      <c r="BL574" s="130"/>
      <c r="BM574" s="130"/>
      <c r="BN574" s="130"/>
      <c r="BO574" s="130"/>
      <c r="BP574" s="130"/>
      <c r="BQ574" s="130"/>
      <c r="BT574" s="441"/>
      <c r="BU574" s="442"/>
      <c r="BV574" s="442"/>
      <c r="BW574" s="442"/>
      <c r="BX574" s="442"/>
      <c r="BY574" s="442"/>
      <c r="BZ574" s="442"/>
      <c r="CA574" s="442"/>
      <c r="CB574" s="442"/>
      <c r="CC574" s="442"/>
      <c r="CD574" s="130"/>
      <c r="CN574" s="130"/>
      <c r="CX574" s="130"/>
      <c r="DH574" s="130"/>
      <c r="DR574" s="130"/>
      <c r="EB574" s="130"/>
      <c r="EL574" s="130"/>
      <c r="EV574" s="130"/>
      <c r="FF574" s="130"/>
      <c r="FP574" s="130"/>
      <c r="FZ574" s="130"/>
      <c r="GJ574" s="130"/>
      <c r="GT574" s="130"/>
      <c r="HD574" s="130"/>
      <c r="HN574" s="130"/>
      <c r="HX574" s="130"/>
      <c r="IH574" s="130"/>
    </row>
    <row xmlns:x14ac="http://schemas.microsoft.com/office/spreadsheetml/2009/9/ac" r="575" s="3" customFormat="true" x14ac:dyDescent="0.25">
      <c r="A575" s="394"/>
      <c r="B575" s="130"/>
      <c r="L575" s="130"/>
      <c r="V575" s="130"/>
      <c r="AF575" s="130"/>
      <c r="AP575" s="130"/>
      <c r="AZ575" s="130"/>
      <c r="BA575" s="130"/>
      <c r="BB575" s="130"/>
      <c r="BC575" s="130"/>
      <c r="BD575" s="130"/>
      <c r="BE575" s="130"/>
      <c r="BF575" s="130"/>
      <c r="BG575" s="130"/>
      <c r="BJ575" s="130"/>
      <c r="BK575" s="130"/>
      <c r="BL575" s="130"/>
      <c r="BM575" s="130"/>
      <c r="BN575" s="130"/>
      <c r="BO575" s="130"/>
      <c r="BP575" s="130"/>
      <c r="BQ575" s="130"/>
      <c r="BT575" s="441"/>
      <c r="BU575" s="442"/>
      <c r="BV575" s="442"/>
      <c r="BW575" s="442"/>
      <c r="BX575" s="442"/>
      <c r="BY575" s="442"/>
      <c r="BZ575" s="442"/>
      <c r="CA575" s="442"/>
      <c r="CB575" s="442"/>
      <c r="CC575" s="442"/>
      <c r="CD575" s="130"/>
      <c r="CN575" s="130"/>
      <c r="CX575" s="130"/>
      <c r="DH575" s="130"/>
      <c r="DR575" s="130"/>
      <c r="EB575" s="130"/>
      <c r="EL575" s="130"/>
      <c r="EV575" s="130"/>
      <c r="FF575" s="130"/>
      <c r="FP575" s="130"/>
      <c r="FZ575" s="130"/>
      <c r="GJ575" s="130"/>
      <c r="GT575" s="130"/>
      <c r="HD575" s="130"/>
      <c r="HN575" s="130"/>
      <c r="HX575" s="130"/>
      <c r="IH575" s="130"/>
    </row>
    <row xmlns:x14ac="http://schemas.microsoft.com/office/spreadsheetml/2009/9/ac" r="576" s="3" customFormat="true" x14ac:dyDescent="0.25">
      <c r="A576" s="394"/>
      <c r="B576" s="130"/>
      <c r="L576" s="130"/>
      <c r="V576" s="130"/>
      <c r="AF576" s="130"/>
      <c r="AP576" s="130"/>
      <c r="AZ576" s="130"/>
      <c r="BA576" s="130"/>
      <c r="BB576" s="130"/>
      <c r="BC576" s="130"/>
      <c r="BD576" s="130"/>
      <c r="BE576" s="130"/>
      <c r="BF576" s="130"/>
      <c r="BG576" s="130"/>
      <c r="BJ576" s="130"/>
      <c r="BK576" s="130"/>
      <c r="BL576" s="130"/>
      <c r="BM576" s="130"/>
      <c r="BN576" s="130"/>
      <c r="BO576" s="130"/>
      <c r="BP576" s="130"/>
      <c r="BQ576" s="130"/>
      <c r="BT576" s="441"/>
      <c r="BU576" s="442"/>
      <c r="BV576" s="442"/>
      <c r="BW576" s="442"/>
      <c r="BX576" s="442"/>
      <c r="BY576" s="442"/>
      <c r="BZ576" s="442"/>
      <c r="CA576" s="442"/>
      <c r="CB576" s="442"/>
      <c r="CC576" s="442"/>
      <c r="CD576" s="130"/>
      <c r="CN576" s="130"/>
      <c r="CX576" s="130"/>
      <c r="DH576" s="130"/>
      <c r="DR576" s="130"/>
      <c r="EB576" s="130"/>
      <c r="EL576" s="130"/>
      <c r="EV576" s="130"/>
      <c r="FF576" s="130"/>
      <c r="FP576" s="130"/>
      <c r="FZ576" s="130"/>
      <c r="GJ576" s="130"/>
      <c r="GT576" s="130"/>
      <c r="HD576" s="130"/>
      <c r="HN576" s="130"/>
      <c r="HX576" s="130"/>
      <c r="IH576" s="130"/>
    </row>
    <row xmlns:x14ac="http://schemas.microsoft.com/office/spreadsheetml/2009/9/ac" r="577" s="3" customFormat="true" x14ac:dyDescent="0.25">
      <c r="A577" s="394"/>
      <c r="B577" s="130"/>
      <c r="L577" s="130"/>
      <c r="V577" s="130"/>
      <c r="AF577" s="130"/>
      <c r="AP577" s="130"/>
      <c r="AZ577" s="130"/>
      <c r="BA577" s="130"/>
      <c r="BB577" s="130"/>
      <c r="BC577" s="130"/>
      <c r="BD577" s="130"/>
      <c r="BE577" s="130"/>
      <c r="BF577" s="130"/>
      <c r="BG577" s="130"/>
      <c r="BJ577" s="130"/>
      <c r="BK577" s="130"/>
      <c r="BL577" s="130"/>
      <c r="BM577" s="130"/>
      <c r="BN577" s="130"/>
      <c r="BO577" s="130"/>
      <c r="BP577" s="130"/>
      <c r="BQ577" s="130"/>
      <c r="BT577" s="441"/>
      <c r="BU577" s="442"/>
      <c r="BV577" s="442"/>
      <c r="BW577" s="442"/>
      <c r="BX577" s="442"/>
      <c r="BY577" s="442"/>
      <c r="BZ577" s="442"/>
      <c r="CA577" s="442"/>
      <c r="CB577" s="442"/>
      <c r="CC577" s="442"/>
      <c r="CD577" s="130"/>
      <c r="CN577" s="130"/>
      <c r="CX577" s="130"/>
      <c r="DH577" s="130"/>
      <c r="DR577" s="130"/>
      <c r="EB577" s="130"/>
      <c r="EL577" s="130"/>
      <c r="EV577" s="130"/>
      <c r="FF577" s="130"/>
      <c r="FP577" s="130"/>
      <c r="FZ577" s="130"/>
      <c r="GJ577" s="130"/>
      <c r="GT577" s="130"/>
      <c r="HD577" s="130"/>
      <c r="HN577" s="130"/>
      <c r="HX577" s="130"/>
      <c r="IH577" s="130"/>
    </row>
    <row xmlns:x14ac="http://schemas.microsoft.com/office/spreadsheetml/2009/9/ac" r="578" s="3" customFormat="true" x14ac:dyDescent="0.25">
      <c r="A578" s="394"/>
      <c r="B578" s="130"/>
      <c r="L578" s="130"/>
      <c r="V578" s="130"/>
      <c r="AF578" s="130"/>
      <c r="AP578" s="130"/>
      <c r="AZ578" s="130"/>
      <c r="BA578" s="130"/>
      <c r="BB578" s="130"/>
      <c r="BC578" s="130"/>
      <c r="BD578" s="130"/>
      <c r="BE578" s="130"/>
      <c r="BF578" s="130"/>
      <c r="BG578" s="130"/>
      <c r="BJ578" s="130"/>
      <c r="BK578" s="130"/>
      <c r="BL578" s="130"/>
      <c r="BM578" s="130"/>
      <c r="BN578" s="130"/>
      <c r="BO578" s="130"/>
      <c r="BP578" s="130"/>
      <c r="BQ578" s="130"/>
      <c r="BT578" s="441"/>
      <c r="BU578" s="442"/>
      <c r="BV578" s="442"/>
      <c r="BW578" s="442"/>
      <c r="BX578" s="442"/>
      <c r="BY578" s="442"/>
      <c r="BZ578" s="442"/>
      <c r="CA578" s="442"/>
      <c r="CB578" s="442"/>
      <c r="CC578" s="442"/>
      <c r="CD578" s="130"/>
      <c r="CN578" s="130"/>
      <c r="CX578" s="130"/>
      <c r="DH578" s="130"/>
      <c r="DR578" s="130"/>
      <c r="EB578" s="130"/>
      <c r="EL578" s="130"/>
      <c r="EV578" s="130"/>
      <c r="FF578" s="130"/>
      <c r="FP578" s="130"/>
      <c r="FZ578" s="130"/>
      <c r="GJ578" s="130"/>
      <c r="GT578" s="130"/>
      <c r="HD578" s="130"/>
      <c r="HN578" s="130"/>
      <c r="HX578" s="130"/>
      <c r="IH578" s="130"/>
    </row>
    <row xmlns:x14ac="http://schemas.microsoft.com/office/spreadsheetml/2009/9/ac" r="579" s="3" customFormat="true" x14ac:dyDescent="0.25">
      <c r="A579" s="394"/>
      <c r="B579" s="130"/>
      <c r="L579" s="130"/>
      <c r="V579" s="130"/>
      <c r="AF579" s="130"/>
      <c r="AP579" s="130"/>
      <c r="AZ579" s="130"/>
      <c r="BA579" s="130"/>
      <c r="BB579" s="130"/>
      <c r="BC579" s="130"/>
      <c r="BD579" s="130"/>
      <c r="BE579" s="130"/>
      <c r="BF579" s="130"/>
      <c r="BG579" s="130"/>
      <c r="BJ579" s="130"/>
      <c r="BK579" s="130"/>
      <c r="BL579" s="130"/>
      <c r="BM579" s="130"/>
      <c r="BN579" s="130"/>
      <c r="BO579" s="130"/>
      <c r="BP579" s="130"/>
      <c r="BQ579" s="130"/>
      <c r="BT579" s="441"/>
      <c r="BU579" s="442"/>
      <c r="BV579" s="442"/>
      <c r="BW579" s="442"/>
      <c r="BX579" s="442"/>
      <c r="BY579" s="442"/>
      <c r="BZ579" s="442"/>
      <c r="CA579" s="442"/>
      <c r="CB579" s="442"/>
      <c r="CC579" s="442"/>
      <c r="CD579" s="130"/>
      <c r="CN579" s="130"/>
      <c r="CX579" s="130"/>
      <c r="DH579" s="130"/>
      <c r="DR579" s="130"/>
      <c r="EB579" s="130"/>
      <c r="EL579" s="130"/>
      <c r="EV579" s="130"/>
      <c r="FF579" s="130"/>
      <c r="FP579" s="130"/>
      <c r="FZ579" s="130"/>
      <c r="GJ579" s="130"/>
      <c r="GT579" s="130"/>
      <c r="HD579" s="130"/>
      <c r="HN579" s="130"/>
      <c r="HX579" s="130"/>
      <c r="IH579" s="130"/>
    </row>
    <row xmlns:x14ac="http://schemas.microsoft.com/office/spreadsheetml/2009/9/ac" r="580" s="3" customFormat="true" x14ac:dyDescent="0.25">
      <c r="A580" s="394"/>
      <c r="B580" s="130"/>
      <c r="L580" s="130"/>
      <c r="V580" s="130"/>
      <c r="AF580" s="130"/>
      <c r="AP580" s="130"/>
      <c r="AZ580" s="130"/>
      <c r="BA580" s="130"/>
      <c r="BB580" s="130"/>
      <c r="BC580" s="130"/>
      <c r="BD580" s="130"/>
      <c r="BE580" s="130"/>
      <c r="BF580" s="130"/>
      <c r="BG580" s="130"/>
      <c r="BJ580" s="130"/>
      <c r="BK580" s="130"/>
      <c r="BL580" s="130"/>
      <c r="BM580" s="130"/>
      <c r="BN580" s="130"/>
      <c r="BO580" s="130"/>
      <c r="BP580" s="130"/>
      <c r="BQ580" s="130"/>
      <c r="BT580" s="441"/>
      <c r="BU580" s="442"/>
      <c r="BV580" s="442"/>
      <c r="BW580" s="442"/>
      <c r="BX580" s="442"/>
      <c r="BY580" s="442"/>
      <c r="BZ580" s="442"/>
      <c r="CA580" s="442"/>
      <c r="CB580" s="442"/>
      <c r="CC580" s="442"/>
      <c r="CD580" s="130"/>
      <c r="CN580" s="130"/>
      <c r="CX580" s="130"/>
      <c r="DH580" s="130"/>
      <c r="DR580" s="130"/>
      <c r="EB580" s="130"/>
      <c r="EL580" s="130"/>
      <c r="EV580" s="130"/>
      <c r="FF580" s="130"/>
      <c r="FP580" s="130"/>
      <c r="FZ580" s="130"/>
      <c r="GJ580" s="130"/>
      <c r="GT580" s="130"/>
      <c r="HD580" s="130"/>
      <c r="HN580" s="130"/>
      <c r="HX580" s="130"/>
      <c r="IH580" s="130"/>
    </row>
    <row xmlns:x14ac="http://schemas.microsoft.com/office/spreadsheetml/2009/9/ac" r="581" s="3" customFormat="true" x14ac:dyDescent="0.25">
      <c r="A581" s="394"/>
      <c r="B581" s="130"/>
      <c r="L581" s="130"/>
      <c r="V581" s="130"/>
      <c r="AF581" s="130"/>
      <c r="AP581" s="130"/>
      <c r="AZ581" s="130"/>
      <c r="BA581" s="130"/>
      <c r="BB581" s="130"/>
      <c r="BC581" s="130"/>
      <c r="BD581" s="130"/>
      <c r="BE581" s="130"/>
      <c r="BF581" s="130"/>
      <c r="BG581" s="130"/>
      <c r="BJ581" s="130"/>
      <c r="BK581" s="130"/>
      <c r="BL581" s="130"/>
      <c r="BM581" s="130"/>
      <c r="BN581" s="130"/>
      <c r="BO581" s="130"/>
      <c r="BP581" s="130"/>
      <c r="BQ581" s="130"/>
      <c r="BT581" s="441"/>
      <c r="BU581" s="442"/>
      <c r="BV581" s="442"/>
      <c r="BW581" s="442"/>
      <c r="BX581" s="442"/>
      <c r="BY581" s="442"/>
      <c r="BZ581" s="442"/>
      <c r="CA581" s="442"/>
      <c r="CB581" s="442"/>
      <c r="CC581" s="442"/>
      <c r="CD581" s="130"/>
      <c r="CN581" s="130"/>
      <c r="CX581" s="130"/>
      <c r="DH581" s="130"/>
      <c r="DR581" s="130"/>
      <c r="EB581" s="130"/>
      <c r="EL581" s="130"/>
      <c r="EV581" s="130"/>
      <c r="FF581" s="130"/>
      <c r="FP581" s="130"/>
      <c r="FZ581" s="130"/>
      <c r="GJ581" s="130"/>
      <c r="GT581" s="130"/>
      <c r="HD581" s="130"/>
      <c r="HN581" s="130"/>
      <c r="HX581" s="130"/>
      <c r="IH581" s="130"/>
    </row>
    <row xmlns:x14ac="http://schemas.microsoft.com/office/spreadsheetml/2009/9/ac" r="582" s="3" customFormat="true" x14ac:dyDescent="0.25">
      <c r="A582" s="394"/>
      <c r="B582" s="130"/>
      <c r="L582" s="130"/>
      <c r="V582" s="130"/>
      <c r="AF582" s="130"/>
      <c r="AP582" s="130"/>
      <c r="AZ582" s="130"/>
      <c r="BA582" s="130"/>
      <c r="BB582" s="130"/>
      <c r="BC582" s="130"/>
      <c r="BD582" s="130"/>
      <c r="BE582" s="130"/>
      <c r="BF582" s="130"/>
      <c r="BG582" s="130"/>
      <c r="BJ582" s="130"/>
      <c r="BK582" s="130"/>
      <c r="BL582" s="130"/>
      <c r="BM582" s="130"/>
      <c r="BN582" s="130"/>
      <c r="BO582" s="130"/>
      <c r="BP582" s="130"/>
      <c r="BQ582" s="130"/>
      <c r="BT582" s="441"/>
      <c r="BU582" s="442"/>
      <c r="BV582" s="442"/>
      <c r="BW582" s="442"/>
      <c r="BX582" s="442"/>
      <c r="BY582" s="442"/>
      <c r="BZ582" s="442"/>
      <c r="CA582" s="442"/>
      <c r="CB582" s="442"/>
      <c r="CC582" s="442"/>
      <c r="CD582" s="130"/>
      <c r="CN582" s="130"/>
      <c r="CX582" s="130"/>
      <c r="DH582" s="130"/>
      <c r="DR582" s="130"/>
      <c r="EB582" s="130"/>
      <c r="EL582" s="130"/>
      <c r="EV582" s="130"/>
      <c r="FF582" s="130"/>
      <c r="FP582" s="130"/>
      <c r="FZ582" s="130"/>
      <c r="GJ582" s="130"/>
      <c r="GT582" s="130"/>
      <c r="HD582" s="130"/>
      <c r="HN582" s="130"/>
      <c r="HX582" s="130"/>
      <c r="IH582" s="130"/>
    </row>
    <row xmlns:x14ac="http://schemas.microsoft.com/office/spreadsheetml/2009/9/ac" r="583" s="3" customFormat="true" x14ac:dyDescent="0.25">
      <c r="A583" s="394"/>
      <c r="B583" s="130"/>
      <c r="L583" s="130"/>
      <c r="V583" s="130"/>
      <c r="AF583" s="130"/>
      <c r="AP583" s="130"/>
      <c r="AZ583" s="130"/>
      <c r="BA583" s="130"/>
      <c r="BB583" s="130"/>
      <c r="BC583" s="130"/>
      <c r="BD583" s="130"/>
      <c r="BE583" s="130"/>
      <c r="BF583" s="130"/>
      <c r="BG583" s="130"/>
      <c r="BJ583" s="130"/>
      <c r="BK583" s="130"/>
      <c r="BL583" s="130"/>
      <c r="BM583" s="130"/>
      <c r="BN583" s="130"/>
      <c r="BO583" s="130"/>
      <c r="BP583" s="130"/>
      <c r="BQ583" s="130"/>
      <c r="BT583" s="441"/>
      <c r="BU583" s="442"/>
      <c r="BV583" s="442"/>
      <c r="BW583" s="442"/>
      <c r="BX583" s="442"/>
      <c r="BY583" s="442"/>
      <c r="BZ583" s="442"/>
      <c r="CA583" s="442"/>
      <c r="CB583" s="442"/>
      <c r="CC583" s="442"/>
      <c r="CD583" s="130"/>
      <c r="CN583" s="130"/>
      <c r="CX583" s="130"/>
      <c r="DH583" s="130"/>
      <c r="DR583" s="130"/>
      <c r="EB583" s="130"/>
      <c r="EL583" s="130"/>
      <c r="EV583" s="130"/>
      <c r="FF583" s="130"/>
      <c r="FP583" s="130"/>
      <c r="FZ583" s="130"/>
      <c r="GJ583" s="130"/>
      <c r="GT583" s="130"/>
      <c r="HD583" s="130"/>
      <c r="HN583" s="130"/>
      <c r="HX583" s="130"/>
      <c r="IH583" s="130"/>
    </row>
    <row xmlns:x14ac="http://schemas.microsoft.com/office/spreadsheetml/2009/9/ac" r="584" s="3" customFormat="true" x14ac:dyDescent="0.25">
      <c r="A584" s="394"/>
      <c r="B584" s="130"/>
      <c r="L584" s="130"/>
      <c r="V584" s="130"/>
      <c r="AF584" s="130"/>
      <c r="AP584" s="130"/>
      <c r="AZ584" s="130"/>
      <c r="BA584" s="130"/>
      <c r="BB584" s="130"/>
      <c r="BC584" s="130"/>
      <c r="BD584" s="130"/>
      <c r="BE584" s="130"/>
      <c r="BF584" s="130"/>
      <c r="BG584" s="130"/>
      <c r="BJ584" s="130"/>
      <c r="BK584" s="130"/>
      <c r="BL584" s="130"/>
      <c r="BM584" s="130"/>
      <c r="BN584" s="130"/>
      <c r="BO584" s="130"/>
      <c r="BP584" s="130"/>
      <c r="BQ584" s="130"/>
      <c r="BT584" s="441"/>
      <c r="BU584" s="442"/>
      <c r="BV584" s="442"/>
      <c r="BW584" s="442"/>
      <c r="BX584" s="442"/>
      <c r="BY584" s="442"/>
      <c r="BZ584" s="442"/>
      <c r="CA584" s="442"/>
      <c r="CB584" s="442"/>
      <c r="CC584" s="442"/>
      <c r="CD584" s="130"/>
      <c r="CN584" s="130"/>
      <c r="CX584" s="130"/>
      <c r="DH584" s="130"/>
      <c r="DR584" s="130"/>
      <c r="EB584" s="130"/>
      <c r="EL584" s="130"/>
      <c r="EV584" s="130"/>
      <c r="FF584" s="130"/>
      <c r="FP584" s="130"/>
      <c r="FZ584" s="130"/>
      <c r="GJ584" s="130"/>
      <c r="GT584" s="130"/>
      <c r="HD584" s="130"/>
      <c r="HN584" s="130"/>
      <c r="HX584" s="130"/>
      <c r="IH584" s="130"/>
    </row>
    <row xmlns:x14ac="http://schemas.microsoft.com/office/spreadsheetml/2009/9/ac" r="585" s="3" customFormat="true" x14ac:dyDescent="0.25">
      <c r="A585" s="394"/>
      <c r="B585" s="130"/>
      <c r="L585" s="130"/>
      <c r="V585" s="130"/>
      <c r="AF585" s="130"/>
      <c r="AP585" s="130"/>
      <c r="AZ585" s="130"/>
      <c r="BA585" s="130"/>
      <c r="BB585" s="130"/>
      <c r="BC585" s="130"/>
      <c r="BD585" s="130"/>
      <c r="BE585" s="130"/>
      <c r="BF585" s="130"/>
      <c r="BG585" s="130"/>
      <c r="BJ585" s="130"/>
      <c r="BK585" s="130"/>
      <c r="BL585" s="130"/>
      <c r="BM585" s="130"/>
      <c r="BN585" s="130"/>
      <c r="BO585" s="130"/>
      <c r="BP585" s="130"/>
      <c r="BQ585" s="130"/>
      <c r="BT585" s="441"/>
      <c r="BU585" s="442"/>
      <c r="BV585" s="442"/>
      <c r="BW585" s="442"/>
      <c r="BX585" s="442"/>
      <c r="BY585" s="442"/>
      <c r="BZ585" s="442"/>
      <c r="CA585" s="442"/>
      <c r="CB585" s="442"/>
      <c r="CC585" s="442"/>
      <c r="CD585" s="130"/>
      <c r="CN585" s="130"/>
      <c r="CX585" s="130"/>
      <c r="DH585" s="130"/>
      <c r="DR585" s="130"/>
      <c r="EB585" s="130"/>
      <c r="EL585" s="130"/>
      <c r="EV585" s="130"/>
      <c r="FF585" s="130"/>
      <c r="FP585" s="130"/>
      <c r="FZ585" s="130"/>
      <c r="GJ585" s="130"/>
      <c r="GT585" s="130"/>
      <c r="HD585" s="130"/>
      <c r="HN585" s="130"/>
      <c r="HX585" s="130"/>
      <c r="IH585" s="130"/>
    </row>
    <row xmlns:x14ac="http://schemas.microsoft.com/office/spreadsheetml/2009/9/ac" r="586" s="3" customFormat="true" x14ac:dyDescent="0.25">
      <c r="A586" s="394"/>
      <c r="B586" s="130"/>
      <c r="L586" s="130"/>
      <c r="V586" s="130"/>
      <c r="AF586" s="130"/>
      <c r="AP586" s="130"/>
      <c r="AZ586" s="130"/>
      <c r="BA586" s="130"/>
      <c r="BB586" s="130"/>
      <c r="BC586" s="130"/>
      <c r="BD586" s="130"/>
      <c r="BE586" s="130"/>
      <c r="BF586" s="130"/>
      <c r="BG586" s="130"/>
      <c r="BJ586" s="130"/>
      <c r="BK586" s="130"/>
      <c r="BL586" s="130"/>
      <c r="BM586" s="130"/>
      <c r="BN586" s="130"/>
      <c r="BO586" s="130"/>
      <c r="BP586" s="130"/>
      <c r="BQ586" s="130"/>
      <c r="BT586" s="441"/>
      <c r="BU586" s="442"/>
      <c r="BV586" s="442"/>
      <c r="BW586" s="442"/>
      <c r="BX586" s="442"/>
      <c r="BY586" s="442"/>
      <c r="BZ586" s="442"/>
      <c r="CA586" s="442"/>
      <c r="CB586" s="442"/>
      <c r="CC586" s="442"/>
      <c r="CD586" s="130"/>
      <c r="CN586" s="130"/>
      <c r="CX586" s="130"/>
      <c r="DH586" s="130"/>
      <c r="DR586" s="130"/>
      <c r="EB586" s="130"/>
      <c r="EL586" s="130"/>
      <c r="EV586" s="130"/>
      <c r="FF586" s="130"/>
      <c r="FP586" s="130"/>
      <c r="FZ586" s="130"/>
      <c r="GJ586" s="130"/>
      <c r="GT586" s="130"/>
      <c r="HD586" s="130"/>
      <c r="HN586" s="130"/>
      <c r="HX586" s="130"/>
      <c r="IH586" s="130"/>
    </row>
    <row xmlns:x14ac="http://schemas.microsoft.com/office/spreadsheetml/2009/9/ac" r="587" s="3" customFormat="true" x14ac:dyDescent="0.25">
      <c r="A587" s="394"/>
      <c r="B587" s="130"/>
      <c r="L587" s="130"/>
      <c r="V587" s="130"/>
      <c r="AF587" s="130"/>
      <c r="AP587" s="130"/>
      <c r="AZ587" s="130"/>
      <c r="BA587" s="130"/>
      <c r="BB587" s="130"/>
      <c r="BC587" s="130"/>
      <c r="BD587" s="130"/>
      <c r="BE587" s="130"/>
      <c r="BF587" s="130"/>
      <c r="BG587" s="130"/>
      <c r="BJ587" s="130"/>
      <c r="BK587" s="130"/>
      <c r="BL587" s="130"/>
      <c r="BM587" s="130"/>
      <c r="BN587" s="130"/>
      <c r="BO587" s="130"/>
      <c r="BP587" s="130"/>
      <c r="BQ587" s="130"/>
      <c r="BT587" s="441"/>
      <c r="BU587" s="442"/>
      <c r="BV587" s="442"/>
      <c r="BW587" s="442"/>
      <c r="BX587" s="442"/>
      <c r="BY587" s="442"/>
      <c r="BZ587" s="442"/>
      <c r="CA587" s="442"/>
      <c r="CB587" s="442"/>
      <c r="CC587" s="442"/>
      <c r="CD587" s="130"/>
      <c r="CN587" s="130"/>
      <c r="CX587" s="130"/>
      <c r="DH587" s="130"/>
      <c r="DR587" s="130"/>
      <c r="EB587" s="130"/>
      <c r="EL587" s="130"/>
      <c r="EV587" s="130"/>
      <c r="FF587" s="130"/>
      <c r="FP587" s="130"/>
      <c r="FZ587" s="130"/>
      <c r="GJ587" s="130"/>
      <c r="GT587" s="130"/>
      <c r="HD587" s="130"/>
      <c r="HN587" s="130"/>
      <c r="HX587" s="130"/>
      <c r="IH587" s="130"/>
    </row>
    <row xmlns:x14ac="http://schemas.microsoft.com/office/spreadsheetml/2009/9/ac" r="588" s="3" customFormat="true" x14ac:dyDescent="0.25">
      <c r="A588" s="394"/>
      <c r="B588" s="130"/>
      <c r="L588" s="130"/>
      <c r="V588" s="130"/>
      <c r="AF588" s="130"/>
      <c r="AP588" s="130"/>
      <c r="AZ588" s="130"/>
      <c r="BA588" s="130"/>
      <c r="BB588" s="130"/>
      <c r="BC588" s="130"/>
      <c r="BD588" s="130"/>
      <c r="BE588" s="130"/>
      <c r="BF588" s="130"/>
      <c r="BG588" s="130"/>
      <c r="BJ588" s="130"/>
      <c r="BK588" s="130"/>
      <c r="BL588" s="130"/>
      <c r="BM588" s="130"/>
      <c r="BN588" s="130"/>
      <c r="BO588" s="130"/>
      <c r="BP588" s="130"/>
      <c r="BQ588" s="130"/>
      <c r="BT588" s="441"/>
      <c r="BU588" s="442"/>
      <c r="BV588" s="442"/>
      <c r="BW588" s="442"/>
      <c r="BX588" s="442"/>
      <c r="BY588" s="442"/>
      <c r="BZ588" s="442"/>
      <c r="CA588" s="442"/>
      <c r="CB588" s="442"/>
      <c r="CC588" s="442"/>
      <c r="CD588" s="130"/>
      <c r="CN588" s="130"/>
      <c r="CX588" s="130"/>
      <c r="DH588" s="130"/>
      <c r="DR588" s="130"/>
      <c r="EB588" s="130"/>
      <c r="EL588" s="130"/>
      <c r="EV588" s="130"/>
      <c r="FF588" s="130"/>
      <c r="FP588" s="130"/>
      <c r="FZ588" s="130"/>
      <c r="GJ588" s="130"/>
      <c r="GT588" s="130"/>
      <c r="HD588" s="130"/>
      <c r="HN588" s="130"/>
      <c r="HX588" s="130"/>
      <c r="IH588" s="130"/>
    </row>
    <row xmlns:x14ac="http://schemas.microsoft.com/office/spreadsheetml/2009/9/ac" r="589" s="3" customFormat="true" x14ac:dyDescent="0.25">
      <c r="A589" s="394"/>
      <c r="B589" s="130"/>
      <c r="L589" s="130"/>
      <c r="V589" s="130"/>
      <c r="AF589" s="130"/>
      <c r="AP589" s="130"/>
      <c r="AZ589" s="130"/>
      <c r="BA589" s="130"/>
      <c r="BB589" s="130"/>
      <c r="BC589" s="130"/>
      <c r="BD589" s="130"/>
      <c r="BE589" s="130"/>
      <c r="BF589" s="130"/>
      <c r="BG589" s="130"/>
      <c r="BJ589" s="130"/>
      <c r="BK589" s="130"/>
      <c r="BL589" s="130"/>
      <c r="BM589" s="130"/>
      <c r="BN589" s="130"/>
      <c r="BO589" s="130"/>
      <c r="BP589" s="130"/>
      <c r="BQ589" s="130"/>
      <c r="BT589" s="441"/>
      <c r="BU589" s="442"/>
      <c r="BV589" s="442"/>
      <c r="BW589" s="442"/>
      <c r="BX589" s="442"/>
      <c r="BY589" s="442"/>
      <c r="BZ589" s="442"/>
      <c r="CA589" s="442"/>
      <c r="CB589" s="442"/>
      <c r="CC589" s="442"/>
      <c r="CD589" s="130"/>
      <c r="CN589" s="130"/>
      <c r="CX589" s="130"/>
      <c r="DH589" s="130"/>
      <c r="DR589" s="130"/>
      <c r="EB589" s="130"/>
      <c r="EL589" s="130"/>
      <c r="EV589" s="130"/>
      <c r="FF589" s="130"/>
      <c r="FP589" s="130"/>
      <c r="FZ589" s="130"/>
      <c r="GJ589" s="130"/>
      <c r="GT589" s="130"/>
      <c r="HD589" s="130"/>
      <c r="HN589" s="130"/>
      <c r="HX589" s="130"/>
      <c r="IH589" s="130"/>
    </row>
    <row xmlns:x14ac="http://schemas.microsoft.com/office/spreadsheetml/2009/9/ac" r="590" s="3" customFormat="true" x14ac:dyDescent="0.25">
      <c r="A590" s="394"/>
      <c r="B590" s="130"/>
      <c r="L590" s="130"/>
      <c r="V590" s="130"/>
      <c r="AF590" s="130"/>
      <c r="AP590" s="130"/>
      <c r="AZ590" s="130"/>
      <c r="BA590" s="130"/>
      <c r="BB590" s="130"/>
      <c r="BC590" s="130"/>
      <c r="BD590" s="130"/>
      <c r="BE590" s="130"/>
      <c r="BF590" s="130"/>
      <c r="BG590" s="130"/>
      <c r="BJ590" s="130"/>
      <c r="BK590" s="130"/>
      <c r="BL590" s="130"/>
      <c r="BM590" s="130"/>
      <c r="BN590" s="130"/>
      <c r="BO590" s="130"/>
      <c r="BP590" s="130"/>
      <c r="BQ590" s="130"/>
      <c r="BT590" s="441"/>
      <c r="BU590" s="442"/>
      <c r="BV590" s="442"/>
      <c r="BW590" s="442"/>
      <c r="BX590" s="442"/>
      <c r="BY590" s="442"/>
      <c r="BZ590" s="442"/>
      <c r="CA590" s="442"/>
      <c r="CB590" s="442"/>
      <c r="CC590" s="442"/>
      <c r="CD590" s="130"/>
      <c r="CN590" s="130"/>
      <c r="CX590" s="130"/>
      <c r="DH590" s="130"/>
      <c r="DR590" s="130"/>
      <c r="EB590" s="130"/>
      <c r="EL590" s="130"/>
      <c r="EV590" s="130"/>
      <c r="FF590" s="130"/>
      <c r="FP590" s="130"/>
      <c r="FZ590" s="130"/>
      <c r="GJ590" s="130"/>
      <c r="GT590" s="130"/>
      <c r="HD590" s="130"/>
      <c r="HN590" s="130"/>
      <c r="HX590" s="130"/>
      <c r="IH590" s="130"/>
    </row>
    <row xmlns:x14ac="http://schemas.microsoft.com/office/spreadsheetml/2009/9/ac" r="591" s="3" customFormat="true" x14ac:dyDescent="0.25">
      <c r="A591" s="394"/>
      <c r="B591" s="130"/>
      <c r="L591" s="130"/>
      <c r="V591" s="130"/>
      <c r="AF591" s="130"/>
      <c r="AP591" s="130"/>
      <c r="AZ591" s="130"/>
      <c r="BA591" s="130"/>
      <c r="BB591" s="130"/>
      <c r="BC591" s="130"/>
      <c r="BD591" s="130"/>
      <c r="BE591" s="130"/>
      <c r="BF591" s="130"/>
      <c r="BG591" s="130"/>
      <c r="BJ591" s="130"/>
      <c r="BK591" s="130"/>
      <c r="BL591" s="130"/>
      <c r="BM591" s="130"/>
      <c r="BN591" s="130"/>
      <c r="BO591" s="130"/>
      <c r="BP591" s="130"/>
      <c r="BQ591" s="130"/>
      <c r="BT591" s="441"/>
      <c r="BU591" s="442"/>
      <c r="BV591" s="442"/>
      <c r="BW591" s="442"/>
      <c r="BX591" s="442"/>
      <c r="BY591" s="442"/>
      <c r="BZ591" s="442"/>
      <c r="CA591" s="442"/>
      <c r="CB591" s="442"/>
      <c r="CC591" s="442"/>
      <c r="CD591" s="130"/>
      <c r="CN591" s="130"/>
      <c r="CX591" s="130"/>
      <c r="DH591" s="130"/>
      <c r="DR591" s="130"/>
      <c r="EB591" s="130"/>
      <c r="EL591" s="130"/>
      <c r="EV591" s="130"/>
      <c r="FF591" s="130"/>
      <c r="FP591" s="130"/>
      <c r="FZ591" s="130"/>
      <c r="GJ591" s="130"/>
      <c r="GT591" s="130"/>
      <c r="HD591" s="130"/>
      <c r="HN591" s="130"/>
      <c r="HX591" s="130"/>
      <c r="IH591" s="130"/>
    </row>
    <row xmlns:x14ac="http://schemas.microsoft.com/office/spreadsheetml/2009/9/ac" r="592" s="3" customFormat="true" x14ac:dyDescent="0.25">
      <c r="A592" s="394"/>
      <c r="B592" s="130"/>
      <c r="L592" s="130"/>
      <c r="V592" s="130"/>
      <c r="AF592" s="130"/>
      <c r="AP592" s="130"/>
      <c r="AZ592" s="130"/>
      <c r="BA592" s="130"/>
      <c r="BB592" s="130"/>
      <c r="BC592" s="130"/>
      <c r="BD592" s="130"/>
      <c r="BE592" s="130"/>
      <c r="BF592" s="130"/>
      <c r="BG592" s="130"/>
      <c r="BJ592" s="130"/>
      <c r="BK592" s="130"/>
      <c r="BL592" s="130"/>
      <c r="BM592" s="130"/>
      <c r="BN592" s="130"/>
      <c r="BO592" s="130"/>
      <c r="BP592" s="130"/>
      <c r="BQ592" s="130"/>
      <c r="BT592" s="441"/>
      <c r="BU592" s="442"/>
      <c r="BV592" s="442"/>
      <c r="BW592" s="442"/>
      <c r="BX592" s="442"/>
      <c r="BY592" s="442"/>
      <c r="BZ592" s="442"/>
      <c r="CA592" s="442"/>
      <c r="CB592" s="442"/>
      <c r="CC592" s="442"/>
      <c r="CD592" s="130"/>
      <c r="CN592" s="130"/>
      <c r="CX592" s="130"/>
      <c r="DH592" s="130"/>
      <c r="DR592" s="130"/>
      <c r="EB592" s="130"/>
      <c r="EL592" s="130"/>
      <c r="EV592" s="130"/>
      <c r="FF592" s="130"/>
      <c r="FP592" s="130"/>
      <c r="FZ592" s="130"/>
      <c r="GJ592" s="130"/>
      <c r="GT592" s="130"/>
      <c r="HD592" s="130"/>
      <c r="HN592" s="130"/>
      <c r="HX592" s="130"/>
      <c r="IH592" s="130"/>
    </row>
    <row xmlns:x14ac="http://schemas.microsoft.com/office/spreadsheetml/2009/9/ac" r="593" s="3" customFormat="true" x14ac:dyDescent="0.25">
      <c r="A593" s="394"/>
      <c r="B593" s="130"/>
      <c r="L593" s="130"/>
      <c r="V593" s="130"/>
      <c r="AF593" s="130"/>
      <c r="AP593" s="130"/>
      <c r="AZ593" s="130"/>
      <c r="BA593" s="130"/>
      <c r="BB593" s="130"/>
      <c r="BC593" s="130"/>
      <c r="BD593" s="130"/>
      <c r="BE593" s="130"/>
      <c r="BF593" s="130"/>
      <c r="BG593" s="130"/>
      <c r="BJ593" s="130"/>
      <c r="BK593" s="130"/>
      <c r="BL593" s="130"/>
      <c r="BM593" s="130"/>
      <c r="BN593" s="130"/>
      <c r="BO593" s="130"/>
      <c r="BP593" s="130"/>
      <c r="BQ593" s="130"/>
      <c r="BT593" s="441"/>
      <c r="BU593" s="442"/>
      <c r="BV593" s="442"/>
      <c r="BW593" s="442"/>
      <c r="BX593" s="442"/>
      <c r="BY593" s="442"/>
      <c r="BZ593" s="442"/>
      <c r="CA593" s="442"/>
      <c r="CB593" s="442"/>
      <c r="CC593" s="442"/>
      <c r="CD593" s="130"/>
      <c r="CN593" s="130"/>
      <c r="CX593" s="130"/>
      <c r="DH593" s="130"/>
      <c r="DR593" s="130"/>
      <c r="EB593" s="130"/>
      <c r="EL593" s="130"/>
      <c r="EV593" s="130"/>
      <c r="FF593" s="130"/>
      <c r="FP593" s="130"/>
      <c r="FZ593" s="130"/>
      <c r="GJ593" s="130"/>
      <c r="GT593" s="130"/>
      <c r="HD593" s="130"/>
      <c r="HN593" s="130"/>
      <c r="HX593" s="130"/>
      <c r="IH593" s="130"/>
    </row>
    <row xmlns:x14ac="http://schemas.microsoft.com/office/spreadsheetml/2009/9/ac" r="594" s="3" customFormat="true" x14ac:dyDescent="0.25">
      <c r="A594" s="394"/>
      <c r="B594" s="130"/>
      <c r="L594" s="130"/>
      <c r="V594" s="130"/>
      <c r="AF594" s="130"/>
      <c r="AP594" s="130"/>
      <c r="AZ594" s="130"/>
      <c r="BA594" s="130"/>
      <c r="BB594" s="130"/>
      <c r="BC594" s="130"/>
      <c r="BD594" s="130"/>
      <c r="BE594" s="130"/>
      <c r="BF594" s="130"/>
      <c r="BG594" s="130"/>
      <c r="BJ594" s="130"/>
      <c r="BK594" s="130"/>
      <c r="BL594" s="130"/>
      <c r="BM594" s="130"/>
      <c r="BN594" s="130"/>
      <c r="BO594" s="130"/>
      <c r="BP594" s="130"/>
      <c r="BQ594" s="130"/>
      <c r="BT594" s="441"/>
      <c r="BU594" s="442"/>
      <c r="BV594" s="442"/>
      <c r="BW594" s="442"/>
      <c r="BX594" s="442"/>
      <c r="BY594" s="442"/>
      <c r="BZ594" s="442"/>
      <c r="CA594" s="442"/>
      <c r="CB594" s="442"/>
      <c r="CC594" s="442"/>
      <c r="CD594" s="130"/>
      <c r="CN594" s="130"/>
      <c r="CX594" s="130"/>
      <c r="DH594" s="130"/>
      <c r="DR594" s="130"/>
      <c r="EB594" s="130"/>
      <c r="EL594" s="130"/>
      <c r="EV594" s="130"/>
      <c r="FF594" s="130"/>
      <c r="FP594" s="130"/>
      <c r="FZ594" s="130"/>
      <c r="GJ594" s="130"/>
      <c r="GT594" s="130"/>
      <c r="HD594" s="130"/>
      <c r="HN594" s="130"/>
      <c r="HX594" s="130"/>
      <c r="IH594" s="130"/>
    </row>
    <row xmlns:x14ac="http://schemas.microsoft.com/office/spreadsheetml/2009/9/ac" r="595" s="3" customFormat="true" x14ac:dyDescent="0.25">
      <c r="A595" s="394"/>
      <c r="B595" s="130"/>
      <c r="L595" s="130"/>
      <c r="V595" s="130"/>
      <c r="AF595" s="130"/>
      <c r="AP595" s="130"/>
      <c r="AZ595" s="130"/>
      <c r="BA595" s="130"/>
      <c r="BB595" s="130"/>
      <c r="BC595" s="130"/>
      <c r="BD595" s="130"/>
      <c r="BE595" s="130"/>
      <c r="BF595" s="130"/>
      <c r="BG595" s="130"/>
      <c r="BJ595" s="130"/>
      <c r="BK595" s="130"/>
      <c r="BL595" s="130"/>
      <c r="BM595" s="130"/>
      <c r="BN595" s="130"/>
      <c r="BO595" s="130"/>
      <c r="BP595" s="130"/>
      <c r="BQ595" s="130"/>
      <c r="BT595" s="441"/>
      <c r="BU595" s="442"/>
      <c r="BV595" s="442"/>
      <c r="BW595" s="442"/>
      <c r="BX595" s="442"/>
      <c r="BY595" s="442"/>
      <c r="BZ595" s="442"/>
      <c r="CA595" s="442"/>
      <c r="CB595" s="442"/>
      <c r="CC595" s="442"/>
      <c r="CD595" s="130"/>
      <c r="CN595" s="130"/>
      <c r="CX595" s="130"/>
      <c r="DH595" s="130"/>
      <c r="DR595" s="130"/>
      <c r="EB595" s="130"/>
      <c r="EL595" s="130"/>
      <c r="EV595" s="130"/>
      <c r="FF595" s="130"/>
      <c r="FP595" s="130"/>
      <c r="FZ595" s="130"/>
      <c r="GJ595" s="130"/>
      <c r="GT595" s="130"/>
      <c r="HD595" s="130"/>
      <c r="HN595" s="130"/>
      <c r="HX595" s="130"/>
      <c r="IH595" s="130"/>
    </row>
    <row xmlns:x14ac="http://schemas.microsoft.com/office/spreadsheetml/2009/9/ac" r="596" s="3" customFormat="true" x14ac:dyDescent="0.25">
      <c r="A596" s="394"/>
      <c r="B596" s="130"/>
      <c r="L596" s="130"/>
      <c r="V596" s="130"/>
      <c r="AF596" s="130"/>
      <c r="AP596" s="130"/>
      <c r="AZ596" s="130"/>
      <c r="BA596" s="130"/>
      <c r="BB596" s="130"/>
      <c r="BC596" s="130"/>
      <c r="BD596" s="130"/>
      <c r="BE596" s="130"/>
      <c r="BF596" s="130"/>
      <c r="BG596" s="130"/>
      <c r="BJ596" s="130"/>
      <c r="BK596" s="130"/>
      <c r="BL596" s="130"/>
      <c r="BM596" s="130"/>
      <c r="BN596" s="130"/>
      <c r="BO596" s="130"/>
      <c r="BP596" s="130"/>
      <c r="BQ596" s="130"/>
      <c r="BT596" s="441"/>
      <c r="BU596" s="442"/>
      <c r="BV596" s="442"/>
      <c r="BW596" s="442"/>
      <c r="BX596" s="442"/>
      <c r="BY596" s="442"/>
      <c r="BZ596" s="442"/>
      <c r="CA596" s="442"/>
      <c r="CB596" s="442"/>
      <c r="CC596" s="442"/>
      <c r="CD596" s="130"/>
      <c r="CN596" s="130"/>
      <c r="CX596" s="130"/>
      <c r="DH596" s="130"/>
      <c r="DR596" s="130"/>
      <c r="EB596" s="130"/>
      <c r="EL596" s="130"/>
      <c r="EV596" s="130"/>
      <c r="FF596" s="130"/>
      <c r="FP596" s="130"/>
      <c r="FZ596" s="130"/>
      <c r="GJ596" s="130"/>
      <c r="GT596" s="130"/>
      <c r="HD596" s="130"/>
      <c r="HN596" s="130"/>
      <c r="HX596" s="130"/>
      <c r="IH596" s="130"/>
    </row>
    <row xmlns:x14ac="http://schemas.microsoft.com/office/spreadsheetml/2009/9/ac" r="597" s="3" customFormat="true" x14ac:dyDescent="0.25">
      <c r="A597" s="394"/>
      <c r="B597" s="130"/>
      <c r="L597" s="130"/>
      <c r="V597" s="130"/>
      <c r="AF597" s="130"/>
      <c r="AP597" s="130"/>
      <c r="AZ597" s="130"/>
      <c r="BA597" s="130"/>
      <c r="BB597" s="130"/>
      <c r="BC597" s="130"/>
      <c r="BD597" s="130"/>
      <c r="BE597" s="130"/>
      <c r="BF597" s="130"/>
      <c r="BG597" s="130"/>
      <c r="BJ597" s="130"/>
      <c r="BK597" s="130"/>
      <c r="BL597" s="130"/>
      <c r="BM597" s="130"/>
      <c r="BN597" s="130"/>
      <c r="BO597" s="130"/>
      <c r="BP597" s="130"/>
      <c r="BQ597" s="130"/>
      <c r="BT597" s="441"/>
      <c r="BU597" s="442"/>
      <c r="BV597" s="442"/>
      <c r="BW597" s="442"/>
      <c r="BX597" s="442"/>
      <c r="BY597" s="442"/>
      <c r="BZ597" s="442"/>
      <c r="CA597" s="442"/>
      <c r="CB597" s="442"/>
      <c r="CC597" s="442"/>
      <c r="CD597" s="130"/>
      <c r="CN597" s="130"/>
      <c r="CX597" s="130"/>
      <c r="DH597" s="130"/>
      <c r="DR597" s="130"/>
      <c r="EB597" s="130"/>
      <c r="EL597" s="130"/>
      <c r="EV597" s="130"/>
      <c r="FF597" s="130"/>
      <c r="FP597" s="130"/>
      <c r="FZ597" s="130"/>
      <c r="GJ597" s="130"/>
      <c r="GT597" s="130"/>
      <c r="HD597" s="130"/>
      <c r="HN597" s="130"/>
      <c r="HX597" s="130"/>
      <c r="IH597" s="130"/>
    </row>
    <row xmlns:x14ac="http://schemas.microsoft.com/office/spreadsheetml/2009/9/ac" r="598" s="3" customFormat="true" x14ac:dyDescent="0.25">
      <c r="A598" s="394"/>
      <c r="B598" s="130"/>
      <c r="L598" s="130"/>
      <c r="V598" s="130"/>
      <c r="AF598" s="130"/>
      <c r="AP598" s="130"/>
      <c r="AZ598" s="130"/>
      <c r="BA598" s="130"/>
      <c r="BB598" s="130"/>
      <c r="BC598" s="130"/>
      <c r="BD598" s="130"/>
      <c r="BE598" s="130"/>
      <c r="BF598" s="130"/>
      <c r="BG598" s="130"/>
      <c r="BJ598" s="130"/>
      <c r="BK598" s="130"/>
      <c r="BL598" s="130"/>
      <c r="BM598" s="130"/>
      <c r="BN598" s="130"/>
      <c r="BO598" s="130"/>
      <c r="BP598" s="130"/>
      <c r="BQ598" s="130"/>
      <c r="BT598" s="441"/>
      <c r="BU598" s="442"/>
      <c r="BV598" s="442"/>
      <c r="BW598" s="442"/>
      <c r="BX598" s="442"/>
      <c r="BY598" s="442"/>
      <c r="BZ598" s="442"/>
      <c r="CA598" s="442"/>
      <c r="CB598" s="442"/>
      <c r="CC598" s="442"/>
      <c r="CD598" s="130"/>
      <c r="CN598" s="130"/>
      <c r="CX598" s="130"/>
      <c r="DH598" s="130"/>
      <c r="DR598" s="130"/>
      <c r="EB598" s="130"/>
      <c r="EL598" s="130"/>
      <c r="EV598" s="130"/>
      <c r="FF598" s="130"/>
      <c r="FP598" s="130"/>
      <c r="FZ598" s="130"/>
      <c r="GJ598" s="130"/>
      <c r="GT598" s="130"/>
      <c r="HD598" s="130"/>
      <c r="HN598" s="130"/>
      <c r="HX598" s="130"/>
      <c r="IH598" s="130"/>
    </row>
    <row xmlns:x14ac="http://schemas.microsoft.com/office/spreadsheetml/2009/9/ac" r="599" s="3" customFormat="true" x14ac:dyDescent="0.25">
      <c r="A599" s="394"/>
      <c r="B599" s="130"/>
      <c r="L599" s="130"/>
      <c r="V599" s="130"/>
      <c r="AF599" s="130"/>
      <c r="AP599" s="130"/>
      <c r="AZ599" s="130"/>
      <c r="BA599" s="130"/>
      <c r="BB599" s="130"/>
      <c r="BC599" s="130"/>
      <c r="BD599" s="130"/>
      <c r="BE599" s="130"/>
      <c r="BF599" s="130"/>
      <c r="BG599" s="130"/>
      <c r="BJ599" s="130"/>
      <c r="BK599" s="130"/>
      <c r="BL599" s="130"/>
      <c r="BM599" s="130"/>
      <c r="BN599" s="130"/>
      <c r="BO599" s="130"/>
      <c r="BP599" s="130"/>
      <c r="BQ599" s="130"/>
      <c r="BT599" s="441"/>
      <c r="BU599" s="442"/>
      <c r="BV599" s="442"/>
      <c r="BW599" s="442"/>
      <c r="BX599" s="442"/>
      <c r="BY599" s="442"/>
      <c r="BZ599" s="442"/>
      <c r="CA599" s="442"/>
      <c r="CB599" s="442"/>
      <c r="CC599" s="442"/>
      <c r="CD599" s="130"/>
      <c r="CN599" s="130"/>
      <c r="CX599" s="130"/>
      <c r="DH599" s="130"/>
      <c r="DR599" s="130"/>
      <c r="EB599" s="130"/>
      <c r="EL599" s="130"/>
      <c r="EV599" s="130"/>
      <c r="FF599" s="130"/>
      <c r="FP599" s="130"/>
      <c r="FZ599" s="130"/>
      <c r="GJ599" s="130"/>
      <c r="GT599" s="130"/>
      <c r="HD599" s="130"/>
      <c r="HN599" s="130"/>
      <c r="HX599" s="130"/>
      <c r="IH599" s="130"/>
    </row>
    <row xmlns:x14ac="http://schemas.microsoft.com/office/spreadsheetml/2009/9/ac" r="600" s="3" customFormat="true" x14ac:dyDescent="0.25">
      <c r="A600" s="394"/>
      <c r="B600" s="130"/>
      <c r="L600" s="130"/>
      <c r="V600" s="130"/>
      <c r="AF600" s="130"/>
      <c r="AP600" s="130"/>
      <c r="AZ600" s="130"/>
      <c r="BA600" s="130"/>
      <c r="BB600" s="130"/>
      <c r="BC600" s="130"/>
      <c r="BD600" s="130"/>
      <c r="BE600" s="130"/>
      <c r="BF600" s="130"/>
      <c r="BG600" s="130"/>
      <c r="BJ600" s="130"/>
      <c r="BK600" s="130"/>
      <c r="BL600" s="130"/>
      <c r="BM600" s="130"/>
      <c r="BN600" s="130"/>
      <c r="BO600" s="130"/>
      <c r="BP600" s="130"/>
      <c r="BQ600" s="130"/>
      <c r="BT600" s="441"/>
      <c r="BU600" s="442"/>
      <c r="BV600" s="442"/>
      <c r="BW600" s="442"/>
      <c r="BX600" s="442"/>
      <c r="BY600" s="442"/>
      <c r="BZ600" s="442"/>
      <c r="CA600" s="442"/>
      <c r="CB600" s="442"/>
      <c r="CC600" s="442"/>
      <c r="CD600" s="130"/>
      <c r="CN600" s="130"/>
      <c r="CX600" s="130"/>
      <c r="DH600" s="130"/>
      <c r="DR600" s="130"/>
      <c r="EB600" s="130"/>
      <c r="EL600" s="130"/>
      <c r="EV600" s="130"/>
      <c r="FF600" s="130"/>
      <c r="FP600" s="130"/>
      <c r="FZ600" s="130"/>
      <c r="GJ600" s="130"/>
      <c r="GT600" s="130"/>
      <c r="HD600" s="130"/>
      <c r="HN600" s="130"/>
      <c r="HX600" s="130"/>
      <c r="IH600" s="130"/>
    </row>
    <row xmlns:x14ac="http://schemas.microsoft.com/office/spreadsheetml/2009/9/ac" r="601" s="3" customFormat="true" x14ac:dyDescent="0.25">
      <c r="A601" s="394"/>
      <c r="B601" s="130"/>
      <c r="L601" s="130"/>
      <c r="V601" s="130"/>
      <c r="AF601" s="130"/>
      <c r="AP601" s="130"/>
      <c r="AZ601" s="130"/>
      <c r="BA601" s="130"/>
      <c r="BB601" s="130"/>
      <c r="BC601" s="130"/>
      <c r="BD601" s="130"/>
      <c r="BE601" s="130"/>
      <c r="BF601" s="130"/>
      <c r="BG601" s="130"/>
      <c r="BJ601" s="130"/>
      <c r="BK601" s="130"/>
      <c r="BL601" s="130"/>
      <c r="BM601" s="130"/>
      <c r="BN601" s="130"/>
      <c r="BO601" s="130"/>
      <c r="BP601" s="130"/>
      <c r="BQ601" s="130"/>
      <c r="BT601" s="441"/>
      <c r="BU601" s="442"/>
      <c r="BV601" s="442"/>
      <c r="BW601" s="442"/>
      <c r="BX601" s="442"/>
      <c r="BY601" s="442"/>
      <c r="BZ601" s="442"/>
      <c r="CA601" s="442"/>
      <c r="CB601" s="442"/>
      <c r="CC601" s="442"/>
      <c r="CD601" s="130"/>
      <c r="CN601" s="130"/>
      <c r="CX601" s="130"/>
      <c r="DH601" s="130"/>
      <c r="DR601" s="130"/>
      <c r="EB601" s="130"/>
      <c r="EL601" s="130"/>
      <c r="EV601" s="130"/>
      <c r="FF601" s="130"/>
      <c r="FP601" s="130"/>
      <c r="FZ601" s="130"/>
      <c r="GJ601" s="130"/>
      <c r="GT601" s="130"/>
      <c r="HD601" s="130"/>
      <c r="HN601" s="130"/>
      <c r="HX601" s="130"/>
      <c r="IH601" s="130"/>
    </row>
    <row xmlns:x14ac="http://schemas.microsoft.com/office/spreadsheetml/2009/9/ac" r="602" s="3" customFormat="true" x14ac:dyDescent="0.25">
      <c r="A602" s="394"/>
      <c r="B602" s="130"/>
      <c r="L602" s="130"/>
      <c r="V602" s="130"/>
      <c r="AF602" s="130"/>
      <c r="AP602" s="130"/>
      <c r="AZ602" s="130"/>
      <c r="BA602" s="130"/>
      <c r="BB602" s="130"/>
      <c r="BC602" s="130"/>
      <c r="BD602" s="130"/>
      <c r="BE602" s="130"/>
      <c r="BF602" s="130"/>
      <c r="BG602" s="130"/>
      <c r="BJ602" s="130"/>
      <c r="BK602" s="130"/>
      <c r="BL602" s="130"/>
      <c r="BM602" s="130"/>
      <c r="BN602" s="130"/>
      <c r="BO602" s="130"/>
      <c r="BP602" s="130"/>
      <c r="BQ602" s="130"/>
      <c r="BT602" s="441"/>
      <c r="BU602" s="442"/>
      <c r="BV602" s="442"/>
      <c r="BW602" s="442"/>
      <c r="BX602" s="442"/>
      <c r="BY602" s="442"/>
      <c r="BZ602" s="442"/>
      <c r="CA602" s="442"/>
      <c r="CB602" s="442"/>
      <c r="CC602" s="442"/>
      <c r="CD602" s="130"/>
      <c r="CN602" s="130"/>
      <c r="CX602" s="130"/>
      <c r="DH602" s="130"/>
      <c r="DR602" s="130"/>
      <c r="EB602" s="130"/>
      <c r="EL602" s="130"/>
      <c r="EV602" s="130"/>
      <c r="FF602" s="130"/>
      <c r="FP602" s="130"/>
      <c r="FZ602" s="130"/>
      <c r="GJ602" s="130"/>
      <c r="GT602" s="130"/>
      <c r="HD602" s="130"/>
      <c r="HN602" s="130"/>
      <c r="HX602" s="130"/>
      <c r="IH602" s="130"/>
    </row>
    <row xmlns:x14ac="http://schemas.microsoft.com/office/spreadsheetml/2009/9/ac" r="603" s="3" customFormat="true" x14ac:dyDescent="0.25">
      <c r="A603" s="394"/>
      <c r="B603" s="130"/>
      <c r="L603" s="130"/>
      <c r="V603" s="130"/>
      <c r="AF603" s="130"/>
      <c r="AP603" s="130"/>
      <c r="AZ603" s="130"/>
      <c r="BA603" s="130"/>
      <c r="BB603" s="130"/>
      <c r="BC603" s="130"/>
      <c r="BD603" s="130"/>
      <c r="BE603" s="130"/>
      <c r="BF603" s="130"/>
      <c r="BG603" s="130"/>
      <c r="BJ603" s="130"/>
      <c r="BK603" s="130"/>
      <c r="BL603" s="130"/>
      <c r="BM603" s="130"/>
      <c r="BN603" s="130"/>
      <c r="BO603" s="130"/>
      <c r="BP603" s="130"/>
      <c r="BQ603" s="130"/>
      <c r="BT603" s="441"/>
      <c r="BU603" s="442"/>
      <c r="BV603" s="442"/>
      <c r="BW603" s="442"/>
      <c r="BX603" s="442"/>
      <c r="BY603" s="442"/>
      <c r="BZ603" s="442"/>
      <c r="CA603" s="442"/>
      <c r="CB603" s="442"/>
      <c r="CC603" s="442"/>
      <c r="CD603" s="130"/>
      <c r="CN603" s="130"/>
      <c r="CX603" s="130"/>
      <c r="DH603" s="130"/>
      <c r="DR603" s="130"/>
      <c r="EB603" s="130"/>
      <c r="EL603" s="130"/>
      <c r="EV603" s="130"/>
      <c r="FF603" s="130"/>
      <c r="FP603" s="130"/>
      <c r="FZ603" s="130"/>
      <c r="GJ603" s="130"/>
      <c r="GT603" s="130"/>
      <c r="HD603" s="130"/>
      <c r="HN603" s="130"/>
      <c r="HX603" s="130"/>
      <c r="IH603" s="130"/>
    </row>
    <row xmlns:x14ac="http://schemas.microsoft.com/office/spreadsheetml/2009/9/ac" r="604" s="3" customFormat="true" x14ac:dyDescent="0.25">
      <c r="A604" s="394"/>
      <c r="B604" s="130"/>
      <c r="L604" s="130"/>
      <c r="V604" s="130"/>
      <c r="AF604" s="130"/>
      <c r="AP604" s="130"/>
      <c r="AZ604" s="130"/>
      <c r="BA604" s="130"/>
      <c r="BB604" s="130"/>
      <c r="BC604" s="130"/>
      <c r="BD604" s="130"/>
      <c r="BE604" s="130"/>
      <c r="BF604" s="130"/>
      <c r="BG604" s="130"/>
      <c r="BJ604" s="130"/>
      <c r="BK604" s="130"/>
      <c r="BL604" s="130"/>
      <c r="BM604" s="130"/>
      <c r="BN604" s="130"/>
      <c r="BO604" s="130"/>
      <c r="BP604" s="130"/>
      <c r="BQ604" s="130"/>
      <c r="BT604" s="441"/>
      <c r="BU604" s="442"/>
      <c r="BV604" s="442"/>
      <c r="BW604" s="442"/>
      <c r="BX604" s="442"/>
      <c r="BY604" s="442"/>
      <c r="BZ604" s="442"/>
      <c r="CA604" s="442"/>
      <c r="CB604" s="442"/>
      <c r="CC604" s="442"/>
      <c r="CD604" s="130"/>
      <c r="CN604" s="130"/>
      <c r="CX604" s="130"/>
      <c r="DH604" s="130"/>
      <c r="DR604" s="130"/>
      <c r="EB604" s="130"/>
      <c r="EL604" s="130"/>
      <c r="EV604" s="130"/>
      <c r="FF604" s="130"/>
      <c r="FP604" s="130"/>
      <c r="FZ604" s="130"/>
      <c r="GJ604" s="130"/>
      <c r="GT604" s="130"/>
      <c r="HD604" s="130"/>
      <c r="HN604" s="130"/>
      <c r="HX604" s="130"/>
      <c r="IH604" s="130"/>
    </row>
    <row xmlns:x14ac="http://schemas.microsoft.com/office/spreadsheetml/2009/9/ac" r="605" s="3" customFormat="true" x14ac:dyDescent="0.25">
      <c r="A605" s="394"/>
      <c r="B605" s="130"/>
      <c r="L605" s="130"/>
      <c r="V605" s="130"/>
      <c r="AF605" s="130"/>
      <c r="AP605" s="130"/>
      <c r="AZ605" s="130"/>
      <c r="BA605" s="130"/>
      <c r="BB605" s="130"/>
      <c r="BC605" s="130"/>
      <c r="BD605" s="130"/>
      <c r="BE605" s="130"/>
      <c r="BF605" s="130"/>
      <c r="BG605" s="130"/>
      <c r="BJ605" s="130"/>
      <c r="BK605" s="130"/>
      <c r="BL605" s="130"/>
      <c r="BM605" s="130"/>
      <c r="BN605" s="130"/>
      <c r="BO605" s="130"/>
      <c r="BP605" s="130"/>
      <c r="BQ605" s="130"/>
      <c r="BT605" s="441"/>
      <c r="BU605" s="442"/>
      <c r="BV605" s="442"/>
      <c r="BW605" s="442"/>
      <c r="BX605" s="442"/>
      <c r="BY605" s="442"/>
      <c r="BZ605" s="442"/>
      <c r="CA605" s="442"/>
      <c r="CB605" s="442"/>
      <c r="CC605" s="442"/>
      <c r="CD605" s="130"/>
      <c r="CN605" s="130"/>
      <c r="CX605" s="130"/>
      <c r="DH605" s="130"/>
      <c r="DR605" s="130"/>
      <c r="EB605" s="130"/>
      <c r="EL605" s="130"/>
      <c r="EV605" s="130"/>
      <c r="FF605" s="130"/>
      <c r="FP605" s="130"/>
      <c r="FZ605" s="130"/>
      <c r="GJ605" s="130"/>
      <c r="GT605" s="130"/>
      <c r="HD605" s="130"/>
      <c r="HN605" s="130"/>
      <c r="HX605" s="130"/>
      <c r="IH605" s="130"/>
    </row>
    <row xmlns:x14ac="http://schemas.microsoft.com/office/spreadsheetml/2009/9/ac" r="606" s="3" customFormat="true" x14ac:dyDescent="0.25">
      <c r="A606" s="394"/>
      <c r="B606" s="130"/>
      <c r="L606" s="130"/>
      <c r="V606" s="130"/>
      <c r="AF606" s="130"/>
      <c r="AP606" s="130"/>
      <c r="AZ606" s="130"/>
      <c r="BA606" s="130"/>
      <c r="BB606" s="130"/>
      <c r="BC606" s="130"/>
      <c r="BD606" s="130"/>
      <c r="BE606" s="130"/>
      <c r="BF606" s="130"/>
      <c r="BG606" s="130"/>
      <c r="BJ606" s="130"/>
      <c r="BK606" s="130"/>
      <c r="BL606" s="130"/>
      <c r="BM606" s="130"/>
      <c r="BN606" s="130"/>
      <c r="BO606" s="130"/>
      <c r="BP606" s="130"/>
      <c r="BQ606" s="130"/>
      <c r="BT606" s="441"/>
      <c r="BU606" s="442"/>
      <c r="BV606" s="442"/>
      <c r="BW606" s="442"/>
      <c r="BX606" s="442"/>
      <c r="BY606" s="442"/>
      <c r="BZ606" s="442"/>
      <c r="CA606" s="442"/>
      <c r="CB606" s="442"/>
      <c r="CC606" s="442"/>
      <c r="CD606" s="130"/>
      <c r="CN606" s="130"/>
      <c r="CX606" s="130"/>
      <c r="DH606" s="130"/>
      <c r="DR606" s="130"/>
      <c r="EB606" s="130"/>
      <c r="EL606" s="130"/>
      <c r="EV606" s="130"/>
      <c r="FF606" s="130"/>
      <c r="FP606" s="130"/>
      <c r="FZ606" s="130"/>
      <c r="GJ606" s="130"/>
      <c r="GT606" s="130"/>
      <c r="HD606" s="130"/>
      <c r="HN606" s="130"/>
      <c r="HX606" s="130"/>
      <c r="IH606" s="130"/>
    </row>
    <row xmlns:x14ac="http://schemas.microsoft.com/office/spreadsheetml/2009/9/ac" r="607" s="3" customFormat="true" x14ac:dyDescent="0.25">
      <c r="A607" s="394"/>
      <c r="B607" s="130"/>
      <c r="L607" s="130"/>
      <c r="V607" s="130"/>
      <c r="AF607" s="130"/>
      <c r="AP607" s="130"/>
      <c r="AZ607" s="130"/>
      <c r="BA607" s="130"/>
      <c r="BB607" s="130"/>
      <c r="BC607" s="130"/>
      <c r="BD607" s="130"/>
      <c r="BE607" s="130"/>
      <c r="BF607" s="130"/>
      <c r="BG607" s="130"/>
      <c r="BJ607" s="130"/>
      <c r="BK607" s="130"/>
      <c r="BL607" s="130"/>
      <c r="BM607" s="130"/>
      <c r="BN607" s="130"/>
      <c r="BO607" s="130"/>
      <c r="BP607" s="130"/>
      <c r="BQ607" s="130"/>
      <c r="BT607" s="441"/>
      <c r="BU607" s="442"/>
      <c r="BV607" s="442"/>
      <c r="BW607" s="442"/>
      <c r="BX607" s="442"/>
      <c r="BY607" s="442"/>
      <c r="BZ607" s="442"/>
      <c r="CA607" s="442"/>
      <c r="CB607" s="442"/>
      <c r="CC607" s="442"/>
      <c r="CD607" s="130"/>
      <c r="CN607" s="130"/>
      <c r="CX607" s="130"/>
      <c r="DH607" s="130"/>
      <c r="DR607" s="130"/>
      <c r="EB607" s="130"/>
      <c r="EL607" s="130"/>
      <c r="EV607" s="130"/>
      <c r="FF607" s="130"/>
      <c r="FP607" s="130"/>
      <c r="FZ607" s="130"/>
      <c r="GJ607" s="130"/>
      <c r="GT607" s="130"/>
      <c r="HD607" s="130"/>
      <c r="HN607" s="130"/>
      <c r="HX607" s="130"/>
      <c r="IH607" s="130"/>
    </row>
    <row xmlns:x14ac="http://schemas.microsoft.com/office/spreadsheetml/2009/9/ac" r="608" s="3" customFormat="true" x14ac:dyDescent="0.25">
      <c r="A608" s="394"/>
      <c r="B608" s="130"/>
      <c r="L608" s="130"/>
      <c r="V608" s="130"/>
      <c r="AF608" s="130"/>
      <c r="AP608" s="130"/>
      <c r="AZ608" s="130"/>
      <c r="BA608" s="130"/>
      <c r="BB608" s="130"/>
      <c r="BC608" s="130"/>
      <c r="BD608" s="130"/>
      <c r="BE608" s="130"/>
      <c r="BF608" s="130"/>
      <c r="BG608" s="130"/>
      <c r="BJ608" s="130"/>
      <c r="BK608" s="130"/>
      <c r="BL608" s="130"/>
      <c r="BM608" s="130"/>
      <c r="BN608" s="130"/>
      <c r="BO608" s="130"/>
      <c r="BP608" s="130"/>
      <c r="BQ608" s="130"/>
      <c r="BT608" s="441"/>
      <c r="BU608" s="442"/>
      <c r="BV608" s="442"/>
      <c r="BW608" s="442"/>
      <c r="BX608" s="442"/>
      <c r="BY608" s="442"/>
      <c r="BZ608" s="442"/>
      <c r="CA608" s="442"/>
      <c r="CB608" s="442"/>
      <c r="CC608" s="442"/>
      <c r="CD608" s="130"/>
      <c r="CN608" s="130"/>
      <c r="CX608" s="130"/>
      <c r="DH608" s="130"/>
      <c r="DR608" s="130"/>
      <c r="EB608" s="130"/>
      <c r="EL608" s="130"/>
      <c r="EV608" s="130"/>
      <c r="FF608" s="130"/>
      <c r="FP608" s="130"/>
      <c r="FZ608" s="130"/>
      <c r="GJ608" s="130"/>
      <c r="GT608" s="130"/>
      <c r="HD608" s="130"/>
      <c r="HN608" s="130"/>
      <c r="HX608" s="130"/>
      <c r="IH608" s="130"/>
    </row>
    <row xmlns:x14ac="http://schemas.microsoft.com/office/spreadsheetml/2009/9/ac" r="609" s="3" customFormat="true" x14ac:dyDescent="0.25">
      <c r="A609" s="394"/>
      <c r="B609" s="130"/>
      <c r="L609" s="130"/>
      <c r="V609" s="130"/>
      <c r="AF609" s="130"/>
      <c r="AP609" s="130"/>
      <c r="AZ609" s="130"/>
      <c r="BA609" s="130"/>
      <c r="BB609" s="130"/>
      <c r="BC609" s="130"/>
      <c r="BD609" s="130"/>
      <c r="BE609" s="130"/>
      <c r="BF609" s="130"/>
      <c r="BG609" s="130"/>
      <c r="BJ609" s="130"/>
      <c r="BK609" s="130"/>
      <c r="BL609" s="130"/>
      <c r="BM609" s="130"/>
      <c r="BN609" s="130"/>
      <c r="BO609" s="130"/>
      <c r="BP609" s="130"/>
      <c r="BQ609" s="130"/>
      <c r="BT609" s="441"/>
      <c r="BU609" s="442"/>
      <c r="BV609" s="442"/>
      <c r="BW609" s="442"/>
      <c r="BX609" s="442"/>
      <c r="BY609" s="442"/>
      <c r="BZ609" s="442"/>
      <c r="CA609" s="442"/>
      <c r="CB609" s="442"/>
      <c r="CC609" s="442"/>
      <c r="CD609" s="130"/>
      <c r="CN609" s="130"/>
      <c r="CX609" s="130"/>
      <c r="DH609" s="130"/>
      <c r="DR609" s="130"/>
      <c r="EB609" s="130"/>
      <c r="EL609" s="130"/>
      <c r="EV609" s="130"/>
      <c r="FF609" s="130"/>
      <c r="FP609" s="130"/>
      <c r="FZ609" s="130"/>
      <c r="GJ609" s="130"/>
      <c r="GT609" s="130"/>
      <c r="HD609" s="130"/>
      <c r="HN609" s="130"/>
      <c r="HX609" s="130"/>
      <c r="IH609" s="130"/>
    </row>
    <row xmlns:x14ac="http://schemas.microsoft.com/office/spreadsheetml/2009/9/ac" r="610" s="3" customFormat="true" x14ac:dyDescent="0.25">
      <c r="A610" s="394"/>
      <c r="B610" s="130"/>
      <c r="L610" s="130"/>
      <c r="V610" s="130"/>
      <c r="AF610" s="130"/>
      <c r="AP610" s="130"/>
      <c r="AZ610" s="130"/>
      <c r="BA610" s="130"/>
      <c r="BB610" s="130"/>
      <c r="BC610" s="130"/>
      <c r="BD610" s="130"/>
      <c r="BE610" s="130"/>
      <c r="BF610" s="130"/>
      <c r="BG610" s="130"/>
      <c r="BJ610" s="130"/>
      <c r="BK610" s="130"/>
      <c r="BL610" s="130"/>
      <c r="BM610" s="130"/>
      <c r="BN610" s="130"/>
      <c r="BO610" s="130"/>
      <c r="BP610" s="130"/>
      <c r="BQ610" s="130"/>
      <c r="BT610" s="441"/>
      <c r="BU610" s="442"/>
      <c r="BV610" s="442"/>
      <c r="BW610" s="442"/>
      <c r="BX610" s="442"/>
      <c r="BY610" s="442"/>
      <c r="BZ610" s="442"/>
      <c r="CA610" s="442"/>
      <c r="CB610" s="442"/>
      <c r="CC610" s="442"/>
      <c r="CD610" s="130"/>
      <c r="CN610" s="130"/>
      <c r="CX610" s="130"/>
      <c r="DH610" s="130"/>
      <c r="DR610" s="130"/>
      <c r="EB610" s="130"/>
      <c r="EL610" s="130"/>
      <c r="EV610" s="130"/>
      <c r="FF610" s="130"/>
      <c r="FP610" s="130"/>
      <c r="FZ610" s="130"/>
      <c r="GJ610" s="130"/>
      <c r="GT610" s="130"/>
      <c r="HD610" s="130"/>
      <c r="HN610" s="130"/>
      <c r="HX610" s="130"/>
      <c r="IH610" s="130"/>
    </row>
    <row xmlns:x14ac="http://schemas.microsoft.com/office/spreadsheetml/2009/9/ac" r="611" s="3" customFormat="true" x14ac:dyDescent="0.25">
      <c r="A611" s="394"/>
      <c r="B611" s="130"/>
      <c r="L611" s="130"/>
      <c r="V611" s="130"/>
      <c r="AF611" s="130"/>
      <c r="AP611" s="130"/>
      <c r="AZ611" s="130"/>
      <c r="BA611" s="130"/>
      <c r="BB611" s="130"/>
      <c r="BC611" s="130"/>
      <c r="BD611" s="130"/>
      <c r="BE611" s="130"/>
      <c r="BF611" s="130"/>
      <c r="BG611" s="130"/>
      <c r="BJ611" s="130"/>
      <c r="BK611" s="130"/>
      <c r="BL611" s="130"/>
      <c r="BM611" s="130"/>
      <c r="BN611" s="130"/>
      <c r="BO611" s="130"/>
      <c r="BP611" s="130"/>
      <c r="BQ611" s="130"/>
      <c r="BT611" s="441"/>
      <c r="BU611" s="442"/>
      <c r="BV611" s="442"/>
      <c r="BW611" s="442"/>
      <c r="BX611" s="442"/>
      <c r="BY611" s="442"/>
      <c r="BZ611" s="442"/>
      <c r="CA611" s="442"/>
      <c r="CB611" s="442"/>
      <c r="CC611" s="442"/>
      <c r="CD611" s="130"/>
      <c r="CN611" s="130"/>
      <c r="CX611" s="130"/>
      <c r="DH611" s="130"/>
      <c r="DR611" s="130"/>
      <c r="EB611" s="130"/>
      <c r="EL611" s="130"/>
      <c r="EV611" s="130"/>
      <c r="FF611" s="130"/>
      <c r="FP611" s="130"/>
      <c r="FZ611" s="130"/>
      <c r="GJ611" s="130"/>
      <c r="GT611" s="130"/>
      <c r="HD611" s="130"/>
      <c r="HN611" s="130"/>
      <c r="HX611" s="130"/>
      <c r="IH611" s="130"/>
    </row>
    <row xmlns:x14ac="http://schemas.microsoft.com/office/spreadsheetml/2009/9/ac" r="612" s="3" customFormat="true" x14ac:dyDescent="0.25">
      <c r="A612" s="394"/>
      <c r="B612" s="130"/>
      <c r="L612" s="130"/>
      <c r="V612" s="130"/>
      <c r="AF612" s="130"/>
      <c r="AP612" s="130"/>
      <c r="AZ612" s="130"/>
      <c r="BA612" s="130"/>
      <c r="BB612" s="130"/>
      <c r="BC612" s="130"/>
      <c r="BD612" s="130"/>
      <c r="BE612" s="130"/>
      <c r="BF612" s="130"/>
      <c r="BG612" s="130"/>
      <c r="BJ612" s="130"/>
      <c r="BK612" s="130"/>
      <c r="BL612" s="130"/>
      <c r="BM612" s="130"/>
      <c r="BN612" s="130"/>
      <c r="BO612" s="130"/>
      <c r="BP612" s="130"/>
      <c r="BQ612" s="130"/>
      <c r="BT612" s="441"/>
      <c r="BU612" s="442"/>
      <c r="BV612" s="442"/>
      <c r="BW612" s="442"/>
      <c r="BX612" s="442"/>
      <c r="BY612" s="442"/>
      <c r="BZ612" s="442"/>
      <c r="CA612" s="442"/>
      <c r="CB612" s="442"/>
      <c r="CC612" s="442"/>
      <c r="CD612" s="130"/>
      <c r="CN612" s="130"/>
      <c r="CX612" s="130"/>
      <c r="DH612" s="130"/>
      <c r="DR612" s="130"/>
      <c r="EB612" s="130"/>
      <c r="EL612" s="130"/>
      <c r="EV612" s="130"/>
      <c r="FF612" s="130"/>
      <c r="FP612" s="130"/>
      <c r="FZ612" s="130"/>
      <c r="GJ612" s="130"/>
      <c r="GT612" s="130"/>
      <c r="HD612" s="130"/>
      <c r="HN612" s="130"/>
      <c r="HX612" s="130"/>
      <c r="IH612" s="130"/>
    </row>
    <row xmlns:x14ac="http://schemas.microsoft.com/office/spreadsheetml/2009/9/ac" r="613" s="3" customFormat="true" x14ac:dyDescent="0.25">
      <c r="A613" s="394"/>
      <c r="B613" s="130"/>
      <c r="L613" s="130"/>
      <c r="V613" s="130"/>
      <c r="AF613" s="130"/>
      <c r="AP613" s="130"/>
      <c r="AZ613" s="130"/>
      <c r="BA613" s="130"/>
      <c r="BB613" s="130"/>
      <c r="BC613" s="130"/>
      <c r="BD613" s="130"/>
      <c r="BE613" s="130"/>
      <c r="BF613" s="130"/>
      <c r="BG613" s="130"/>
      <c r="BJ613" s="130"/>
      <c r="BK613" s="130"/>
      <c r="BL613" s="130"/>
      <c r="BM613" s="130"/>
      <c r="BN613" s="130"/>
      <c r="BO613" s="130"/>
      <c r="BP613" s="130"/>
      <c r="BQ613" s="130"/>
      <c r="BT613" s="441"/>
      <c r="BU613" s="442"/>
      <c r="BV613" s="442"/>
      <c r="BW613" s="442"/>
      <c r="BX613" s="442"/>
      <c r="BY613" s="442"/>
      <c r="BZ613" s="442"/>
      <c r="CA613" s="442"/>
      <c r="CB613" s="442"/>
      <c r="CC613" s="442"/>
      <c r="CD613" s="130"/>
      <c r="CN613" s="130"/>
      <c r="CX613" s="130"/>
      <c r="DH613" s="130"/>
      <c r="DR613" s="130"/>
      <c r="EB613" s="130"/>
      <c r="EL613" s="130"/>
      <c r="EV613" s="130"/>
      <c r="FF613" s="130"/>
      <c r="FP613" s="130"/>
      <c r="FZ613" s="130"/>
      <c r="GJ613" s="130"/>
      <c r="GT613" s="130"/>
      <c r="HD613" s="130"/>
      <c r="HN613" s="130"/>
      <c r="HX613" s="130"/>
      <c r="IH613" s="130"/>
    </row>
    <row xmlns:x14ac="http://schemas.microsoft.com/office/spreadsheetml/2009/9/ac" r="614" s="3" customFormat="true" x14ac:dyDescent="0.25">
      <c r="A614" s="394"/>
      <c r="B614" s="130"/>
      <c r="L614" s="130"/>
      <c r="V614" s="130"/>
      <c r="AF614" s="130"/>
      <c r="AP614" s="130"/>
      <c r="AZ614" s="130"/>
      <c r="BA614" s="130"/>
      <c r="BB614" s="130"/>
      <c r="BC614" s="130"/>
      <c r="BD614" s="130"/>
      <c r="BE614" s="130"/>
      <c r="BF614" s="130"/>
      <c r="BG614" s="130"/>
      <c r="BJ614" s="130"/>
      <c r="BK614" s="130"/>
      <c r="BL614" s="130"/>
      <c r="BM614" s="130"/>
      <c r="BN614" s="130"/>
      <c r="BO614" s="130"/>
      <c r="BP614" s="130"/>
      <c r="BQ614" s="130"/>
      <c r="BT614" s="441"/>
      <c r="BU614" s="442"/>
      <c r="BV614" s="442"/>
      <c r="BW614" s="442"/>
      <c r="BX614" s="442"/>
      <c r="BY614" s="442"/>
      <c r="BZ614" s="442"/>
      <c r="CA614" s="442"/>
      <c r="CB614" s="442"/>
      <c r="CC614" s="442"/>
      <c r="CD614" s="130"/>
      <c r="CN614" s="130"/>
      <c r="CX614" s="130"/>
      <c r="DH614" s="130"/>
      <c r="DR614" s="130"/>
      <c r="EB614" s="130"/>
      <c r="EL614" s="130"/>
      <c r="EV614" s="130"/>
      <c r="FF614" s="130"/>
      <c r="FP614" s="130"/>
      <c r="FZ614" s="130"/>
      <c r="GJ614" s="130"/>
      <c r="GT614" s="130"/>
      <c r="HD614" s="130"/>
      <c r="HN614" s="130"/>
      <c r="HX614" s="130"/>
      <c r="IH614" s="130"/>
    </row>
    <row xmlns:x14ac="http://schemas.microsoft.com/office/spreadsheetml/2009/9/ac" r="615" s="3" customFormat="true" x14ac:dyDescent="0.25">
      <c r="A615" s="394"/>
      <c r="B615" s="130"/>
      <c r="L615" s="130"/>
      <c r="V615" s="130"/>
      <c r="AF615" s="130"/>
      <c r="AP615" s="130"/>
      <c r="AZ615" s="130"/>
      <c r="BA615" s="130"/>
      <c r="BB615" s="130"/>
      <c r="BC615" s="130"/>
      <c r="BD615" s="130"/>
      <c r="BE615" s="130"/>
      <c r="BF615" s="130"/>
      <c r="BG615" s="130"/>
      <c r="BJ615" s="130"/>
      <c r="BK615" s="130"/>
      <c r="BL615" s="130"/>
      <c r="BM615" s="130"/>
      <c r="BN615" s="130"/>
      <c r="BO615" s="130"/>
      <c r="BP615" s="130"/>
      <c r="BQ615" s="130"/>
      <c r="BT615" s="441"/>
      <c r="BU615" s="442"/>
      <c r="BV615" s="442"/>
      <c r="BW615" s="442"/>
      <c r="BX615" s="442"/>
      <c r="BY615" s="442"/>
      <c r="BZ615" s="442"/>
      <c r="CA615" s="442"/>
      <c r="CB615" s="442"/>
      <c r="CC615" s="442"/>
      <c r="CD615" s="130"/>
      <c r="CN615" s="130"/>
      <c r="CX615" s="130"/>
      <c r="DH615" s="130"/>
      <c r="DR615" s="130"/>
      <c r="EB615" s="130"/>
      <c r="EL615" s="130"/>
      <c r="EV615" s="130"/>
      <c r="FF615" s="130"/>
      <c r="FP615" s="130"/>
      <c r="FZ615" s="130"/>
      <c r="GJ615" s="130"/>
      <c r="GT615" s="130"/>
      <c r="HD615" s="130"/>
      <c r="HN615" s="130"/>
      <c r="HX615" s="130"/>
      <c r="IH615" s="130"/>
    </row>
    <row xmlns:x14ac="http://schemas.microsoft.com/office/spreadsheetml/2009/9/ac" r="616" s="3" customFormat="true" x14ac:dyDescent="0.25">
      <c r="A616" s="394"/>
      <c r="B616" s="130"/>
      <c r="L616" s="130"/>
      <c r="V616" s="130"/>
      <c r="AF616" s="130"/>
      <c r="AP616" s="130"/>
      <c r="AZ616" s="130"/>
      <c r="BA616" s="130"/>
      <c r="BB616" s="130"/>
      <c r="BC616" s="130"/>
      <c r="BD616" s="130"/>
      <c r="BE616" s="130"/>
      <c r="BF616" s="130"/>
      <c r="BG616" s="130"/>
      <c r="BJ616" s="130"/>
      <c r="BK616" s="130"/>
      <c r="BL616" s="130"/>
      <c r="BM616" s="130"/>
      <c r="BN616" s="130"/>
      <c r="BO616" s="130"/>
      <c r="BP616" s="130"/>
      <c r="BQ616" s="130"/>
      <c r="BT616" s="441"/>
      <c r="BU616" s="442"/>
      <c r="BV616" s="442"/>
      <c r="BW616" s="442"/>
      <c r="BX616" s="442"/>
      <c r="BY616" s="442"/>
      <c r="BZ616" s="442"/>
      <c r="CA616" s="442"/>
      <c r="CB616" s="442"/>
      <c r="CC616" s="442"/>
      <c r="CD616" s="130"/>
      <c r="CN616" s="130"/>
      <c r="CX616" s="130"/>
      <c r="DH616" s="130"/>
      <c r="DR616" s="130"/>
      <c r="EB616" s="130"/>
      <c r="EL616" s="130"/>
      <c r="EV616" s="130"/>
      <c r="FF616" s="130"/>
      <c r="FP616" s="130"/>
      <c r="FZ616" s="130"/>
      <c r="GJ616" s="130"/>
      <c r="GT616" s="130"/>
      <c r="HD616" s="130"/>
      <c r="HN616" s="130"/>
      <c r="HX616" s="130"/>
      <c r="IH616" s="130"/>
    </row>
    <row xmlns:x14ac="http://schemas.microsoft.com/office/spreadsheetml/2009/9/ac" r="617" s="3" customFormat="true" x14ac:dyDescent="0.25">
      <c r="A617" s="394"/>
      <c r="B617" s="130"/>
      <c r="L617" s="130"/>
      <c r="V617" s="130"/>
      <c r="AF617" s="130"/>
      <c r="AP617" s="130"/>
      <c r="AZ617" s="130"/>
      <c r="BA617" s="130"/>
      <c r="BB617" s="130"/>
      <c r="BC617" s="130"/>
      <c r="BD617" s="130"/>
      <c r="BE617" s="130"/>
      <c r="BF617" s="130"/>
      <c r="BG617" s="130"/>
      <c r="BJ617" s="130"/>
      <c r="BK617" s="130"/>
      <c r="BL617" s="130"/>
      <c r="BM617" s="130"/>
      <c r="BN617" s="130"/>
      <c r="BO617" s="130"/>
      <c r="BP617" s="130"/>
      <c r="BQ617" s="130"/>
      <c r="BT617" s="441"/>
      <c r="BU617" s="442"/>
      <c r="BV617" s="442"/>
      <c r="BW617" s="442"/>
      <c r="BX617" s="442"/>
      <c r="BY617" s="442"/>
      <c r="BZ617" s="442"/>
      <c r="CA617" s="442"/>
      <c r="CB617" s="442"/>
      <c r="CC617" s="442"/>
      <c r="CD617" s="130"/>
      <c r="CN617" s="130"/>
      <c r="CX617" s="130"/>
      <c r="DH617" s="130"/>
      <c r="DR617" s="130"/>
      <c r="EB617" s="130"/>
      <c r="EL617" s="130"/>
      <c r="EV617" s="130"/>
      <c r="FF617" s="130"/>
      <c r="FP617" s="130"/>
      <c r="FZ617" s="130"/>
      <c r="GJ617" s="130"/>
      <c r="GT617" s="130"/>
      <c r="HD617" s="130"/>
      <c r="HN617" s="130"/>
      <c r="HX617" s="130"/>
      <c r="IH617" s="130"/>
    </row>
    <row xmlns:x14ac="http://schemas.microsoft.com/office/spreadsheetml/2009/9/ac" r="618" s="3" customFormat="true" x14ac:dyDescent="0.25">
      <c r="A618" s="394"/>
      <c r="B618" s="130"/>
      <c r="L618" s="130"/>
      <c r="V618" s="130"/>
      <c r="AF618" s="130"/>
      <c r="AP618" s="130"/>
      <c r="AZ618" s="130"/>
      <c r="BA618" s="130"/>
      <c r="BB618" s="130"/>
      <c r="BC618" s="130"/>
      <c r="BD618" s="130"/>
      <c r="BE618" s="130"/>
      <c r="BF618" s="130"/>
      <c r="BG618" s="130"/>
      <c r="BJ618" s="130"/>
      <c r="BK618" s="130"/>
      <c r="BL618" s="130"/>
      <c r="BM618" s="130"/>
      <c r="BN618" s="130"/>
      <c r="BO618" s="130"/>
      <c r="BP618" s="130"/>
      <c r="BQ618" s="130"/>
      <c r="BT618" s="441"/>
      <c r="BU618" s="442"/>
      <c r="BV618" s="442"/>
      <c r="BW618" s="442"/>
      <c r="BX618" s="442"/>
      <c r="BY618" s="442"/>
      <c r="BZ618" s="442"/>
      <c r="CA618" s="442"/>
      <c r="CB618" s="442"/>
      <c r="CC618" s="442"/>
      <c r="CD618" s="130"/>
      <c r="CN618" s="130"/>
      <c r="CX618" s="130"/>
      <c r="DH618" s="130"/>
      <c r="DR618" s="130"/>
      <c r="EB618" s="130"/>
      <c r="EL618" s="130"/>
      <c r="EV618" s="130"/>
      <c r="FF618" s="130"/>
      <c r="FP618" s="130"/>
      <c r="FZ618" s="130"/>
      <c r="GJ618" s="130"/>
      <c r="GT618" s="130"/>
      <c r="HD618" s="130"/>
      <c r="HN618" s="130"/>
      <c r="HX618" s="130"/>
      <c r="IH618" s="130"/>
    </row>
    <row xmlns:x14ac="http://schemas.microsoft.com/office/spreadsheetml/2009/9/ac" r="619" s="3" customFormat="true" x14ac:dyDescent="0.25">
      <c r="A619" s="394"/>
      <c r="B619" s="130"/>
      <c r="L619" s="130"/>
      <c r="V619" s="130"/>
      <c r="AF619" s="130"/>
      <c r="AP619" s="130"/>
      <c r="AZ619" s="130"/>
      <c r="BA619" s="130"/>
      <c r="BB619" s="130"/>
      <c r="BC619" s="130"/>
      <c r="BD619" s="130"/>
      <c r="BE619" s="130"/>
      <c r="BF619" s="130"/>
      <c r="BG619" s="130"/>
      <c r="BJ619" s="130"/>
      <c r="BK619" s="130"/>
      <c r="BL619" s="130"/>
      <c r="BM619" s="130"/>
      <c r="BN619" s="130"/>
      <c r="BO619" s="130"/>
      <c r="BP619" s="130"/>
      <c r="BQ619" s="130"/>
      <c r="BT619" s="441"/>
      <c r="BU619" s="442"/>
      <c r="BV619" s="442"/>
      <c r="BW619" s="442"/>
      <c r="BX619" s="442"/>
      <c r="BY619" s="442"/>
      <c r="BZ619" s="442"/>
      <c r="CA619" s="442"/>
      <c r="CB619" s="442"/>
      <c r="CC619" s="442"/>
      <c r="CD619" s="130"/>
      <c r="CN619" s="130"/>
      <c r="CX619" s="130"/>
      <c r="DH619" s="130"/>
      <c r="DR619" s="130"/>
      <c r="EB619" s="130"/>
      <c r="EL619" s="130"/>
      <c r="EV619" s="130"/>
      <c r="FF619" s="130"/>
      <c r="FP619" s="130"/>
      <c r="FZ619" s="130"/>
      <c r="GJ619" s="130"/>
      <c r="GT619" s="130"/>
      <c r="HD619" s="130"/>
      <c r="HN619" s="130"/>
      <c r="HX619" s="130"/>
      <c r="IH619" s="130"/>
    </row>
    <row xmlns:x14ac="http://schemas.microsoft.com/office/spreadsheetml/2009/9/ac" r="620" s="3" customFormat="true" x14ac:dyDescent="0.25">
      <c r="A620" s="394"/>
      <c r="B620" s="130"/>
      <c r="L620" s="130"/>
      <c r="V620" s="130"/>
      <c r="AF620" s="130"/>
      <c r="AP620" s="130"/>
      <c r="AZ620" s="130"/>
      <c r="BA620" s="130"/>
      <c r="BB620" s="130"/>
      <c r="BC620" s="130"/>
      <c r="BD620" s="130"/>
      <c r="BE620" s="130"/>
      <c r="BF620" s="130"/>
      <c r="BG620" s="130"/>
      <c r="BJ620" s="130"/>
      <c r="BK620" s="130"/>
      <c r="BL620" s="130"/>
      <c r="BM620" s="130"/>
      <c r="BN620" s="130"/>
      <c r="BO620" s="130"/>
      <c r="BP620" s="130"/>
      <c r="BQ620" s="130"/>
      <c r="BT620" s="441"/>
      <c r="BU620" s="442"/>
      <c r="BV620" s="442"/>
      <c r="BW620" s="442"/>
      <c r="BX620" s="442"/>
      <c r="BY620" s="442"/>
      <c r="BZ620" s="442"/>
      <c r="CA620" s="442"/>
      <c r="CB620" s="442"/>
      <c r="CC620" s="442"/>
      <c r="CD620" s="130"/>
      <c r="CN620" s="130"/>
      <c r="CX620" s="130"/>
      <c r="DH620" s="130"/>
      <c r="DR620" s="130"/>
      <c r="EB620" s="130"/>
      <c r="EL620" s="130"/>
      <c r="EV620" s="130"/>
      <c r="FF620" s="130"/>
      <c r="FP620" s="130"/>
      <c r="FZ620" s="130"/>
      <c r="GJ620" s="130"/>
      <c r="GT620" s="130"/>
      <c r="HD620" s="130"/>
      <c r="HN620" s="130"/>
      <c r="HX620" s="130"/>
      <c r="IH620" s="130"/>
    </row>
    <row xmlns:x14ac="http://schemas.microsoft.com/office/spreadsheetml/2009/9/ac" r="621" s="3" customFormat="true" x14ac:dyDescent="0.25">
      <c r="A621" s="394"/>
      <c r="B621" s="130"/>
      <c r="L621" s="130"/>
      <c r="V621" s="130"/>
      <c r="AF621" s="130"/>
      <c r="AP621" s="130"/>
      <c r="AZ621" s="130"/>
      <c r="BA621" s="130"/>
      <c r="BB621" s="130"/>
      <c r="BC621" s="130"/>
      <c r="BD621" s="130"/>
      <c r="BE621" s="130"/>
      <c r="BF621" s="130"/>
      <c r="BG621" s="130"/>
      <c r="BJ621" s="130"/>
      <c r="BK621" s="130"/>
      <c r="BL621" s="130"/>
      <c r="BM621" s="130"/>
      <c r="BN621" s="130"/>
      <c r="BO621" s="130"/>
      <c r="BP621" s="130"/>
      <c r="BQ621" s="130"/>
      <c r="BT621" s="441"/>
      <c r="BU621" s="442"/>
      <c r="BV621" s="442"/>
      <c r="BW621" s="442"/>
      <c r="BX621" s="442"/>
      <c r="BY621" s="442"/>
      <c r="BZ621" s="442"/>
      <c r="CA621" s="442"/>
      <c r="CB621" s="442"/>
      <c r="CC621" s="442"/>
      <c r="CD621" s="130"/>
      <c r="CN621" s="130"/>
      <c r="CX621" s="130"/>
      <c r="DH621" s="130"/>
      <c r="DR621" s="130"/>
      <c r="EB621" s="130"/>
      <c r="EL621" s="130"/>
      <c r="EV621" s="130"/>
      <c r="FF621" s="130"/>
      <c r="FP621" s="130"/>
      <c r="FZ621" s="130"/>
      <c r="GJ621" s="130"/>
      <c r="GT621" s="130"/>
      <c r="HD621" s="130"/>
      <c r="HN621" s="130"/>
      <c r="HX621" s="130"/>
      <c r="IH621" s="130"/>
    </row>
    <row xmlns:x14ac="http://schemas.microsoft.com/office/spreadsheetml/2009/9/ac" r="622" s="3" customFormat="true" x14ac:dyDescent="0.25">
      <c r="A622" s="394"/>
      <c r="B622" s="130"/>
      <c r="L622" s="130"/>
      <c r="V622" s="130"/>
      <c r="AF622" s="130"/>
      <c r="AP622" s="130"/>
      <c r="AZ622" s="130"/>
      <c r="BA622" s="130"/>
      <c r="BB622" s="130"/>
      <c r="BC622" s="130"/>
      <c r="BD622" s="130"/>
      <c r="BE622" s="130"/>
      <c r="BF622" s="130"/>
      <c r="BG622" s="130"/>
      <c r="BJ622" s="130"/>
      <c r="BK622" s="130"/>
      <c r="BL622" s="130"/>
      <c r="BM622" s="130"/>
      <c r="BN622" s="130"/>
      <c r="BO622" s="130"/>
      <c r="BP622" s="130"/>
      <c r="BQ622" s="130"/>
      <c r="BT622" s="441"/>
      <c r="BU622" s="442"/>
      <c r="BV622" s="442"/>
      <c r="BW622" s="442"/>
      <c r="BX622" s="442"/>
      <c r="BY622" s="442"/>
      <c r="BZ622" s="442"/>
      <c r="CA622" s="442"/>
      <c r="CB622" s="442"/>
      <c r="CC622" s="442"/>
      <c r="CD622" s="130"/>
      <c r="CN622" s="130"/>
      <c r="CX622" s="130"/>
      <c r="DH622" s="130"/>
      <c r="DR622" s="130"/>
      <c r="EB622" s="130"/>
      <c r="EL622" s="130"/>
      <c r="EV622" s="130"/>
      <c r="FF622" s="130"/>
      <c r="FP622" s="130"/>
      <c r="FZ622" s="130"/>
      <c r="GJ622" s="130"/>
      <c r="GT622" s="130"/>
      <c r="HD622" s="130"/>
      <c r="HN622" s="130"/>
      <c r="HX622" s="130"/>
      <c r="IH622" s="130"/>
    </row>
    <row xmlns:x14ac="http://schemas.microsoft.com/office/spreadsheetml/2009/9/ac" r="623" s="3" customFormat="true" x14ac:dyDescent="0.25">
      <c r="A623" s="394"/>
      <c r="B623" s="130"/>
      <c r="L623" s="130"/>
      <c r="V623" s="130"/>
      <c r="AF623" s="130"/>
      <c r="AP623" s="130"/>
      <c r="AZ623" s="130"/>
      <c r="BA623" s="130"/>
      <c r="BB623" s="130"/>
      <c r="BC623" s="130"/>
      <c r="BD623" s="130"/>
      <c r="BE623" s="130"/>
      <c r="BF623" s="130"/>
      <c r="BG623" s="130"/>
      <c r="BJ623" s="130"/>
      <c r="BK623" s="130"/>
      <c r="BL623" s="130"/>
      <c r="BM623" s="130"/>
      <c r="BN623" s="130"/>
      <c r="BO623" s="130"/>
      <c r="BP623" s="130"/>
      <c r="BQ623" s="130"/>
      <c r="BT623" s="441"/>
      <c r="BU623" s="442"/>
      <c r="BV623" s="442"/>
      <c r="BW623" s="442"/>
      <c r="BX623" s="442"/>
      <c r="BY623" s="442"/>
      <c r="BZ623" s="442"/>
      <c r="CA623" s="442"/>
      <c r="CB623" s="442"/>
      <c r="CC623" s="442"/>
      <c r="CD623" s="130"/>
      <c r="CN623" s="130"/>
      <c r="CX623" s="130"/>
      <c r="DH623" s="130"/>
      <c r="DR623" s="130"/>
      <c r="EB623" s="130"/>
      <c r="EL623" s="130"/>
      <c r="EV623" s="130"/>
      <c r="FF623" s="130"/>
      <c r="FP623" s="130"/>
      <c r="FZ623" s="130"/>
      <c r="GJ623" s="130"/>
      <c r="GT623" s="130"/>
      <c r="HD623" s="130"/>
      <c r="HN623" s="130"/>
      <c r="HX623" s="130"/>
      <c r="IH623" s="130"/>
    </row>
    <row xmlns:x14ac="http://schemas.microsoft.com/office/spreadsheetml/2009/9/ac" r="624" s="3" customFormat="true" x14ac:dyDescent="0.25">
      <c r="A624" s="394"/>
      <c r="B624" s="130"/>
      <c r="L624" s="130"/>
      <c r="V624" s="130"/>
      <c r="AF624" s="130"/>
      <c r="AP624" s="130"/>
      <c r="AZ624" s="130"/>
      <c r="BA624" s="130"/>
      <c r="BB624" s="130"/>
      <c r="BC624" s="130"/>
      <c r="BD624" s="130"/>
      <c r="BE624" s="130"/>
      <c r="BF624" s="130"/>
      <c r="BG624" s="130"/>
      <c r="BJ624" s="130"/>
      <c r="BK624" s="130"/>
      <c r="BL624" s="130"/>
      <c r="BM624" s="130"/>
      <c r="BN624" s="130"/>
      <c r="BO624" s="130"/>
      <c r="BP624" s="130"/>
      <c r="BQ624" s="130"/>
      <c r="BT624" s="441"/>
      <c r="BU624" s="442"/>
      <c r="BV624" s="442"/>
      <c r="BW624" s="442"/>
      <c r="BX624" s="442"/>
      <c r="BY624" s="442"/>
      <c r="BZ624" s="442"/>
      <c r="CA624" s="442"/>
      <c r="CB624" s="442"/>
      <c r="CC624" s="442"/>
      <c r="CD624" s="130"/>
      <c r="CN624" s="130"/>
      <c r="CX624" s="130"/>
      <c r="DH624" s="130"/>
      <c r="DR624" s="130"/>
      <c r="EB624" s="130"/>
      <c r="EL624" s="130"/>
      <c r="EV624" s="130"/>
      <c r="FF624" s="130"/>
      <c r="FP624" s="130"/>
      <c r="FZ624" s="130"/>
      <c r="GJ624" s="130"/>
      <c r="GT624" s="130"/>
      <c r="HD624" s="130"/>
      <c r="HN624" s="130"/>
      <c r="HX624" s="130"/>
      <c r="IH624" s="130"/>
    </row>
    <row xmlns:x14ac="http://schemas.microsoft.com/office/spreadsheetml/2009/9/ac" r="625" s="3" customFormat="true" x14ac:dyDescent="0.25">
      <c r="A625" s="394"/>
      <c r="B625" s="130"/>
      <c r="L625" s="130"/>
      <c r="V625" s="130"/>
      <c r="AF625" s="130"/>
      <c r="AP625" s="130"/>
      <c r="AZ625" s="130"/>
      <c r="BA625" s="130"/>
      <c r="BB625" s="130"/>
      <c r="BC625" s="130"/>
      <c r="BD625" s="130"/>
      <c r="BE625" s="130"/>
      <c r="BF625" s="130"/>
      <c r="BG625" s="130"/>
      <c r="BJ625" s="130"/>
      <c r="BK625" s="130"/>
      <c r="BL625" s="130"/>
      <c r="BM625" s="130"/>
      <c r="BN625" s="130"/>
      <c r="BO625" s="130"/>
      <c r="BP625" s="130"/>
      <c r="BQ625" s="130"/>
      <c r="BT625" s="441"/>
      <c r="BU625" s="442"/>
      <c r="BV625" s="442"/>
      <c r="BW625" s="442"/>
      <c r="BX625" s="442"/>
      <c r="BY625" s="442"/>
      <c r="BZ625" s="442"/>
      <c r="CA625" s="442"/>
      <c r="CB625" s="442"/>
      <c r="CC625" s="442"/>
      <c r="CD625" s="130"/>
      <c r="CN625" s="130"/>
      <c r="CX625" s="130"/>
      <c r="DH625" s="130"/>
      <c r="DR625" s="130"/>
      <c r="EB625" s="130"/>
      <c r="EL625" s="130"/>
      <c r="EV625" s="130"/>
      <c r="FF625" s="130"/>
      <c r="FP625" s="130"/>
      <c r="FZ625" s="130"/>
      <c r="GJ625" s="130"/>
      <c r="GT625" s="130"/>
      <c r="HD625" s="130"/>
      <c r="HN625" s="130"/>
      <c r="HX625" s="130"/>
      <c r="IH625" s="130"/>
    </row>
    <row xmlns:x14ac="http://schemas.microsoft.com/office/spreadsheetml/2009/9/ac" r="626" s="3" customFormat="true" x14ac:dyDescent="0.25">
      <c r="A626" s="394"/>
      <c r="B626" s="130"/>
      <c r="L626" s="130"/>
      <c r="V626" s="130"/>
      <c r="AF626" s="130"/>
      <c r="AP626" s="130"/>
      <c r="AZ626" s="130"/>
      <c r="BA626" s="130"/>
      <c r="BB626" s="130"/>
      <c r="BC626" s="130"/>
      <c r="BD626" s="130"/>
      <c r="BE626" s="130"/>
      <c r="BF626" s="130"/>
      <c r="BG626" s="130"/>
      <c r="BJ626" s="130"/>
      <c r="BK626" s="130"/>
      <c r="BL626" s="130"/>
      <c r="BM626" s="130"/>
      <c r="BN626" s="130"/>
      <c r="BO626" s="130"/>
      <c r="BP626" s="130"/>
      <c r="BQ626" s="130"/>
      <c r="BT626" s="441"/>
      <c r="BU626" s="442"/>
      <c r="BV626" s="442"/>
      <c r="BW626" s="442"/>
      <c r="BX626" s="442"/>
      <c r="BY626" s="442"/>
      <c r="BZ626" s="442"/>
      <c r="CA626" s="442"/>
      <c r="CB626" s="442"/>
      <c r="CC626" s="442"/>
      <c r="CD626" s="130"/>
      <c r="CN626" s="130"/>
      <c r="CX626" s="130"/>
      <c r="DH626" s="130"/>
      <c r="DR626" s="130"/>
      <c r="EB626" s="130"/>
      <c r="EL626" s="130"/>
      <c r="EV626" s="130"/>
      <c r="FF626" s="130"/>
      <c r="FP626" s="130"/>
      <c r="FZ626" s="130"/>
      <c r="GJ626" s="130"/>
      <c r="GT626" s="130"/>
      <c r="HD626" s="130"/>
      <c r="HN626" s="130"/>
      <c r="HX626" s="130"/>
      <c r="IH626" s="130"/>
    </row>
    <row xmlns:x14ac="http://schemas.microsoft.com/office/spreadsheetml/2009/9/ac" r="627" s="3" customFormat="true" x14ac:dyDescent="0.25">
      <c r="A627" s="394"/>
      <c r="B627" s="130"/>
      <c r="L627" s="130"/>
      <c r="V627" s="130"/>
      <c r="AF627" s="130"/>
      <c r="AP627" s="130"/>
      <c r="AZ627" s="130"/>
      <c r="BA627" s="130"/>
      <c r="BB627" s="130"/>
      <c r="BC627" s="130"/>
      <c r="BD627" s="130"/>
      <c r="BE627" s="130"/>
      <c r="BF627" s="130"/>
      <c r="BG627" s="130"/>
      <c r="BJ627" s="130"/>
      <c r="BK627" s="130"/>
      <c r="BL627" s="130"/>
      <c r="BM627" s="130"/>
      <c r="BN627" s="130"/>
      <c r="BO627" s="130"/>
      <c r="BP627" s="130"/>
      <c r="BQ627" s="130"/>
      <c r="BT627" s="441"/>
      <c r="BU627" s="442"/>
      <c r="BV627" s="442"/>
      <c r="BW627" s="442"/>
      <c r="BX627" s="442"/>
      <c r="BY627" s="442"/>
      <c r="BZ627" s="442"/>
      <c r="CA627" s="442"/>
      <c r="CB627" s="442"/>
      <c r="CC627" s="442"/>
      <c r="CD627" s="130"/>
      <c r="CN627" s="130"/>
      <c r="CX627" s="130"/>
      <c r="DH627" s="130"/>
      <c r="DR627" s="130"/>
      <c r="EB627" s="130"/>
      <c r="EL627" s="130"/>
      <c r="EV627" s="130"/>
      <c r="FF627" s="130"/>
      <c r="FP627" s="130"/>
      <c r="FZ627" s="130"/>
      <c r="GJ627" s="130"/>
      <c r="GT627" s="130"/>
      <c r="HD627" s="130"/>
      <c r="HN627" s="130"/>
      <c r="HX627" s="130"/>
      <c r="IH627" s="130"/>
    </row>
    <row xmlns:x14ac="http://schemas.microsoft.com/office/spreadsheetml/2009/9/ac" r="628" s="3" customFormat="true" x14ac:dyDescent="0.25">
      <c r="A628" s="394"/>
      <c r="B628" s="130"/>
      <c r="L628" s="130"/>
      <c r="V628" s="130"/>
      <c r="AF628" s="130"/>
      <c r="AP628" s="130"/>
      <c r="AZ628" s="130"/>
      <c r="BA628" s="130"/>
      <c r="BB628" s="130"/>
      <c r="BC628" s="130"/>
      <c r="BD628" s="130"/>
      <c r="BE628" s="130"/>
      <c r="BF628" s="130"/>
      <c r="BG628" s="130"/>
      <c r="BJ628" s="130"/>
      <c r="BK628" s="130"/>
      <c r="BL628" s="130"/>
      <c r="BM628" s="130"/>
      <c r="BN628" s="130"/>
      <c r="BO628" s="130"/>
      <c r="BP628" s="130"/>
      <c r="BQ628" s="130"/>
      <c r="BT628" s="441"/>
      <c r="BU628" s="442"/>
      <c r="BV628" s="442"/>
      <c r="BW628" s="442"/>
      <c r="BX628" s="442"/>
      <c r="BY628" s="442"/>
      <c r="BZ628" s="442"/>
      <c r="CA628" s="442"/>
      <c r="CB628" s="442"/>
      <c r="CC628" s="442"/>
      <c r="CD628" s="130"/>
      <c r="CN628" s="130"/>
      <c r="CX628" s="130"/>
      <c r="DH628" s="130"/>
      <c r="DR628" s="130"/>
      <c r="EB628" s="130"/>
      <c r="EL628" s="130"/>
      <c r="EV628" s="130"/>
      <c r="FF628" s="130"/>
      <c r="FP628" s="130"/>
      <c r="FZ628" s="130"/>
      <c r="GJ628" s="130"/>
      <c r="GT628" s="130"/>
      <c r="HD628" s="130"/>
      <c r="HN628" s="130"/>
      <c r="HX628" s="130"/>
      <c r="IH628" s="130"/>
    </row>
    <row xmlns:x14ac="http://schemas.microsoft.com/office/spreadsheetml/2009/9/ac" r="629" s="3" customFormat="true" x14ac:dyDescent="0.25">
      <c r="A629" s="394"/>
      <c r="B629" s="130"/>
      <c r="L629" s="130"/>
      <c r="V629" s="130"/>
      <c r="AF629" s="130"/>
      <c r="AP629" s="130"/>
      <c r="AZ629" s="130"/>
      <c r="BA629" s="130"/>
      <c r="BB629" s="130"/>
      <c r="BC629" s="130"/>
      <c r="BD629" s="130"/>
      <c r="BE629" s="130"/>
      <c r="BF629" s="130"/>
      <c r="BG629" s="130"/>
      <c r="BJ629" s="130"/>
      <c r="BK629" s="130"/>
      <c r="BL629" s="130"/>
      <c r="BM629" s="130"/>
      <c r="BN629" s="130"/>
      <c r="BO629" s="130"/>
      <c r="BP629" s="130"/>
      <c r="BQ629" s="130"/>
      <c r="BT629" s="441"/>
      <c r="BU629" s="442"/>
      <c r="BV629" s="442"/>
      <c r="BW629" s="442"/>
      <c r="BX629" s="442"/>
      <c r="BY629" s="442"/>
      <c r="BZ629" s="442"/>
      <c r="CA629" s="442"/>
      <c r="CB629" s="442"/>
      <c r="CC629" s="442"/>
      <c r="CD629" s="130"/>
      <c r="CN629" s="130"/>
      <c r="CX629" s="130"/>
      <c r="DH629" s="130"/>
      <c r="DR629" s="130"/>
      <c r="EB629" s="130"/>
      <c r="EL629" s="130"/>
      <c r="EV629" s="130"/>
      <c r="FF629" s="130"/>
      <c r="FP629" s="130"/>
      <c r="FZ629" s="130"/>
      <c r="GJ629" s="130"/>
      <c r="GT629" s="130"/>
      <c r="HD629" s="130"/>
      <c r="HN629" s="130"/>
      <c r="HX629" s="130"/>
      <c r="IH629" s="130"/>
    </row>
    <row xmlns:x14ac="http://schemas.microsoft.com/office/spreadsheetml/2009/9/ac" r="630" s="3" customFormat="true" x14ac:dyDescent="0.25">
      <c r="A630" s="394"/>
      <c r="B630" s="130"/>
      <c r="L630" s="130"/>
      <c r="V630" s="130"/>
      <c r="AF630" s="130"/>
      <c r="AP630" s="130"/>
      <c r="AZ630" s="130"/>
      <c r="BA630" s="130"/>
      <c r="BB630" s="130"/>
      <c r="BC630" s="130"/>
      <c r="BD630" s="130"/>
      <c r="BE630" s="130"/>
      <c r="BF630" s="130"/>
      <c r="BG630" s="130"/>
      <c r="BJ630" s="130"/>
      <c r="BK630" s="130"/>
      <c r="BL630" s="130"/>
      <c r="BM630" s="130"/>
      <c r="BN630" s="130"/>
      <c r="BO630" s="130"/>
      <c r="BP630" s="130"/>
      <c r="BQ630" s="130"/>
      <c r="BT630" s="441"/>
      <c r="BU630" s="442"/>
      <c r="BV630" s="442"/>
      <c r="BW630" s="442"/>
      <c r="BX630" s="442"/>
      <c r="BY630" s="442"/>
      <c r="BZ630" s="442"/>
      <c r="CA630" s="442"/>
      <c r="CB630" s="442"/>
      <c r="CC630" s="442"/>
      <c r="CD630" s="130"/>
      <c r="CN630" s="130"/>
      <c r="CX630" s="130"/>
      <c r="DH630" s="130"/>
      <c r="DR630" s="130"/>
      <c r="EB630" s="130"/>
      <c r="EL630" s="130"/>
      <c r="EV630" s="130"/>
      <c r="FF630" s="130"/>
      <c r="FP630" s="130"/>
      <c r="FZ630" s="130"/>
      <c r="GJ630" s="130"/>
      <c r="GT630" s="130"/>
      <c r="HD630" s="130"/>
      <c r="HN630" s="130"/>
      <c r="HX630" s="130"/>
      <c r="IH630" s="130"/>
    </row>
    <row xmlns:x14ac="http://schemas.microsoft.com/office/spreadsheetml/2009/9/ac" r="631" s="3" customFormat="true" x14ac:dyDescent="0.25">
      <c r="A631" s="394"/>
      <c r="B631" s="130"/>
      <c r="L631" s="130"/>
      <c r="V631" s="130"/>
      <c r="AF631" s="130"/>
      <c r="AP631" s="130"/>
      <c r="AZ631" s="130"/>
      <c r="BA631" s="130"/>
      <c r="BB631" s="130"/>
      <c r="BC631" s="130"/>
      <c r="BD631" s="130"/>
      <c r="BE631" s="130"/>
      <c r="BF631" s="130"/>
      <c r="BG631" s="130"/>
      <c r="BJ631" s="130"/>
      <c r="BK631" s="130"/>
      <c r="BL631" s="130"/>
      <c r="BM631" s="130"/>
      <c r="BN631" s="130"/>
      <c r="BO631" s="130"/>
      <c r="BP631" s="130"/>
      <c r="BQ631" s="130"/>
      <c r="BT631" s="441"/>
      <c r="BU631" s="442"/>
      <c r="BV631" s="442"/>
      <c r="BW631" s="442"/>
      <c r="BX631" s="442"/>
      <c r="BY631" s="442"/>
      <c r="BZ631" s="442"/>
      <c r="CA631" s="442"/>
      <c r="CB631" s="442"/>
      <c r="CC631" s="442"/>
      <c r="CD631" s="130"/>
      <c r="CN631" s="130"/>
      <c r="CX631" s="130"/>
      <c r="DH631" s="130"/>
      <c r="DR631" s="130"/>
      <c r="EB631" s="130"/>
      <c r="EL631" s="130"/>
      <c r="EV631" s="130"/>
      <c r="FF631" s="130"/>
      <c r="FP631" s="130"/>
      <c r="FZ631" s="130"/>
      <c r="GJ631" s="130"/>
      <c r="GT631" s="130"/>
      <c r="HD631" s="130"/>
      <c r="HN631" s="130"/>
      <c r="HX631" s="130"/>
      <c r="IH631" s="130"/>
    </row>
    <row xmlns:x14ac="http://schemas.microsoft.com/office/spreadsheetml/2009/9/ac" r="632" s="3" customFormat="true" x14ac:dyDescent="0.25">
      <c r="A632" s="394"/>
      <c r="B632" s="130"/>
      <c r="L632" s="130"/>
      <c r="V632" s="130"/>
      <c r="AF632" s="130"/>
      <c r="AP632" s="130"/>
      <c r="AZ632" s="130"/>
      <c r="BA632" s="130"/>
      <c r="BB632" s="130"/>
      <c r="BC632" s="130"/>
      <c r="BD632" s="130"/>
      <c r="BE632" s="130"/>
      <c r="BF632" s="130"/>
      <c r="BG632" s="130"/>
      <c r="BJ632" s="130"/>
      <c r="BK632" s="130"/>
      <c r="BL632" s="130"/>
      <c r="BM632" s="130"/>
      <c r="BN632" s="130"/>
      <c r="BO632" s="130"/>
      <c r="BP632" s="130"/>
      <c r="BQ632" s="130"/>
      <c r="BT632" s="441"/>
      <c r="BU632" s="442"/>
      <c r="BV632" s="442"/>
      <c r="BW632" s="442"/>
      <c r="BX632" s="442"/>
      <c r="BY632" s="442"/>
      <c r="BZ632" s="442"/>
      <c r="CA632" s="442"/>
      <c r="CB632" s="442"/>
      <c r="CC632" s="442"/>
      <c r="CD632" s="130"/>
      <c r="CN632" s="130"/>
      <c r="CX632" s="130"/>
      <c r="DH632" s="130"/>
      <c r="DR632" s="130"/>
      <c r="EB632" s="130"/>
      <c r="EL632" s="130"/>
      <c r="EV632" s="130"/>
      <c r="FF632" s="130"/>
      <c r="FP632" s="130"/>
      <c r="FZ632" s="130"/>
      <c r="GJ632" s="130"/>
      <c r="GT632" s="130"/>
      <c r="HD632" s="130"/>
      <c r="HN632" s="130"/>
      <c r="HX632" s="130"/>
      <c r="IH632" s="130"/>
    </row>
    <row xmlns:x14ac="http://schemas.microsoft.com/office/spreadsheetml/2009/9/ac" r="633" s="3" customFormat="true" x14ac:dyDescent="0.25">
      <c r="A633" s="394"/>
      <c r="B633" s="130"/>
      <c r="L633" s="130"/>
      <c r="V633" s="130"/>
      <c r="AF633" s="130"/>
      <c r="AP633" s="130"/>
      <c r="AZ633" s="130"/>
      <c r="BA633" s="130"/>
      <c r="BB633" s="130"/>
      <c r="BC633" s="130"/>
      <c r="BD633" s="130"/>
      <c r="BE633" s="130"/>
      <c r="BF633" s="130"/>
      <c r="BG633" s="130"/>
      <c r="BJ633" s="130"/>
      <c r="BK633" s="130"/>
      <c r="BL633" s="130"/>
      <c r="BM633" s="130"/>
      <c r="BN633" s="130"/>
      <c r="BO633" s="130"/>
      <c r="BP633" s="130"/>
      <c r="BQ633" s="130"/>
      <c r="BT633" s="441"/>
      <c r="BU633" s="442"/>
      <c r="BV633" s="442"/>
      <c r="BW633" s="442"/>
      <c r="BX633" s="442"/>
      <c r="BY633" s="442"/>
      <c r="BZ633" s="442"/>
      <c r="CA633" s="442"/>
      <c r="CB633" s="442"/>
      <c r="CC633" s="442"/>
      <c r="CD633" s="130"/>
      <c r="CN633" s="130"/>
      <c r="CX633" s="130"/>
      <c r="DH633" s="130"/>
      <c r="DR633" s="130"/>
      <c r="EB633" s="130"/>
      <c r="EL633" s="130"/>
      <c r="EV633" s="130"/>
      <c r="FF633" s="130"/>
      <c r="FP633" s="130"/>
      <c r="FZ633" s="130"/>
      <c r="GJ633" s="130"/>
      <c r="GT633" s="130"/>
      <c r="HD633" s="130"/>
      <c r="HN633" s="130"/>
      <c r="HX633" s="130"/>
      <c r="IH633" s="130"/>
    </row>
    <row xmlns:x14ac="http://schemas.microsoft.com/office/spreadsheetml/2009/9/ac" r="634" s="3" customFormat="true" x14ac:dyDescent="0.25">
      <c r="A634" s="394"/>
      <c r="B634" s="130"/>
      <c r="L634" s="130"/>
      <c r="V634" s="130"/>
      <c r="AF634" s="130"/>
      <c r="AP634" s="130"/>
      <c r="AZ634" s="130"/>
      <c r="BA634" s="130"/>
      <c r="BB634" s="130"/>
      <c r="BC634" s="130"/>
      <c r="BD634" s="130"/>
      <c r="BE634" s="130"/>
      <c r="BF634" s="130"/>
      <c r="BG634" s="130"/>
      <c r="BJ634" s="130"/>
      <c r="BK634" s="130"/>
      <c r="BL634" s="130"/>
      <c r="BM634" s="130"/>
      <c r="BN634" s="130"/>
      <c r="BO634" s="130"/>
      <c r="BP634" s="130"/>
      <c r="BQ634" s="130"/>
      <c r="BT634" s="441"/>
      <c r="BU634" s="442"/>
      <c r="BV634" s="442"/>
      <c r="BW634" s="442"/>
      <c r="BX634" s="442"/>
      <c r="BY634" s="442"/>
      <c r="BZ634" s="442"/>
      <c r="CA634" s="442"/>
      <c r="CB634" s="442"/>
      <c r="CC634" s="442"/>
      <c r="CD634" s="130"/>
      <c r="CN634" s="130"/>
      <c r="CX634" s="130"/>
      <c r="DH634" s="130"/>
      <c r="DR634" s="130"/>
      <c r="EB634" s="130"/>
      <c r="EL634" s="130"/>
      <c r="EV634" s="130"/>
      <c r="FF634" s="130"/>
      <c r="FP634" s="130"/>
      <c r="FZ634" s="130"/>
      <c r="GJ634" s="130"/>
      <c r="GT634" s="130"/>
      <c r="HD634" s="130"/>
      <c r="HN634" s="130"/>
      <c r="HX634" s="130"/>
      <c r="IH634" s="130"/>
    </row>
    <row xmlns:x14ac="http://schemas.microsoft.com/office/spreadsheetml/2009/9/ac" r="635" s="3" customFormat="true" x14ac:dyDescent="0.25">
      <c r="A635" s="394"/>
      <c r="B635" s="130"/>
      <c r="L635" s="130"/>
      <c r="V635" s="130"/>
      <c r="AF635" s="130"/>
      <c r="AP635" s="130"/>
      <c r="AZ635" s="130"/>
      <c r="BA635" s="130"/>
      <c r="BB635" s="130"/>
      <c r="BC635" s="130"/>
      <c r="BD635" s="130"/>
      <c r="BE635" s="130"/>
      <c r="BF635" s="130"/>
      <c r="BG635" s="130"/>
      <c r="BJ635" s="130"/>
      <c r="BK635" s="130"/>
      <c r="BL635" s="130"/>
      <c r="BM635" s="130"/>
      <c r="BN635" s="130"/>
      <c r="BO635" s="130"/>
      <c r="BP635" s="130"/>
      <c r="BQ635" s="130"/>
      <c r="BT635" s="441"/>
      <c r="BU635" s="442"/>
      <c r="BV635" s="442"/>
      <c r="BW635" s="442"/>
      <c r="BX635" s="442"/>
      <c r="BY635" s="442"/>
      <c r="BZ635" s="442"/>
      <c r="CA635" s="442"/>
      <c r="CB635" s="442"/>
      <c r="CC635" s="442"/>
      <c r="CD635" s="130"/>
      <c r="CN635" s="130"/>
      <c r="CX635" s="130"/>
      <c r="DH635" s="130"/>
      <c r="DR635" s="130"/>
      <c r="EB635" s="130"/>
      <c r="EL635" s="130"/>
      <c r="EV635" s="130"/>
      <c r="FF635" s="130"/>
      <c r="FP635" s="130"/>
      <c r="FZ635" s="130"/>
      <c r="GJ635" s="130"/>
      <c r="GT635" s="130"/>
      <c r="HD635" s="130"/>
      <c r="HN635" s="130"/>
      <c r="HX635" s="130"/>
      <c r="IH635" s="130"/>
    </row>
    <row xmlns:x14ac="http://schemas.microsoft.com/office/spreadsheetml/2009/9/ac" r="636" s="3" customFormat="true" x14ac:dyDescent="0.25">
      <c r="A636" s="394"/>
      <c r="B636" s="130"/>
      <c r="L636" s="130"/>
      <c r="V636" s="130"/>
      <c r="AF636" s="130"/>
      <c r="AP636" s="130"/>
      <c r="AZ636" s="130"/>
      <c r="BA636" s="130"/>
      <c r="BB636" s="130"/>
      <c r="BC636" s="130"/>
      <c r="BD636" s="130"/>
      <c r="BE636" s="130"/>
      <c r="BF636" s="130"/>
      <c r="BG636" s="130"/>
      <c r="BJ636" s="130"/>
      <c r="BK636" s="130"/>
      <c r="BL636" s="130"/>
      <c r="BM636" s="130"/>
      <c r="BN636" s="130"/>
      <c r="BO636" s="130"/>
      <c r="BP636" s="130"/>
      <c r="BQ636" s="130"/>
      <c r="BT636" s="441"/>
      <c r="BU636" s="442"/>
      <c r="BV636" s="442"/>
      <c r="BW636" s="442"/>
      <c r="BX636" s="442"/>
      <c r="BY636" s="442"/>
      <c r="BZ636" s="442"/>
      <c r="CA636" s="442"/>
      <c r="CB636" s="442"/>
      <c r="CC636" s="442"/>
      <c r="CD636" s="130"/>
      <c r="CN636" s="130"/>
      <c r="CX636" s="130"/>
      <c r="DH636" s="130"/>
      <c r="DR636" s="130"/>
      <c r="EB636" s="130"/>
      <c r="EL636" s="130"/>
      <c r="EV636" s="130"/>
      <c r="FF636" s="130"/>
      <c r="FP636" s="130"/>
      <c r="FZ636" s="130"/>
      <c r="GJ636" s="130"/>
      <c r="GT636" s="130"/>
      <c r="HD636" s="130"/>
      <c r="HN636" s="130"/>
      <c r="HX636" s="130"/>
      <c r="IH636" s="130"/>
    </row>
    <row xmlns:x14ac="http://schemas.microsoft.com/office/spreadsheetml/2009/9/ac" r="637" s="3" customFormat="true" x14ac:dyDescent="0.25">
      <c r="A637" s="394"/>
      <c r="B637" s="130"/>
      <c r="L637" s="130"/>
      <c r="V637" s="130"/>
      <c r="AF637" s="130"/>
      <c r="AP637" s="130"/>
      <c r="AZ637" s="130"/>
      <c r="BA637" s="130"/>
      <c r="BB637" s="130"/>
      <c r="BC637" s="130"/>
      <c r="BD637" s="130"/>
      <c r="BE637" s="130"/>
      <c r="BF637" s="130"/>
      <c r="BG637" s="130"/>
      <c r="BJ637" s="130"/>
      <c r="BK637" s="130"/>
      <c r="BL637" s="130"/>
      <c r="BM637" s="130"/>
      <c r="BN637" s="130"/>
      <c r="BO637" s="130"/>
      <c r="BP637" s="130"/>
      <c r="BQ637" s="130"/>
      <c r="BT637" s="441"/>
      <c r="BU637" s="442"/>
      <c r="BV637" s="442"/>
      <c r="BW637" s="442"/>
      <c r="BX637" s="442"/>
      <c r="BY637" s="442"/>
      <c r="BZ637" s="442"/>
      <c r="CA637" s="442"/>
      <c r="CB637" s="442"/>
      <c r="CC637" s="442"/>
      <c r="CD637" s="130"/>
      <c r="CN637" s="130"/>
      <c r="CX637" s="130"/>
      <c r="DH637" s="130"/>
      <c r="DR637" s="130"/>
      <c r="EB637" s="130"/>
      <c r="EL637" s="130"/>
      <c r="EV637" s="130"/>
      <c r="FF637" s="130"/>
      <c r="FP637" s="130"/>
      <c r="FZ637" s="130"/>
      <c r="GJ637" s="130"/>
      <c r="GT637" s="130"/>
      <c r="HD637" s="130"/>
      <c r="HN637" s="130"/>
      <c r="HX637" s="130"/>
      <c r="IH637" s="130"/>
    </row>
  </sheetData>
  <mergeCells count="17">
    <mergeCell ref="CE26:CK26"/>
    <mergeCell ref="CO26:CU26"/>
    <mergeCell ref="BU26:CA26"/>
    <mergeCell ref="EW26:FC26"/>
    <mergeCell ref="A2:A3"/>
    <mergeCell ref="EC26:EI26"/>
    <mergeCell ref="EM26:ES26"/>
    <mergeCell ref="BK26:BQ26"/>
    <mergeCell ref="BA26:BG26"/>
    <mergeCell ref="AQ26:AW26"/>
    <mergeCell ref="DI26:DO26"/>
    <mergeCell ref="DS26:DY26"/>
    <mergeCell ref="C26:I26"/>
    <mergeCell ref="M26:S26"/>
    <mergeCell ref="W26:AC26"/>
    <mergeCell ref="AG26:AM26"/>
    <mergeCell ref="CY26:DE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s>
  <pageMargins left="0.7" right="0.7" top="0.75" bottom="0.75" header="0.3" footer="0.3"/>
  <pageSetup orientation="portrait" r:id="rId1"/>
  <ignoredErrors>
    <ignoredError sqref="D5:H5" formulaRange="true"/>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style="131" customWidth="true"/>
    <col min="60" max="61" width="1.125" customWidth="true"/>
    <col min="62" max="62" width="24.625" style="131" customWidth="true"/>
    <col min="63" max="63" width="29.75" style="131" customWidth="true"/>
    <col min="64" max="69" width="7.875" style="131"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style="131" customWidth="true"/>
    <col min="154" max="159" width="7.875" style="131"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 min="242" max="242" width="24.625" style="131" customWidth="true"/>
    <col min="243" max="243" width="29.75" customWidth="true"/>
    <col min="244" max="249" width="7.875" customWidth="true"/>
    <col min="250" max="251" width="1.125" customWidth="true"/>
  </cols>
  <sheetData>
    <row xmlns:x14ac="http://schemas.microsoft.com/office/spreadsheetml/2009/9/ac" r="1" s="327" customFormat="true" ht="30" customHeight="true" x14ac:dyDescent="0.25">
      <c r="B1" s="344" t="s">
        <v>22</v>
      </c>
      <c r="C1" s="597" t="s">
        <v>252</v>
      </c>
      <c r="D1" s="323" t="s">
        <v>159</v>
      </c>
      <c r="E1" s="323"/>
      <c r="F1" s="323"/>
      <c r="G1" s="323"/>
      <c r="H1" s="323"/>
      <c r="I1" s="326"/>
      <c r="J1" s="324"/>
      <c r="K1" s="325"/>
      <c r="L1" s="344" t="s">
        <v>22</v>
      </c>
      <c r="M1" s="597" t="s">
        <v>253</v>
      </c>
      <c r="N1" s="323" t="s">
        <v>159</v>
      </c>
      <c r="O1" s="323"/>
      <c r="P1" s="323"/>
      <c r="Q1" s="323"/>
      <c r="R1" s="323"/>
      <c r="S1" s="326"/>
      <c r="T1" s="324"/>
      <c r="U1" s="325"/>
      <c r="V1" s="344" t="s">
        <v>22</v>
      </c>
      <c r="W1" s="597" t="s">
        <v>253</v>
      </c>
      <c r="X1" s="323" t="s">
        <v>159</v>
      </c>
      <c r="Y1" s="323"/>
      <c r="Z1" s="323"/>
      <c r="AA1" s="323"/>
      <c r="AB1" s="323"/>
      <c r="AC1" s="326"/>
      <c r="AD1" s="324"/>
      <c r="AE1" s="325"/>
      <c r="AF1" s="344" t="s">
        <v>22</v>
      </c>
      <c r="AG1" s="597" t="s">
        <v>254</v>
      </c>
      <c r="AH1" s="323" t="s">
        <v>159</v>
      </c>
      <c r="AI1" s="323"/>
      <c r="AJ1" s="323"/>
      <c r="AK1" s="323"/>
      <c r="AL1" s="323"/>
      <c r="AM1" s="326"/>
      <c r="AN1" s="324"/>
      <c r="AO1" s="325"/>
      <c r="AP1" s="344" t="s">
        <v>22</v>
      </c>
      <c r="AQ1" s="597" t="s">
        <v>255</v>
      </c>
      <c r="AR1" s="323" t="s">
        <v>159</v>
      </c>
      <c r="AS1" s="323"/>
      <c r="AT1" s="323"/>
      <c r="AU1" s="323"/>
      <c r="AV1" s="323"/>
      <c r="AW1" s="326"/>
      <c r="AX1" s="324"/>
      <c r="AY1" s="325"/>
      <c r="AZ1" s="344" t="s">
        <v>22</v>
      </c>
      <c r="BA1" s="597" t="s">
        <v>255</v>
      </c>
      <c r="BB1" s="323" t="s">
        <v>159</v>
      </c>
      <c r="BC1" s="323"/>
      <c r="BD1" s="323"/>
      <c r="BE1" s="323"/>
      <c r="BF1" s="323"/>
      <c r="BG1" s="326"/>
      <c r="BH1" s="324"/>
      <c r="BI1" s="325"/>
      <c r="BJ1" s="344" t="s">
        <v>22</v>
      </c>
      <c r="BK1" s="597">
        <v>2013</v>
      </c>
      <c r="BL1" s="323" t="s">
        <v>159</v>
      </c>
      <c r="BM1" s="323"/>
      <c r="BN1" s="323"/>
      <c r="BO1" s="323"/>
      <c r="BP1" s="323"/>
      <c r="BQ1" s="326"/>
      <c r="BR1" s="324"/>
      <c r="BS1" s="325"/>
      <c r="BT1" s="344" t="s">
        <v>22</v>
      </c>
      <c r="BU1" s="597" t="s">
        <v>256</v>
      </c>
      <c r="BV1" s="323" t="s">
        <v>159</v>
      </c>
      <c r="BW1" s="323"/>
      <c r="BX1" s="323"/>
      <c r="BY1" s="323"/>
      <c r="BZ1" s="323"/>
      <c r="CA1" s="326"/>
      <c r="CB1" s="443"/>
      <c r="CC1" s="444"/>
      <c r="CD1" s="344" t="s">
        <v>22</v>
      </c>
      <c r="CE1" s="597" t="s">
        <v>256</v>
      </c>
      <c r="CF1" s="323" t="s">
        <v>159</v>
      </c>
      <c r="CG1" s="323"/>
      <c r="CH1" s="323"/>
      <c r="CI1" s="323"/>
      <c r="CJ1" s="323"/>
      <c r="CK1" s="326"/>
      <c r="CL1" s="324"/>
      <c r="CM1" s="325"/>
      <c r="CN1" s="344" t="s">
        <v>22</v>
      </c>
      <c r="CO1" s="597" t="s">
        <v>257</v>
      </c>
      <c r="CP1" s="323" t="s">
        <v>159</v>
      </c>
      <c r="CQ1" s="323"/>
      <c r="CR1" s="323"/>
      <c r="CS1" s="323"/>
      <c r="CT1" s="323"/>
      <c r="CU1" s="326"/>
      <c r="CV1" s="324"/>
      <c r="CW1" s="325"/>
      <c r="CX1" s="344" t="s">
        <v>22</v>
      </c>
      <c r="CY1" s="597" t="s">
        <v>258</v>
      </c>
      <c r="CZ1" s="323" t="s">
        <v>159</v>
      </c>
      <c r="DA1" s="323"/>
      <c r="DB1" s="323"/>
      <c r="DC1" s="323"/>
      <c r="DD1" s="323"/>
      <c r="DE1" s="326"/>
      <c r="DF1" s="324"/>
      <c r="DG1" s="325"/>
      <c r="DH1" s="344" t="s">
        <v>22</v>
      </c>
      <c r="DI1" s="597" t="s">
        <v>259</v>
      </c>
      <c r="DJ1" s="323" t="s">
        <v>159</v>
      </c>
      <c r="DK1" s="323"/>
      <c r="DL1" s="323"/>
      <c r="DM1" s="323"/>
      <c r="DN1" s="323"/>
      <c r="DO1" s="326"/>
      <c r="DP1" s="324"/>
      <c r="DQ1" s="325"/>
      <c r="DR1" s="344" t="s">
        <v>22</v>
      </c>
      <c r="DS1" s="597" t="s">
        <v>260</v>
      </c>
      <c r="DT1" s="323" t="s">
        <v>159</v>
      </c>
      <c r="DU1" s="323"/>
      <c r="DV1" s="323"/>
      <c r="DW1" s="323"/>
      <c r="DX1" s="323"/>
      <c r="DY1" s="326"/>
      <c r="DZ1" s="324"/>
      <c r="EA1" s="325"/>
      <c r="EB1" s="344" t="s">
        <v>22</v>
      </c>
      <c r="EC1" s="597">
        <v>2018</v>
      </c>
      <c r="ED1" s="323" t="s">
        <v>159</v>
      </c>
      <c r="EE1" s="323"/>
      <c r="EF1" s="323"/>
      <c r="EG1" s="323"/>
      <c r="EH1" s="323"/>
      <c r="EI1" s="326"/>
      <c r="EJ1" s="324"/>
      <c r="EK1" s="325"/>
      <c r="EL1" s="344" t="s">
        <v>22</v>
      </c>
      <c r="EM1" s="597">
        <v>2019</v>
      </c>
      <c r="EN1" s="323" t="s">
        <v>159</v>
      </c>
      <c r="EO1" s="323"/>
      <c r="EP1" s="323"/>
      <c r="EQ1" s="323"/>
      <c r="ER1" s="323"/>
      <c r="ES1" s="326"/>
      <c r="ET1" s="324"/>
      <c r="EU1" s="325"/>
      <c r="EV1" s="344" t="s">
        <v>22</v>
      </c>
      <c r="EW1" s="597">
        <v>2022</v>
      </c>
      <c r="EX1" s="323" t="s">
        <v>159</v>
      </c>
      <c r="EY1" s="323"/>
      <c r="EZ1" s="323"/>
      <c r="FA1" s="323"/>
      <c r="FB1" s="323"/>
      <c r="FC1" s="326"/>
      <c r="FD1" s="324"/>
      <c r="FE1" s="325"/>
    </row>
    <row xmlns:x14ac="http://schemas.microsoft.com/office/spreadsheetml/2009/9/ac" r="2" s="327" customFormat="true" ht="30" customHeight="true" x14ac:dyDescent="0.25">
      <c r="A2" s="614" t="s">
        <v>285</v>
      </c>
      <c r="B2" s="330" t="s">
        <v>240</v>
      </c>
      <c r="C2" s="268" t="s">
        <v>194</v>
      </c>
      <c r="D2" s="268" t="s">
        <v>160</v>
      </c>
      <c r="E2" s="331"/>
      <c r="F2" s="331"/>
      <c r="G2" s="331"/>
      <c r="H2" s="331"/>
      <c r="I2" s="332"/>
      <c r="J2" s="328" t="s">
        <v>261</v>
      </c>
      <c r="K2" s="373"/>
      <c r="L2" s="330" t="s">
        <v>241</v>
      </c>
      <c r="M2" s="268" t="s">
        <v>194</v>
      </c>
      <c r="N2" s="268" t="s">
        <v>161</v>
      </c>
      <c r="O2" s="331"/>
      <c r="P2" s="331"/>
      <c r="Q2" s="331"/>
      <c r="R2" s="331"/>
      <c r="S2" s="332"/>
      <c r="T2" s="328" t="s">
        <v>261</v>
      </c>
      <c r="U2" s="373"/>
      <c r="V2" s="330" t="s">
        <v>242</v>
      </c>
      <c r="W2" s="268" t="s">
        <v>173</v>
      </c>
      <c r="X2" s="268" t="s">
        <v>162</v>
      </c>
      <c r="Y2" s="331"/>
      <c r="Z2" s="331"/>
      <c r="AA2" s="331"/>
      <c r="AB2" s="331"/>
      <c r="AC2" s="332"/>
      <c r="AD2" s="328" t="s">
        <v>261</v>
      </c>
      <c r="AE2" s="373"/>
      <c r="AF2" s="330" t="s">
        <v>243</v>
      </c>
      <c r="AG2" s="268" t="s">
        <v>194</v>
      </c>
      <c r="AH2" s="268" t="s">
        <v>227</v>
      </c>
      <c r="AI2" s="331"/>
      <c r="AJ2" s="331"/>
      <c r="AK2" s="331"/>
      <c r="AL2" s="331"/>
      <c r="AM2" s="332"/>
      <c r="AN2" s="328" t="s">
        <v>261</v>
      </c>
      <c r="AO2" s="373"/>
      <c r="AP2" s="330" t="s">
        <v>244</v>
      </c>
      <c r="AQ2" s="268" t="s">
        <v>173</v>
      </c>
      <c r="AR2" s="268" t="s">
        <v>162</v>
      </c>
      <c r="AS2" s="331"/>
      <c r="AT2" s="331"/>
      <c r="AU2" s="331"/>
      <c r="AV2" s="331"/>
      <c r="AW2" s="332"/>
      <c r="AX2" s="328" t="s">
        <v>261</v>
      </c>
      <c r="AY2" s="373"/>
      <c r="AZ2" s="330" t="s">
        <v>245</v>
      </c>
      <c r="BA2" s="268" t="s">
        <v>194</v>
      </c>
      <c r="BB2" s="268" t="s">
        <v>226</v>
      </c>
      <c r="BC2" s="331"/>
      <c r="BD2" s="331"/>
      <c r="BE2" s="331"/>
      <c r="BF2" s="331"/>
      <c r="BG2" s="332"/>
      <c r="BH2" s="328" t="s">
        <v>261</v>
      </c>
      <c r="BI2" s="373"/>
      <c r="BJ2" s="330" t="s">
        <v>290</v>
      </c>
      <c r="BK2" s="268" t="s">
        <v>291</v>
      </c>
      <c r="BL2" s="268" t="s">
        <v>292</v>
      </c>
      <c r="BM2" s="331"/>
      <c r="BN2" s="331"/>
      <c r="BO2" s="331"/>
      <c r="BP2" s="331"/>
      <c r="BQ2" s="332"/>
      <c r="BR2" s="328" t="s">
        <v>261</v>
      </c>
      <c r="BS2" s="373"/>
      <c r="BT2" s="330" t="s">
        <v>246</v>
      </c>
      <c r="BU2" s="268" t="s">
        <v>199</v>
      </c>
      <c r="BV2" s="268" t="s">
        <v>172</v>
      </c>
      <c r="BW2" s="331"/>
      <c r="BX2" s="331"/>
      <c r="BY2" s="331"/>
      <c r="BZ2" s="331"/>
      <c r="CA2" s="332"/>
      <c r="CB2" s="425" t="s">
        <v>299</v>
      </c>
      <c r="CC2" s="425"/>
      <c r="CD2" s="330" t="s">
        <v>247</v>
      </c>
      <c r="CE2" s="268" t="s">
        <v>194</v>
      </c>
      <c r="CF2" s="268" t="s">
        <v>226</v>
      </c>
      <c r="CG2" s="331"/>
      <c r="CH2" s="331"/>
      <c r="CI2" s="331"/>
      <c r="CJ2" s="331"/>
      <c r="CK2" s="332"/>
      <c r="CL2" s="328" t="s">
        <v>261</v>
      </c>
      <c r="CM2" s="373"/>
      <c r="CN2" s="330" t="s">
        <v>248</v>
      </c>
      <c r="CO2" s="268" t="s">
        <v>194</v>
      </c>
      <c r="CP2" s="268" t="s">
        <v>226</v>
      </c>
      <c r="CQ2" s="331"/>
      <c r="CR2" s="331"/>
      <c r="CS2" s="331"/>
      <c r="CT2" s="331"/>
      <c r="CU2" s="332"/>
      <c r="CV2" s="328" t="s">
        <v>261</v>
      </c>
      <c r="CW2" s="373"/>
      <c r="CX2" s="330" t="s">
        <v>249</v>
      </c>
      <c r="CY2" s="268" t="s">
        <v>194</v>
      </c>
      <c r="CZ2" s="268" t="s">
        <v>179</v>
      </c>
      <c r="DA2" s="331"/>
      <c r="DB2" s="331"/>
      <c r="DC2" s="331"/>
      <c r="DD2" s="331"/>
      <c r="DE2" s="332"/>
      <c r="DF2" s="328" t="s">
        <v>261</v>
      </c>
      <c r="DG2" s="373"/>
      <c r="DH2" s="330" t="s">
        <v>250</v>
      </c>
      <c r="DI2" s="268" t="s">
        <v>194</v>
      </c>
      <c r="DJ2" s="268" t="s">
        <v>226</v>
      </c>
      <c r="DK2" s="331"/>
      <c r="DL2" s="331"/>
      <c r="DM2" s="331"/>
      <c r="DN2" s="331"/>
      <c r="DO2" s="332"/>
      <c r="DP2" s="328" t="s">
        <v>261</v>
      </c>
      <c r="DQ2" s="373"/>
      <c r="DR2" s="330" t="s">
        <v>251</v>
      </c>
      <c r="DS2" s="268" t="s">
        <v>194</v>
      </c>
      <c r="DT2" s="268" t="s">
        <v>226</v>
      </c>
      <c r="DU2" s="331"/>
      <c r="DV2" s="331"/>
      <c r="DW2" s="331"/>
      <c r="DX2" s="331"/>
      <c r="DY2" s="332"/>
      <c r="DZ2" s="328" t="s">
        <v>261</v>
      </c>
      <c r="EA2" s="329"/>
      <c r="EB2" s="330" t="s">
        <v>277</v>
      </c>
      <c r="EC2" s="268" t="s">
        <v>194</v>
      </c>
      <c r="ED2" s="268" t="s">
        <v>278</v>
      </c>
      <c r="EE2" s="331"/>
      <c r="EF2" s="331"/>
      <c r="EG2" s="331"/>
      <c r="EH2" s="331"/>
      <c r="EI2" s="332"/>
      <c r="EJ2" s="328" t="s">
        <v>261</v>
      </c>
      <c r="EK2" s="329"/>
      <c r="EL2" s="330" t="s">
        <v>280</v>
      </c>
      <c r="EM2" s="268" t="s">
        <v>194</v>
      </c>
      <c r="EN2" s="268" t="s">
        <v>278</v>
      </c>
      <c r="EO2" s="331"/>
      <c r="EP2" s="331"/>
      <c r="EQ2" s="331"/>
      <c r="ER2" s="331"/>
      <c r="ES2" s="332"/>
      <c r="ET2" s="328" t="s">
        <v>261</v>
      </c>
      <c r="EU2" s="329"/>
      <c r="EV2" s="330" t="s">
        <v>297</v>
      </c>
      <c r="EW2" s="268" t="s">
        <v>194</v>
      </c>
      <c r="EX2" s="268" t="s">
        <v>226</v>
      </c>
      <c r="EY2" s="331"/>
      <c r="EZ2" s="331"/>
      <c r="FA2" s="331"/>
      <c r="FB2" s="331"/>
      <c r="FC2" s="332"/>
      <c r="FD2" s="328" t="s">
        <v>261</v>
      </c>
      <c r="FE2" s="373"/>
    </row>
    <row xmlns:x14ac="http://schemas.microsoft.com/office/spreadsheetml/2009/9/ac" r="3" s="258" customFormat="true" ht="18" customHeight="true" x14ac:dyDescent="0.25">
      <c r="A3" s="614"/>
      <c r="B3" s="372" t="s">
        <v>186</v>
      </c>
      <c r="C3" s="270" t="s">
        <v>56</v>
      </c>
      <c r="D3" s="271" t="s">
        <v>7</v>
      </c>
      <c r="E3" s="272" t="s">
        <v>1</v>
      </c>
      <c r="F3" s="272" t="s">
        <v>2</v>
      </c>
      <c r="G3" s="272" t="s">
        <v>16</v>
      </c>
      <c r="H3" s="272" t="s">
        <v>17</v>
      </c>
      <c r="I3" s="273" t="s">
        <v>18</v>
      </c>
      <c r="J3" s="255"/>
      <c r="K3" s="274"/>
      <c r="L3" s="372" t="s">
        <v>186</v>
      </c>
      <c r="M3" s="270" t="s">
        <v>56</v>
      </c>
      <c r="N3" s="271" t="s">
        <v>7</v>
      </c>
      <c r="O3" s="272" t="s">
        <v>1</v>
      </c>
      <c r="P3" s="272" t="s">
        <v>2</v>
      </c>
      <c r="Q3" s="272" t="s">
        <v>16</v>
      </c>
      <c r="R3" s="272" t="s">
        <v>17</v>
      </c>
      <c r="S3" s="273" t="s">
        <v>18</v>
      </c>
      <c r="T3" s="255"/>
      <c r="U3" s="274"/>
      <c r="V3" s="372" t="s">
        <v>186</v>
      </c>
      <c r="W3" s="270" t="s">
        <v>56</v>
      </c>
      <c r="X3" s="271" t="s">
        <v>7</v>
      </c>
      <c r="Y3" s="272" t="s">
        <v>1</v>
      </c>
      <c r="Z3" s="272" t="s">
        <v>2</v>
      </c>
      <c r="AA3" s="272" t="s">
        <v>16</v>
      </c>
      <c r="AB3" s="272" t="s">
        <v>17</v>
      </c>
      <c r="AC3" s="273" t="s">
        <v>18</v>
      </c>
      <c r="AD3" s="255"/>
      <c r="AE3" s="274"/>
      <c r="AF3" s="372" t="s">
        <v>186</v>
      </c>
      <c r="AG3" s="270" t="s">
        <v>56</v>
      </c>
      <c r="AH3" s="271" t="s">
        <v>7</v>
      </c>
      <c r="AI3" s="272" t="s">
        <v>1</v>
      </c>
      <c r="AJ3" s="272" t="s">
        <v>2</v>
      </c>
      <c r="AK3" s="272" t="s">
        <v>16</v>
      </c>
      <c r="AL3" s="272" t="s">
        <v>17</v>
      </c>
      <c r="AM3" s="273" t="s">
        <v>18</v>
      </c>
      <c r="AN3" s="255"/>
      <c r="AO3" s="274"/>
      <c r="AP3" s="372" t="s">
        <v>186</v>
      </c>
      <c r="AQ3" s="270" t="s">
        <v>56</v>
      </c>
      <c r="AR3" s="271" t="s">
        <v>7</v>
      </c>
      <c r="AS3" s="272" t="s">
        <v>1</v>
      </c>
      <c r="AT3" s="272" t="s">
        <v>2</v>
      </c>
      <c r="AU3" s="272" t="s">
        <v>16</v>
      </c>
      <c r="AV3" s="272" t="s">
        <v>17</v>
      </c>
      <c r="AW3" s="273" t="s">
        <v>18</v>
      </c>
      <c r="AX3" s="255"/>
      <c r="AY3" s="274"/>
      <c r="AZ3" s="372" t="s">
        <v>186</v>
      </c>
      <c r="BA3" s="270" t="s">
        <v>56</v>
      </c>
      <c r="BB3" s="271" t="s">
        <v>7</v>
      </c>
      <c r="BC3" s="272" t="s">
        <v>1</v>
      </c>
      <c r="BD3" s="272" t="s">
        <v>2</v>
      </c>
      <c r="BE3" s="272" t="s">
        <v>16</v>
      </c>
      <c r="BF3" s="272" t="s">
        <v>17</v>
      </c>
      <c r="BG3" s="273" t="s">
        <v>18</v>
      </c>
      <c r="BH3" s="255"/>
      <c r="BI3" s="274"/>
      <c r="BJ3" s="372" t="s">
        <v>186</v>
      </c>
      <c r="BK3" s="270" t="s">
        <v>56</v>
      </c>
      <c r="BL3" s="271" t="s">
        <v>7</v>
      </c>
      <c r="BM3" s="272" t="s">
        <v>1</v>
      </c>
      <c r="BN3" s="272" t="s">
        <v>2</v>
      </c>
      <c r="BO3" s="272" t="s">
        <v>16</v>
      </c>
      <c r="BP3" s="272" t="s">
        <v>17</v>
      </c>
      <c r="BQ3" s="273" t="s">
        <v>18</v>
      </c>
      <c r="BR3" s="255"/>
      <c r="BS3" s="274"/>
      <c r="BT3" s="372" t="s">
        <v>186</v>
      </c>
      <c r="BU3" s="270" t="s">
        <v>56</v>
      </c>
      <c r="BV3" s="271" t="s">
        <v>7</v>
      </c>
      <c r="BW3" s="272" t="s">
        <v>1</v>
      </c>
      <c r="BX3" s="272" t="s">
        <v>2</v>
      </c>
      <c r="BY3" s="272" t="s">
        <v>16</v>
      </c>
      <c r="BZ3" s="272" t="s">
        <v>17</v>
      </c>
      <c r="CA3" s="273" t="s">
        <v>18</v>
      </c>
      <c r="CB3" s="422"/>
      <c r="CC3" s="274"/>
      <c r="CD3" s="372" t="s">
        <v>186</v>
      </c>
      <c r="CE3" s="275" t="s">
        <v>56</v>
      </c>
      <c r="CF3" s="271" t="s">
        <v>7</v>
      </c>
      <c r="CG3" s="272" t="s">
        <v>1</v>
      </c>
      <c r="CH3" s="272" t="s">
        <v>2</v>
      </c>
      <c r="CI3" s="272" t="s">
        <v>16</v>
      </c>
      <c r="CJ3" s="272" t="s">
        <v>17</v>
      </c>
      <c r="CK3" s="273" t="s">
        <v>18</v>
      </c>
      <c r="CL3" s="255"/>
      <c r="CM3" s="274"/>
      <c r="CN3" s="372" t="s">
        <v>186</v>
      </c>
      <c r="CO3" s="275" t="s">
        <v>56</v>
      </c>
      <c r="CP3" s="271" t="s">
        <v>7</v>
      </c>
      <c r="CQ3" s="272" t="s">
        <v>1</v>
      </c>
      <c r="CR3" s="272" t="s">
        <v>2</v>
      </c>
      <c r="CS3" s="272" t="s">
        <v>16</v>
      </c>
      <c r="CT3" s="272" t="s">
        <v>17</v>
      </c>
      <c r="CU3" s="273" t="s">
        <v>18</v>
      </c>
      <c r="CV3" s="255"/>
      <c r="CW3" s="274"/>
      <c r="CX3" s="372" t="s">
        <v>186</v>
      </c>
      <c r="CY3" s="275" t="s">
        <v>56</v>
      </c>
      <c r="CZ3" s="271" t="s">
        <v>7</v>
      </c>
      <c r="DA3" s="272" t="s">
        <v>1</v>
      </c>
      <c r="DB3" s="272" t="s">
        <v>2</v>
      </c>
      <c r="DC3" s="272" t="s">
        <v>16</v>
      </c>
      <c r="DD3" s="272" t="s">
        <v>17</v>
      </c>
      <c r="DE3" s="273" t="s">
        <v>18</v>
      </c>
      <c r="DF3" s="255"/>
      <c r="DG3" s="274"/>
      <c r="DH3" s="372" t="s">
        <v>186</v>
      </c>
      <c r="DI3" s="275" t="s">
        <v>56</v>
      </c>
      <c r="DJ3" s="271" t="s">
        <v>7</v>
      </c>
      <c r="DK3" s="272" t="s">
        <v>1</v>
      </c>
      <c r="DL3" s="272" t="s">
        <v>2</v>
      </c>
      <c r="DM3" s="272" t="s">
        <v>16</v>
      </c>
      <c r="DN3" s="272" t="s">
        <v>17</v>
      </c>
      <c r="DO3" s="273" t="s">
        <v>18</v>
      </c>
      <c r="DP3" s="255"/>
      <c r="DQ3" s="274"/>
      <c r="DR3" s="372" t="s">
        <v>186</v>
      </c>
      <c r="DS3" s="275" t="s">
        <v>56</v>
      </c>
      <c r="DT3" s="271" t="s">
        <v>7</v>
      </c>
      <c r="DU3" s="272" t="s">
        <v>1</v>
      </c>
      <c r="DV3" s="272" t="s">
        <v>2</v>
      </c>
      <c r="DW3" s="272" t="s">
        <v>16</v>
      </c>
      <c r="DX3" s="272" t="s">
        <v>17</v>
      </c>
      <c r="DY3" s="273" t="s">
        <v>18</v>
      </c>
      <c r="DZ3" s="255"/>
      <c r="EA3" s="274"/>
      <c r="EB3" s="372" t="s">
        <v>186</v>
      </c>
      <c r="EC3" s="275" t="s">
        <v>56</v>
      </c>
      <c r="ED3" s="271" t="s">
        <v>7</v>
      </c>
      <c r="EE3" s="272" t="s">
        <v>1</v>
      </c>
      <c r="EF3" s="272" t="s">
        <v>2</v>
      </c>
      <c r="EG3" s="272" t="s">
        <v>16</v>
      </c>
      <c r="EH3" s="272" t="s">
        <v>17</v>
      </c>
      <c r="EI3" s="273" t="s">
        <v>18</v>
      </c>
      <c r="EJ3" s="255"/>
      <c r="EK3" s="274"/>
      <c r="EL3" s="372" t="s">
        <v>186</v>
      </c>
      <c r="EM3" s="275" t="s">
        <v>56</v>
      </c>
      <c r="EN3" s="271" t="s">
        <v>7</v>
      </c>
      <c r="EO3" s="272" t="s">
        <v>1</v>
      </c>
      <c r="EP3" s="272" t="s">
        <v>2</v>
      </c>
      <c r="EQ3" s="272" t="s">
        <v>16</v>
      </c>
      <c r="ER3" s="272" t="s">
        <v>17</v>
      </c>
      <c r="ES3" s="273" t="s">
        <v>18</v>
      </c>
      <c r="ET3" s="255"/>
      <c r="EU3" s="274"/>
      <c r="EV3" s="372" t="s">
        <v>186</v>
      </c>
      <c r="EW3" s="270" t="s">
        <v>56</v>
      </c>
      <c r="EX3" s="271" t="s">
        <v>7</v>
      </c>
      <c r="EY3" s="272" t="s">
        <v>1</v>
      </c>
      <c r="EZ3" s="272" t="s">
        <v>2</v>
      </c>
      <c r="FA3" s="272" t="s">
        <v>16</v>
      </c>
      <c r="FB3" s="272" t="s">
        <v>17</v>
      </c>
      <c r="FC3" s="273" t="s">
        <v>18</v>
      </c>
      <c r="FD3" s="255"/>
      <c r="FE3" s="274"/>
      <c r="FF3" s="257"/>
      <c r="FP3" s="257"/>
      <c r="FZ3" s="257"/>
      <c r="GJ3" s="257"/>
      <c r="GT3" s="257"/>
      <c r="HD3" s="257"/>
      <c r="HN3" s="257"/>
      <c r="HX3" s="257"/>
      <c r="IH3" s="257"/>
    </row>
    <row xmlns:x14ac="http://schemas.microsoft.com/office/spreadsheetml/2009/9/ac" r="4" s="4" customFormat="true" x14ac:dyDescent="0.25">
      <c r="A4" s="397" t="str">
        <f>IF(ISBLANK('Data Summary'!A6),"",'Data Summary'!A6)</f>
        <v>NAM_2007_EMIS</v>
      </c>
      <c r="B4" s="123"/>
      <c r="C4" s="15" t="s">
        <v>3</v>
      </c>
      <c r="D4" s="9">
        <f t="shared" ref="D4:I4" si="0">IF(COUNTA(D14)=0,"",D14)</f>
        <v>22</v>
      </c>
      <c r="E4" s="9" t="str">
        <f t="shared" si="0"/>
        <v/>
      </c>
      <c r="F4" s="9" t="str">
        <f t="shared" si="0"/>
        <v/>
      </c>
      <c r="G4" s="9" t="str">
        <f t="shared" si="0"/>
        <v/>
      </c>
      <c r="H4" s="9" t="str">
        <f t="shared" si="0"/>
        <v/>
      </c>
      <c r="I4" s="29" t="str">
        <f t="shared" si="0"/>
        <v/>
      </c>
      <c r="J4" s="24"/>
      <c r="K4" s="17"/>
      <c r="L4" s="123"/>
      <c r="M4" s="15" t="s">
        <v>3</v>
      </c>
      <c r="N4" s="9">
        <f t="shared" ref="N4:S4" si="1">IF(COUNTA(N14)=0,"",N14)</f>
        <v>23</v>
      </c>
      <c r="O4" s="9" t="str">
        <f t="shared" si="1"/>
        <v/>
      </c>
      <c r="P4" s="9" t="str">
        <f t="shared" si="1"/>
        <v/>
      </c>
      <c r="Q4" s="9" t="str">
        <f t="shared" si="1"/>
        <v/>
      </c>
      <c r="R4" s="9" t="str">
        <f t="shared" si="1"/>
        <v/>
      </c>
      <c r="S4" s="29" t="str">
        <f t="shared" si="1"/>
        <v/>
      </c>
      <c r="T4" s="24"/>
      <c r="U4" s="17"/>
      <c r="V4" s="123"/>
      <c r="W4" s="15" t="s">
        <v>3</v>
      </c>
      <c r="X4" s="9">
        <f t="shared" ref="X4:AC4" si="2">IF(COUNTA(X14)=0,"",X14)</f>
        <v>30.259457013574657</v>
      </c>
      <c r="Y4" s="9" t="str">
        <f t="shared" si="2"/>
        <v/>
      </c>
      <c r="Z4" s="9" t="str">
        <f t="shared" si="2"/>
        <v/>
      </c>
      <c r="AA4" s="9" t="str">
        <f t="shared" si="2"/>
        <v/>
      </c>
      <c r="AB4" s="9">
        <f t="shared" si="2"/>
        <v>29.6</v>
      </c>
      <c r="AC4" s="29">
        <f t="shared" si="2"/>
        <v>31.7</v>
      </c>
      <c r="AD4" s="24"/>
      <c r="AE4" s="17"/>
      <c r="AF4" s="123"/>
      <c r="AG4" s="15" t="s">
        <v>3</v>
      </c>
      <c r="AH4" s="9">
        <f t="shared" ref="AH4:AM4" si="3">IF(COUNTA(AH14)=0,"",AH14)</f>
        <v>8.2000000000000028</v>
      </c>
      <c r="AI4" s="9" t="str">
        <f t="shared" si="3"/>
        <v/>
      </c>
      <c r="AJ4" s="9" t="str">
        <f t="shared" si="3"/>
        <v/>
      </c>
      <c r="AK4" s="9" t="str">
        <f t="shared" si="3"/>
        <v/>
      </c>
      <c r="AL4" s="9" t="str">
        <f t="shared" si="3"/>
        <v/>
      </c>
      <c r="AM4" s="29" t="str">
        <f t="shared" si="3"/>
        <v/>
      </c>
      <c r="AN4" s="24"/>
      <c r="AO4" s="17"/>
      <c r="AP4" s="123"/>
      <c r="AQ4" s="15" t="s">
        <v>3</v>
      </c>
      <c r="AR4" s="9">
        <f t="shared" ref="AR4:AW4" si="4">IF(COUNTA(AR14)=0,"",AR14)</f>
        <v>11.180452488687783</v>
      </c>
      <c r="AS4" s="9" t="str">
        <f t="shared" si="4"/>
        <v/>
      </c>
      <c r="AT4" s="9" t="str">
        <f t="shared" si="4"/>
        <v/>
      </c>
      <c r="AU4" s="9" t="str">
        <f t="shared" si="4"/>
        <v/>
      </c>
      <c r="AV4" s="9">
        <f t="shared" si="4"/>
        <v>15.2</v>
      </c>
      <c r="AW4" s="29">
        <f t="shared" si="4"/>
        <v>2.4</v>
      </c>
      <c r="AX4" s="24"/>
      <c r="AY4" s="17"/>
      <c r="AZ4" s="123"/>
      <c r="BA4" s="15" t="s">
        <v>3</v>
      </c>
      <c r="BB4" s="9">
        <f t="shared" ref="BB4:BG4" si="5">IF(COUNTA(BB14)=0,"",BB14)</f>
        <v>9.2000000000000028</v>
      </c>
      <c r="BC4" s="9" t="str">
        <f t="shared" si="5"/>
        <v/>
      </c>
      <c r="BD4" s="9" t="str">
        <f t="shared" si="5"/>
        <v/>
      </c>
      <c r="BE4" s="9" t="str">
        <f t="shared" si="5"/>
        <v/>
      </c>
      <c r="BF4" s="9" t="str">
        <f t="shared" si="5"/>
        <v/>
      </c>
      <c r="BG4" s="29" t="str">
        <f t="shared" si="5"/>
        <v/>
      </c>
      <c r="BH4" s="24"/>
      <c r="BI4" s="17"/>
      <c r="BJ4" s="123"/>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3"/>
      <c r="BU4" s="426" t="s">
        <v>3</v>
      </c>
      <c r="BV4" s="9">
        <f t="shared" ref="BV4:CA4" si="7">IF(COUNTA(BV14)=0,"",BV14)</f>
        <v>12.611275964391691</v>
      </c>
      <c r="BW4" s="9" t="str">
        <f t="shared" si="7"/>
        <v/>
      </c>
      <c r="BX4" s="9" t="str">
        <f t="shared" si="7"/>
        <v/>
      </c>
      <c r="BY4" s="9" t="str">
        <f t="shared" si="7"/>
        <v/>
      </c>
      <c r="BZ4" s="9" t="str">
        <f t="shared" si="7"/>
        <v/>
      </c>
      <c r="CA4" s="29" t="str">
        <f t="shared" si="7"/>
        <v/>
      </c>
      <c r="CB4" s="423"/>
      <c r="CC4" s="17"/>
      <c r="CD4" s="123"/>
      <c r="CE4" s="65" t="s">
        <v>3</v>
      </c>
      <c r="CF4" s="9">
        <f t="shared" ref="CF4:CK4" si="8">IF(COUNTA(CF14)=0,"",CF14)</f>
        <v>9.5</v>
      </c>
      <c r="CG4" s="9" t="str">
        <f t="shared" si="8"/>
        <v/>
      </c>
      <c r="CH4" s="9" t="str">
        <f t="shared" si="8"/>
        <v/>
      </c>
      <c r="CI4" s="9" t="str">
        <f t="shared" si="8"/>
        <v/>
      </c>
      <c r="CJ4" s="9" t="str">
        <f t="shared" si="8"/>
        <v/>
      </c>
      <c r="CK4" s="29" t="str">
        <f t="shared" si="8"/>
        <v/>
      </c>
      <c r="CL4" s="24"/>
      <c r="CM4" s="17"/>
      <c r="CN4" s="123"/>
      <c r="CO4" s="65" t="s">
        <v>3</v>
      </c>
      <c r="CP4" s="9">
        <f t="shared" ref="CP4:CU4" si="9">IF(COUNTA(CP14)=0,"",CP14)</f>
        <v>20.5</v>
      </c>
      <c r="CQ4" s="9" t="str">
        <f t="shared" si="9"/>
        <v/>
      </c>
      <c r="CR4" s="9" t="str">
        <f t="shared" si="9"/>
        <v/>
      </c>
      <c r="CS4" s="9" t="str">
        <f t="shared" si="9"/>
        <v/>
      </c>
      <c r="CT4" s="9" t="str">
        <f t="shared" si="9"/>
        <v/>
      </c>
      <c r="CU4" s="29" t="str">
        <f t="shared" si="9"/>
        <v/>
      </c>
      <c r="CV4" s="24"/>
      <c r="CW4" s="17"/>
      <c r="CX4" s="123"/>
      <c r="CY4" s="65" t="s">
        <v>3</v>
      </c>
      <c r="CZ4" s="9">
        <f t="shared" ref="CZ4:DE4" si="10">IF(COUNTA(CZ14)=0,"",CZ14)</f>
        <v>17.599999999999994</v>
      </c>
      <c r="DA4" s="9" t="str">
        <f t="shared" si="10"/>
        <v/>
      </c>
      <c r="DB4" s="9" t="str">
        <f t="shared" si="10"/>
        <v/>
      </c>
      <c r="DC4" s="9" t="str">
        <f t="shared" si="10"/>
        <v/>
      </c>
      <c r="DD4" s="9" t="str">
        <f t="shared" si="10"/>
        <v/>
      </c>
      <c r="DE4" s="29" t="str">
        <f t="shared" si="10"/>
        <v/>
      </c>
      <c r="DF4" s="24"/>
      <c r="DG4" s="17"/>
      <c r="DH4" s="123"/>
      <c r="DI4" s="65" t="s">
        <v>3</v>
      </c>
      <c r="DJ4" s="9">
        <f t="shared" ref="DJ4:DO4" si="11">IF(COUNTA(DJ14)=0,"",DJ14)</f>
        <v>16.5</v>
      </c>
      <c r="DK4" s="9" t="str">
        <f t="shared" si="11"/>
        <v/>
      </c>
      <c r="DL4" s="9" t="str">
        <f t="shared" si="11"/>
        <v/>
      </c>
      <c r="DM4" s="9" t="str">
        <f t="shared" si="11"/>
        <v/>
      </c>
      <c r="DN4" s="9" t="str">
        <f t="shared" si="11"/>
        <v/>
      </c>
      <c r="DO4" s="29" t="str">
        <f t="shared" si="11"/>
        <v/>
      </c>
      <c r="DP4" s="24"/>
      <c r="DQ4" s="17"/>
      <c r="DR4" s="123"/>
      <c r="DS4" s="65" t="s">
        <v>3</v>
      </c>
      <c r="DT4" s="9">
        <f t="shared" ref="DT4:DY4" si="12">IF(COUNTA(DT14)=0,"",DT14)</f>
        <v>13.299999999999997</v>
      </c>
      <c r="DU4" s="9" t="str">
        <f t="shared" si="12"/>
        <v/>
      </c>
      <c r="DV4" s="9" t="str">
        <f t="shared" si="12"/>
        <v/>
      </c>
      <c r="DW4" s="9" t="str">
        <f t="shared" si="12"/>
        <v/>
      </c>
      <c r="DX4" s="9" t="str">
        <f t="shared" si="12"/>
        <v/>
      </c>
      <c r="DY4" s="29" t="str">
        <f t="shared" si="12"/>
        <v/>
      </c>
      <c r="DZ4" s="24"/>
      <c r="EA4" s="17"/>
      <c r="EB4" s="123"/>
      <c r="EC4" s="65" t="s">
        <v>3</v>
      </c>
      <c r="ED4" s="9">
        <f t="shared" ref="ED4:EI4" si="13">IF(COUNTA(ED14)=0,"",ED14)</f>
        <v>12.799999999999997</v>
      </c>
      <c r="EE4" s="9" t="str">
        <f t="shared" si="13"/>
        <v/>
      </c>
      <c r="EF4" s="9" t="str">
        <f t="shared" si="13"/>
        <v/>
      </c>
      <c r="EG4" s="9" t="str">
        <f t="shared" si="13"/>
        <v/>
      </c>
      <c r="EH4" s="9" t="str">
        <f t="shared" si="13"/>
        <v/>
      </c>
      <c r="EI4" s="29" t="str">
        <f t="shared" si="13"/>
        <v/>
      </c>
      <c r="EJ4" s="24"/>
      <c r="EK4" s="17"/>
      <c r="EL4" s="123"/>
      <c r="EM4" s="65" t="s">
        <v>3</v>
      </c>
      <c r="EN4" s="9">
        <f t="shared" ref="EN4:ES4" si="14">IF(COUNTA(EN14)=0,"",EN14)</f>
        <v>12.200000000000003</v>
      </c>
      <c r="EO4" s="9" t="str">
        <f t="shared" si="14"/>
        <v/>
      </c>
      <c r="EP4" s="9" t="str">
        <f t="shared" si="14"/>
        <v/>
      </c>
      <c r="EQ4" s="9" t="str">
        <f t="shared" si="14"/>
        <v/>
      </c>
      <c r="ER4" s="9" t="str">
        <f t="shared" si="14"/>
        <v/>
      </c>
      <c r="ES4" s="29" t="str">
        <f t="shared" si="14"/>
        <v/>
      </c>
      <c r="ET4" s="24"/>
      <c r="EU4" s="17"/>
      <c r="EV4" s="123"/>
      <c r="EW4" s="15" t="s">
        <v>3</v>
      </c>
      <c r="EX4" s="9" t="str">
        <f t="shared" ref="EX4:FC4" si="15">IF(COUNTA(EX14)=0,"",EX14)</f>
        <v/>
      </c>
      <c r="EY4" s="9" t="str">
        <f t="shared" si="15"/>
        <v/>
      </c>
      <c r="EZ4" s="9" t="str">
        <f t="shared" si="15"/>
        <v/>
      </c>
      <c r="FA4" s="9" t="str">
        <f t="shared" si="15"/>
        <v/>
      </c>
      <c r="FB4" s="9" t="str">
        <f t="shared" si="15"/>
        <v/>
      </c>
      <c r="FC4" s="29" t="str">
        <f t="shared" si="15"/>
        <v/>
      </c>
      <c r="FD4" s="24"/>
      <c r="FE4" s="17"/>
      <c r="FF4" s="135"/>
      <c r="FP4" s="135"/>
      <c r="FZ4" s="135"/>
      <c r="GJ4" s="135"/>
      <c r="GT4" s="135"/>
      <c r="HD4" s="135"/>
      <c r="HN4" s="135"/>
      <c r="HX4" s="135"/>
      <c r="IH4" s="135"/>
    </row>
    <row xmlns:x14ac="http://schemas.microsoft.com/office/spreadsheetml/2009/9/ac" r="5" s="4" customFormat="true" x14ac:dyDescent="0.25">
      <c r="A5" s="397" t="str">
        <f ca="true">IF(ISBLANK('Data Summary'!A7),"",'Data Summary'!A7)</f>
        <v>NAM_2010_EMIS</v>
      </c>
      <c r="B5" s="12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3"/>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3"/>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3"/>
      <c r="BU5" s="426" t="s">
        <v>0</v>
      </c>
      <c r="BV5" s="9">
        <f>IF((COUNTA(BV15:BV26)=0)+(COUNTA(BV14)=0),"",100-BV14-SUMPRODUCT(BU15:BU26,BV15:BV26))</f>
        <v>10.824409753580184</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423"/>
      <c r="CC5" s="17"/>
      <c r="CD5" s="123"/>
      <c r="CE5" s="6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3"/>
      <c r="CO5" s="6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3"/>
      <c r="CY5" s="6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3"/>
      <c r="DI5" s="6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3"/>
      <c r="DS5" s="6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3"/>
      <c r="EC5" s="65" t="s">
        <v>0</v>
      </c>
      <c r="ED5" s="9">
        <f>IF((COUNTA(ED15:ED26)=0)+(COUNTA(ED14)=0),"",100-ED14-SUMPRODUCT(EC15:EC26,ED15:ED26))</f>
        <v>11.549999999999997</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3"/>
      <c r="EM5" s="65" t="s">
        <v>0</v>
      </c>
      <c r="EN5" s="9">
        <f>IF((COUNTA(EN15:EN26)=0)+(COUNTA(EN14)=0),"",100-EN14-SUMPRODUCT(EM15:EM26,EN15:EN26))</f>
        <v>11.5</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3"/>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35"/>
      <c r="FP5" s="135"/>
      <c r="FZ5" s="135"/>
      <c r="GJ5" s="135"/>
      <c r="GT5" s="135"/>
      <c r="HD5" s="135"/>
      <c r="HN5" s="135"/>
      <c r="HX5" s="135"/>
      <c r="IH5" s="135"/>
    </row>
    <row xmlns:x14ac="http://schemas.microsoft.com/office/spreadsheetml/2009/9/ac" r="6" s="4" customFormat="true" x14ac:dyDescent="0.25">
      <c r="A6" s="397" t="str">
        <f ca="true">IF(ISBLANK('Data Summary'!A8),"",'Data Summary'!A8)</f>
        <v>NAM_2010_UIS</v>
      </c>
      <c r="B6" s="123"/>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3"/>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3"/>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3"/>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3"/>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3"/>
      <c r="BA6" s="15" t="s">
        <v>19</v>
      </c>
      <c r="BB6" s="9" t="str">
        <f>IF(COUNTA(BB15:BB26)=0,"",SUMPRODUCT(BB15:BB26,BA15:BA26))</f>
        <v/>
      </c>
      <c r="BC6" s="9"/>
      <c r="BD6" s="9"/>
      <c r="BE6" s="9" t="str">
        <f>IF(COUNTA(BE15:BE26)=0,"",SUMPRODUCT(BE15:BE26,BA15:BA26))</f>
        <v/>
      </c>
      <c r="BF6" s="9" t="str">
        <f>IF(COUNTA(BF15:BF26)=0,"",SUMPRODUCT(BF15:BF26,BA15:BA26))</f>
        <v/>
      </c>
      <c r="BG6" s="29" t="str">
        <f>IF(COUNTA(BG15:BG26)=0,"",SUMPRODUCT(BG15:BG26,BA15:BA26))</f>
        <v/>
      </c>
      <c r="BH6" s="24"/>
      <c r="BI6" s="17"/>
      <c r="BJ6" s="123"/>
      <c r="BK6" s="15" t="s">
        <v>19</v>
      </c>
      <c r="BL6" s="9" t="str">
        <f>IF(COUNTA(BL15:BL26)=0,"",SUMPRODUCT(BL15:BL26,BK15:BK26))</f>
        <v/>
      </c>
      <c r="BM6" s="9"/>
      <c r="BN6" s="9"/>
      <c r="BO6" s="9" t="str">
        <f>IF(COUNTA(BO15:BO26)=0,"",SUMPRODUCT(BO15:BO26,BK15:BK26))</f>
        <v/>
      </c>
      <c r="BP6" s="9" t="str">
        <f>IF(COUNTA(BP15:BP26)=0,"",SUMPRODUCT(BP15:BP26,BK15:BK26))</f>
        <v/>
      </c>
      <c r="BQ6" s="29" t="str">
        <f>IF(COUNTA(BQ15:BQ26)=0,"",SUMPRODUCT(BQ15:BQ26,BK15:BK26))</f>
        <v/>
      </c>
      <c r="BR6" s="24"/>
      <c r="BS6" s="17"/>
      <c r="BT6" s="123"/>
      <c r="BU6" s="426" t="s">
        <v>19</v>
      </c>
      <c r="BV6" s="9">
        <f>IF(COUNTA(BV15:BV26)=0,"",SUMPRODUCT(BV15:BV26,BU15:BU26))</f>
        <v>76.564314282028121</v>
      </c>
      <c r="BW6" s="9"/>
      <c r="BX6" s="9"/>
      <c r="BY6" s="9" t="str">
        <f>IF(COUNTA(BY15:BY26)=0,"",SUMPRODUCT(BY15:BY26,BU15:BU26))</f>
        <v/>
      </c>
      <c r="BZ6" s="9" t="str">
        <f>IF(COUNTA(BZ15:BZ26)=0,"",SUMPRODUCT(BZ15:BZ26,BU15:BU26))</f>
        <v/>
      </c>
      <c r="CA6" s="29" t="str">
        <f>IF(COUNTA(CA15:CA26)=0,"",SUMPRODUCT(CA15:CA26,BU15:BU26))</f>
        <v/>
      </c>
      <c r="CB6" s="423"/>
      <c r="CC6" s="17"/>
      <c r="CD6" s="123"/>
      <c r="CE6" s="65" t="s">
        <v>19</v>
      </c>
      <c r="CF6" s="9" t="str">
        <f>IF(COUNTA(CF15:CF26)=0,"",SUMPRODUCT(CF15:CF26,CE15:CE26))</f>
        <v/>
      </c>
      <c r="CG6" s="9"/>
      <c r="CH6" s="9"/>
      <c r="CI6" s="9" t="str">
        <f>IF(COUNTA(CI15:CI26)=0,"",SUMPRODUCT(CI15:CI26,CE15:CE26))</f>
        <v/>
      </c>
      <c r="CJ6" s="9" t="str">
        <f>IF(COUNTA(CJ15:CJ26)=0,"",SUMPRODUCT(CJ15:CJ26,CE15:CE26))</f>
        <v/>
      </c>
      <c r="CK6" s="29" t="str">
        <f>IF(COUNTA(CK15:CK26)=0,"",SUMPRODUCT(CK15:CK26,CE15:CE26))</f>
        <v/>
      </c>
      <c r="CL6" s="24"/>
      <c r="CM6" s="17"/>
      <c r="CN6" s="123"/>
      <c r="CO6" s="65" t="s">
        <v>19</v>
      </c>
      <c r="CP6" s="9" t="str">
        <f>IF(COUNTA(CP15:CP26)=0,"",SUMPRODUCT(CP15:CP26,CO15:CO26))</f>
        <v/>
      </c>
      <c r="CQ6" s="9"/>
      <c r="CR6" s="9"/>
      <c r="CS6" s="9" t="str">
        <f>IF(COUNTA(CS15:CS26)=0,"",SUMPRODUCT(CS15:CS26,CO15:CO26))</f>
        <v/>
      </c>
      <c r="CT6" s="9" t="str">
        <f>IF(COUNTA(CT15:CT26)=0,"",SUMPRODUCT(CT15:CT26,CO15:CO26))</f>
        <v/>
      </c>
      <c r="CU6" s="29" t="str">
        <f>IF(COUNTA(CU15:CU26)=0,"",SUMPRODUCT(CU15:CU26,CO15:CO26))</f>
        <v/>
      </c>
      <c r="CV6" s="24"/>
      <c r="CW6" s="17"/>
      <c r="CX6" s="123"/>
      <c r="CY6" s="65" t="s">
        <v>19</v>
      </c>
      <c r="CZ6" s="9" t="str">
        <f>IF(COUNTA(CZ15:CZ26)=0,"",SUMPRODUCT(CZ15:CZ26,CY15:CY26))</f>
        <v/>
      </c>
      <c r="DA6" s="9"/>
      <c r="DB6" s="9"/>
      <c r="DC6" s="9" t="str">
        <f>IF(COUNTA(DC15:DC26)=0,"",SUMPRODUCT(DC15:DC26,CY15:CY26))</f>
        <v/>
      </c>
      <c r="DD6" s="9" t="str">
        <f>IF(COUNTA(DD15:DD26)=0,"",SUMPRODUCT(DD15:DD26,CY15:CY26))</f>
        <v/>
      </c>
      <c r="DE6" s="29" t="str">
        <f>IF(COUNTA(DE15:DE26)=0,"",SUMPRODUCT(DE15:DE26,CY15:CY26))</f>
        <v/>
      </c>
      <c r="DF6" s="24"/>
      <c r="DG6" s="17"/>
      <c r="DH6" s="123"/>
      <c r="DI6" s="65" t="s">
        <v>19</v>
      </c>
      <c r="DJ6" s="9" t="str">
        <f>IF(COUNTA(DJ15:DJ26)=0,"",SUMPRODUCT(DJ15:DJ26,DI15:DI26))</f>
        <v/>
      </c>
      <c r="DK6" s="9"/>
      <c r="DL6" s="9"/>
      <c r="DM6" s="9" t="str">
        <f>IF(COUNTA(DM15:DM26)=0,"",SUMPRODUCT(DM15:DM26,DI15:DI26))</f>
        <v/>
      </c>
      <c r="DN6" s="9" t="str">
        <f>IF(COUNTA(DN15:DN26)=0,"",SUMPRODUCT(DN15:DN26,DI15:DI26))</f>
        <v/>
      </c>
      <c r="DO6" s="29" t="str">
        <f>IF(COUNTA(DO15:DO26)=0,"",SUMPRODUCT(DO15:DO26,DI15:DI26))</f>
        <v/>
      </c>
      <c r="DP6" s="24"/>
      <c r="DQ6" s="17"/>
      <c r="DR6" s="123"/>
      <c r="DS6" s="65" t="s">
        <v>19</v>
      </c>
      <c r="DT6" s="9" t="str">
        <f>IF(COUNTA(DT15:DT26)=0,"",SUMPRODUCT(DT15:DT26,DS15:DS26))</f>
        <v/>
      </c>
      <c r="DU6" s="9"/>
      <c r="DV6" s="9"/>
      <c r="DW6" s="9" t="str">
        <f>IF(COUNTA(DW15:DW26)=0,"",SUMPRODUCT(DW15:DW26,DS15:DS26))</f>
        <v/>
      </c>
      <c r="DX6" s="9" t="str">
        <f>IF(COUNTA(DX15:DX26)=0,"",SUMPRODUCT(DX15:DX26,DS15:DS26))</f>
        <v/>
      </c>
      <c r="DY6" s="29" t="str">
        <f>IF(COUNTA(DY15:DY26)=0,"",SUMPRODUCT(DY15:DY26,DS15:DS26))</f>
        <v/>
      </c>
      <c r="DZ6" s="24"/>
      <c r="EA6" s="17"/>
      <c r="EB6" s="123"/>
      <c r="EC6" s="65" t="s">
        <v>19</v>
      </c>
      <c r="ED6" s="9">
        <f>IF(COUNTA(ED15:ED26)=0,"",SUMPRODUCT(ED15:ED26,EC15:EC26))</f>
        <v>75.650000000000006</v>
      </c>
      <c r="EE6" s="9"/>
      <c r="EF6" s="9"/>
      <c r="EG6" s="9" t="str">
        <f>IF(COUNTA(EG15:EG26)=0,"",SUMPRODUCT(EG15:EG26,EC15:EC26))</f>
        <v/>
      </c>
      <c r="EH6" s="9" t="str">
        <f>IF(COUNTA(EH15:EH26)=0,"",SUMPRODUCT(EH15:EH26,EC15:EC26))</f>
        <v/>
      </c>
      <c r="EI6" s="29" t="str">
        <f>IF(COUNTA(EI15:EI26)=0,"",SUMPRODUCT(EI15:EI26,EC15:EC26))</f>
        <v/>
      </c>
      <c r="EJ6" s="24"/>
      <c r="EK6" s="17"/>
      <c r="EL6" s="123"/>
      <c r="EM6" s="65" t="s">
        <v>19</v>
      </c>
      <c r="EN6" s="9">
        <f>IF(COUNTA(EN15:EN26)=0,"",SUMPRODUCT(EN15:EN26,EM15:EM26))</f>
        <v>76.3</v>
      </c>
      <c r="EO6" s="9"/>
      <c r="EP6" s="9"/>
      <c r="EQ6" s="9" t="str">
        <f>IF(COUNTA(EQ15:EQ26)=0,"",SUMPRODUCT(EQ15:EQ26,EM15:EM26))</f>
        <v/>
      </c>
      <c r="ER6" s="9" t="str">
        <f>IF(COUNTA(ER15:ER26)=0,"",SUMPRODUCT(ER15:ER26,EM15:EM26))</f>
        <v/>
      </c>
      <c r="ES6" s="29" t="str">
        <f>IF(COUNTA(ES15:ES26)=0,"",SUMPRODUCT(ES15:ES26,EM15:EM26))</f>
        <v/>
      </c>
      <c r="ET6" s="24"/>
      <c r="EU6" s="17"/>
      <c r="EV6" s="123"/>
      <c r="EW6" s="15" t="s">
        <v>19</v>
      </c>
      <c r="EX6" s="9">
        <f>IF(COUNTA(EX15:EX26)=0,"",SUMPRODUCT(EX15:EX26,EW15:EW26))</f>
        <v>61.003931884286388</v>
      </c>
      <c r="EY6" s="9"/>
      <c r="EZ6" s="9"/>
      <c r="FA6" s="9" t="str">
        <f>IF(COUNTA(FA15:FA26)=0,"",SUMPRODUCT(FA15:FA26,EW15:EW26))</f>
        <v/>
      </c>
      <c r="FB6" s="9">
        <f>IF(COUNTA(FB15:FB26)=0,"",SUMPRODUCT(FB15:FB26,EW15:EW26))</f>
        <v>54.81</v>
      </c>
      <c r="FC6" s="29">
        <f>IF(COUNTA(FC15:FC26)=0,"",SUMPRODUCT(FC15:FC26,EW15:EW26))</f>
        <v>71.25</v>
      </c>
      <c r="FD6" s="24"/>
      <c r="FE6" s="17"/>
      <c r="FF6" s="135"/>
      <c r="FP6" s="135"/>
      <c r="FZ6" s="135"/>
      <c r="GJ6" s="135"/>
      <c r="GT6" s="135"/>
      <c r="HD6" s="135"/>
      <c r="HN6" s="135"/>
      <c r="HX6" s="135"/>
      <c r="IH6" s="135"/>
    </row>
    <row xmlns:x14ac="http://schemas.microsoft.com/office/spreadsheetml/2009/9/ac" r="7" s="4" customFormat="true" x14ac:dyDescent="0.25">
      <c r="A7" s="397" t="str">
        <f ca="true">IF(ISBLANK('Data Summary'!A9),"",'Data Summary'!A9)</f>
        <v>NAM_2011_EMIS</v>
      </c>
      <c r="B7" s="123"/>
      <c r="C7" s="46" t="s">
        <v>53</v>
      </c>
      <c r="D7" s="45"/>
      <c r="E7" s="19"/>
      <c r="F7" s="19"/>
      <c r="G7" s="19"/>
      <c r="H7" s="19"/>
      <c r="I7" s="78"/>
      <c r="J7" s="24"/>
      <c r="K7" s="17"/>
      <c r="L7" s="123"/>
      <c r="M7" s="46" t="s">
        <v>53</v>
      </c>
      <c r="N7" s="19"/>
      <c r="O7" s="19"/>
      <c r="P7" s="19"/>
      <c r="Q7" s="19"/>
      <c r="R7" s="19"/>
      <c r="S7" s="78"/>
      <c r="T7" s="24"/>
      <c r="U7" s="17"/>
      <c r="V7" s="123"/>
      <c r="W7" s="46" t="s">
        <v>53</v>
      </c>
      <c r="X7" s="45"/>
      <c r="Y7" s="19"/>
      <c r="Z7" s="19"/>
      <c r="AA7" s="19"/>
      <c r="AB7" s="19"/>
      <c r="AC7" s="78"/>
      <c r="AD7" s="24"/>
      <c r="AE7" s="17"/>
      <c r="AF7" s="123"/>
      <c r="AG7" s="46" t="s">
        <v>53</v>
      </c>
      <c r="AH7" s="19"/>
      <c r="AI7" s="19"/>
      <c r="AJ7" s="19"/>
      <c r="AK7" s="19"/>
      <c r="AL7" s="19"/>
      <c r="AM7" s="78"/>
      <c r="AN7" s="24"/>
      <c r="AO7" s="17"/>
      <c r="AP7" s="123"/>
      <c r="AQ7" s="46" t="s">
        <v>53</v>
      </c>
      <c r="AR7" s="19"/>
      <c r="AS7" s="19"/>
      <c r="AT7" s="19"/>
      <c r="AU7" s="19"/>
      <c r="AV7" s="19"/>
      <c r="AW7" s="78"/>
      <c r="AX7" s="24"/>
      <c r="AY7" s="17"/>
      <c r="AZ7" s="123"/>
      <c r="BA7" s="46" t="s">
        <v>53</v>
      </c>
      <c r="BB7" s="19"/>
      <c r="BC7" s="19"/>
      <c r="BD7" s="19"/>
      <c r="BE7" s="19"/>
      <c r="BF7" s="19"/>
      <c r="BG7" s="78"/>
      <c r="BH7" s="24"/>
      <c r="BI7" s="17"/>
      <c r="BJ7" s="123"/>
      <c r="BK7" s="46" t="s">
        <v>53</v>
      </c>
      <c r="BL7" s="19"/>
      <c r="BM7" s="19"/>
      <c r="BN7" s="19"/>
      <c r="BO7" s="19"/>
      <c r="BP7" s="19"/>
      <c r="BQ7" s="78"/>
      <c r="BR7" s="24"/>
      <c r="BS7" s="17"/>
      <c r="BT7" s="123" t="s">
        <v>314</v>
      </c>
      <c r="BU7" s="427" t="s">
        <v>53</v>
      </c>
      <c r="BV7" s="431">
        <f>354/674*100</f>
        <v>52.52225519287834</v>
      </c>
      <c r="BW7" s="431"/>
      <c r="BX7" s="431"/>
      <c r="BY7" s="431"/>
      <c r="BZ7" s="431"/>
      <c r="CA7" s="445"/>
      <c r="CB7" s="423"/>
      <c r="CC7" s="17"/>
      <c r="CD7" s="123"/>
      <c r="CE7" s="104" t="s">
        <v>53</v>
      </c>
      <c r="CF7" s="19"/>
      <c r="CG7" s="19"/>
      <c r="CH7" s="19"/>
      <c r="CI7" s="19"/>
      <c r="CJ7" s="19"/>
      <c r="CK7" s="78"/>
      <c r="CL7" s="24"/>
      <c r="CM7" s="17"/>
      <c r="CN7" s="123"/>
      <c r="CO7" s="104" t="s">
        <v>53</v>
      </c>
      <c r="CP7" s="19"/>
      <c r="CQ7" s="19"/>
      <c r="CR7" s="19"/>
      <c r="CS7" s="19"/>
      <c r="CT7" s="19"/>
      <c r="CU7" s="78"/>
      <c r="CV7" s="24"/>
      <c r="CW7" s="17"/>
      <c r="CX7" s="123"/>
      <c r="CY7" s="104" t="s">
        <v>53</v>
      </c>
      <c r="CZ7" s="19"/>
      <c r="DA7" s="19"/>
      <c r="DB7" s="19"/>
      <c r="DC7" s="19"/>
      <c r="DD7" s="19"/>
      <c r="DE7" s="78"/>
      <c r="DF7" s="24"/>
      <c r="DG7" s="17"/>
      <c r="DH7" s="123"/>
      <c r="DI7" s="104" t="s">
        <v>53</v>
      </c>
      <c r="DJ7" s="19"/>
      <c r="DK7" s="19"/>
      <c r="DL7" s="19"/>
      <c r="DM7" s="19"/>
      <c r="DN7" s="19"/>
      <c r="DO7" s="78"/>
      <c r="DP7" s="24"/>
      <c r="DQ7" s="17"/>
      <c r="DR7" s="123"/>
      <c r="DS7" s="104" t="s">
        <v>53</v>
      </c>
      <c r="DT7" s="19"/>
      <c r="DU7" s="19"/>
      <c r="DV7" s="19"/>
      <c r="DW7" s="19"/>
      <c r="DX7" s="19"/>
      <c r="DY7" s="78"/>
      <c r="DZ7" s="24"/>
      <c r="EA7" s="17"/>
      <c r="EB7" s="123"/>
      <c r="EC7" s="104" t="s">
        <v>53</v>
      </c>
      <c r="ED7" s="19"/>
      <c r="EE7" s="19"/>
      <c r="EF7" s="19"/>
      <c r="EG7" s="19"/>
      <c r="EH7" s="19"/>
      <c r="EI7" s="78"/>
      <c r="EJ7" s="24"/>
      <c r="EK7" s="17"/>
      <c r="EL7" s="123"/>
      <c r="EM7" s="104" t="s">
        <v>53</v>
      </c>
      <c r="EN7" s="19"/>
      <c r="EO7" s="19"/>
      <c r="EP7" s="19"/>
      <c r="EQ7" s="19"/>
      <c r="ER7" s="19"/>
      <c r="ES7" s="78"/>
      <c r="ET7" s="24"/>
      <c r="EU7" s="17"/>
      <c r="EV7" s="123"/>
      <c r="EW7" s="46" t="s">
        <v>53</v>
      </c>
      <c r="EX7" s="19"/>
      <c r="EY7" s="19"/>
      <c r="EZ7" s="19"/>
      <c r="FA7" s="19"/>
      <c r="FB7" s="19"/>
      <c r="FC7" s="78"/>
      <c r="FD7" s="24"/>
      <c r="FE7" s="17"/>
      <c r="FF7" s="135"/>
      <c r="FP7" s="135"/>
      <c r="FZ7" s="135"/>
      <c r="GJ7" s="135"/>
      <c r="GT7" s="135"/>
      <c r="HD7" s="135"/>
      <c r="HN7" s="135"/>
      <c r="HX7" s="135"/>
      <c r="IH7" s="135"/>
    </row>
    <row xmlns:x14ac="http://schemas.microsoft.com/office/spreadsheetml/2009/9/ac" r="8" s="4" customFormat="true" x14ac:dyDescent="0.25">
      <c r="A8" s="397" t="str">
        <f ca="true">IF(ISBLANK('Data Summary'!A10),"",'Data Summary'!A10)</f>
        <v>NAM_2012_UIS</v>
      </c>
      <c r="B8" s="123"/>
      <c r="C8" s="46" t="s">
        <v>58</v>
      </c>
      <c r="D8" s="45"/>
      <c r="E8" s="19"/>
      <c r="F8" s="19"/>
      <c r="G8" s="19"/>
      <c r="H8" s="19"/>
      <c r="I8" s="78"/>
      <c r="J8" s="24"/>
      <c r="K8" s="17"/>
      <c r="L8" s="123"/>
      <c r="M8" s="46" t="s">
        <v>58</v>
      </c>
      <c r="N8" s="19"/>
      <c r="O8" s="19"/>
      <c r="P8" s="19"/>
      <c r="Q8" s="19"/>
      <c r="R8" s="19"/>
      <c r="S8" s="78"/>
      <c r="T8" s="24"/>
      <c r="U8" s="17"/>
      <c r="V8" s="123" t="s">
        <v>58</v>
      </c>
      <c r="W8" s="46" t="s">
        <v>58</v>
      </c>
      <c r="X8" s="79">
        <f>SUMPRODUCT(AB8:AC8,$BF$34:$BG$34)/SUM($BF$34:$BG$34)</f>
        <v>69.740542986425339</v>
      </c>
      <c r="Y8" s="19"/>
      <c r="Z8" s="19"/>
      <c r="AA8" s="19"/>
      <c r="AB8" s="19">
        <v>70.400000000000006</v>
      </c>
      <c r="AC8" s="78">
        <v>68.3</v>
      </c>
      <c r="AD8" s="24"/>
      <c r="AE8" s="17"/>
      <c r="AF8" s="123"/>
      <c r="AG8" s="46" t="s">
        <v>58</v>
      </c>
      <c r="AH8" s="79"/>
      <c r="AI8" s="19"/>
      <c r="AJ8" s="19"/>
      <c r="AK8" s="19"/>
      <c r="AL8" s="19"/>
      <c r="AM8" s="78"/>
      <c r="AN8" s="24"/>
      <c r="AO8" s="17"/>
      <c r="AP8" s="123" t="s">
        <v>58</v>
      </c>
      <c r="AQ8" s="46" t="s">
        <v>58</v>
      </c>
      <c r="AR8" s="79">
        <f>SUMPRODUCT(AV8:AW8,$BF$34:$BG$34)/SUM($BF$34:$BG$34)</f>
        <v>88.819547511312223</v>
      </c>
      <c r="AS8" s="19"/>
      <c r="AT8" s="19"/>
      <c r="AU8" s="19"/>
      <c r="AV8" s="19">
        <v>84.8</v>
      </c>
      <c r="AW8" s="78">
        <v>97.6</v>
      </c>
      <c r="AX8" s="24"/>
      <c r="AY8" s="17"/>
      <c r="AZ8" s="123"/>
      <c r="BA8" s="46" t="s">
        <v>58</v>
      </c>
      <c r="BB8" s="19"/>
      <c r="BC8" s="19"/>
      <c r="BD8" s="19"/>
      <c r="BE8" s="19"/>
      <c r="BF8" s="19"/>
      <c r="BG8" s="78"/>
      <c r="BH8" s="24"/>
      <c r="BI8" s="17"/>
      <c r="BJ8" s="123"/>
      <c r="BK8" s="46" t="s">
        <v>58</v>
      </c>
      <c r="BL8" s="19"/>
      <c r="BM8" s="19"/>
      <c r="BN8" s="19"/>
      <c r="BO8" s="19"/>
      <c r="BP8" s="19"/>
      <c r="BQ8" s="78"/>
      <c r="BR8" s="24"/>
      <c r="BS8" s="17"/>
      <c r="BT8" s="123" t="s">
        <v>315</v>
      </c>
      <c r="BU8" s="427" t="s">
        <v>58</v>
      </c>
      <c r="BV8" s="431">
        <f>(577-32)/674*100</f>
        <v>80.860534124629083</v>
      </c>
      <c r="BW8" s="431"/>
      <c r="BX8" s="431"/>
      <c r="BY8" s="431"/>
      <c r="BZ8" s="431"/>
      <c r="CA8" s="445"/>
      <c r="CB8" s="423"/>
      <c r="CC8" s="17"/>
      <c r="CD8" s="123"/>
      <c r="CE8" s="104" t="s">
        <v>58</v>
      </c>
      <c r="CF8" s="19"/>
      <c r="CG8" s="19"/>
      <c r="CH8" s="19"/>
      <c r="CI8" s="19"/>
      <c r="CJ8" s="19"/>
      <c r="CK8" s="78"/>
      <c r="CL8" s="24"/>
      <c r="CM8" s="17"/>
      <c r="CN8" s="123"/>
      <c r="CO8" s="104" t="s">
        <v>58</v>
      </c>
      <c r="CP8" s="19"/>
      <c r="CQ8" s="19"/>
      <c r="CR8" s="19"/>
      <c r="CS8" s="19"/>
      <c r="CT8" s="19"/>
      <c r="CU8" s="78"/>
      <c r="CV8" s="24"/>
      <c r="CW8" s="17"/>
      <c r="CX8" s="123"/>
      <c r="CY8" s="104" t="s">
        <v>58</v>
      </c>
      <c r="CZ8" s="19"/>
      <c r="DA8" s="19"/>
      <c r="DB8" s="19"/>
      <c r="DC8" s="19"/>
      <c r="DD8" s="19"/>
      <c r="DE8" s="78"/>
      <c r="DF8" s="24"/>
      <c r="DG8" s="17"/>
      <c r="DH8" s="123"/>
      <c r="DI8" s="104" t="s">
        <v>58</v>
      </c>
      <c r="DJ8" s="19"/>
      <c r="DK8" s="19"/>
      <c r="DL8" s="19"/>
      <c r="DM8" s="19"/>
      <c r="DN8" s="19"/>
      <c r="DO8" s="78"/>
      <c r="DP8" s="24"/>
      <c r="DQ8" s="17"/>
      <c r="DR8" s="123"/>
      <c r="DS8" s="104" t="s">
        <v>58</v>
      </c>
      <c r="DT8" s="19"/>
      <c r="DU8" s="19"/>
      <c r="DV8" s="19"/>
      <c r="DW8" s="19"/>
      <c r="DX8" s="19"/>
      <c r="DY8" s="78"/>
      <c r="DZ8" s="24"/>
      <c r="EA8" s="17"/>
      <c r="EB8" s="123"/>
      <c r="EC8" s="104" t="s">
        <v>58</v>
      </c>
      <c r="ED8" s="19"/>
      <c r="EE8" s="19"/>
      <c r="EF8" s="19"/>
      <c r="EG8" s="19"/>
      <c r="EH8" s="19"/>
      <c r="EI8" s="78"/>
      <c r="EJ8" s="24"/>
      <c r="EK8" s="17"/>
      <c r="EL8" s="123"/>
      <c r="EM8" s="104" t="s">
        <v>58</v>
      </c>
      <c r="EN8" s="19"/>
      <c r="EO8" s="19"/>
      <c r="EP8" s="19"/>
      <c r="EQ8" s="19"/>
      <c r="ER8" s="19"/>
      <c r="ES8" s="78"/>
      <c r="ET8" s="24"/>
      <c r="EU8" s="17"/>
      <c r="EV8" s="123"/>
      <c r="EW8" s="46" t="s">
        <v>58</v>
      </c>
      <c r="EX8" s="19"/>
      <c r="EY8" s="19"/>
      <c r="EZ8" s="19"/>
      <c r="FA8" s="19"/>
      <c r="FB8" s="19"/>
      <c r="FC8" s="78"/>
      <c r="FD8" s="24"/>
      <c r="FE8" s="17"/>
      <c r="FF8" s="135"/>
      <c r="FP8" s="135"/>
      <c r="FZ8" s="135"/>
      <c r="GJ8" s="135"/>
      <c r="GT8" s="135"/>
      <c r="HD8" s="135"/>
      <c r="HN8" s="135"/>
      <c r="HX8" s="135"/>
      <c r="IH8" s="135"/>
    </row>
    <row xmlns:x14ac="http://schemas.microsoft.com/office/spreadsheetml/2009/9/ac" r="9" s="4" customFormat="true" x14ac:dyDescent="0.25">
      <c r="A9" s="397" t="str">
        <f ca="true">IF(ISBLANK('Data Summary'!A11),"",'Data Summary'!A11)</f>
        <v>NAM_2012_EMIS</v>
      </c>
      <c r="B9" s="123"/>
      <c r="C9" s="46" t="s">
        <v>109</v>
      </c>
      <c r="D9" s="19"/>
      <c r="E9" s="19"/>
      <c r="F9" s="19"/>
      <c r="G9" s="19"/>
      <c r="H9" s="19"/>
      <c r="I9" s="78"/>
      <c r="J9" s="24"/>
      <c r="K9" s="17"/>
      <c r="L9" s="123"/>
      <c r="M9" s="46" t="s">
        <v>109</v>
      </c>
      <c r="N9" s="19"/>
      <c r="O9" s="19"/>
      <c r="P9" s="19"/>
      <c r="Q9" s="19"/>
      <c r="R9" s="19"/>
      <c r="S9" s="78"/>
      <c r="T9" s="24"/>
      <c r="U9" s="17"/>
      <c r="V9" s="123"/>
      <c r="W9" s="46" t="s">
        <v>109</v>
      </c>
      <c r="X9" s="19"/>
      <c r="Y9" s="19"/>
      <c r="Z9" s="19"/>
      <c r="AA9" s="19"/>
      <c r="AB9" s="19"/>
      <c r="AC9" s="78"/>
      <c r="AD9" s="24"/>
      <c r="AE9" s="17"/>
      <c r="AF9" s="123"/>
      <c r="AG9" s="46" t="s">
        <v>109</v>
      </c>
      <c r="AH9" s="19"/>
      <c r="AI9" s="19"/>
      <c r="AJ9" s="19"/>
      <c r="AK9" s="19"/>
      <c r="AL9" s="19"/>
      <c r="AM9" s="78"/>
      <c r="AN9" s="24"/>
      <c r="AO9" s="17"/>
      <c r="AP9" s="123"/>
      <c r="AQ9" s="46" t="s">
        <v>109</v>
      </c>
      <c r="AR9" s="19"/>
      <c r="AS9" s="19"/>
      <c r="AT9" s="19"/>
      <c r="AU9" s="19"/>
      <c r="AV9" s="19"/>
      <c r="AW9" s="78"/>
      <c r="AX9" s="24"/>
      <c r="AY9" s="17"/>
      <c r="AZ9" s="123"/>
      <c r="BA9" s="46" t="s">
        <v>109</v>
      </c>
      <c r="BB9" s="19"/>
      <c r="BC9" s="19"/>
      <c r="BD9" s="19"/>
      <c r="BE9" s="19"/>
      <c r="BF9" s="19"/>
      <c r="BG9" s="78"/>
      <c r="BH9" s="24"/>
      <c r="BI9" s="17"/>
      <c r="BJ9" s="123"/>
      <c r="BK9" s="46" t="s">
        <v>109</v>
      </c>
      <c r="BL9" s="19"/>
      <c r="BM9" s="19"/>
      <c r="BN9" s="19"/>
      <c r="BO9" s="19"/>
      <c r="BP9" s="19"/>
      <c r="BQ9" s="78"/>
      <c r="BR9" s="24"/>
      <c r="BS9" s="17"/>
      <c r="BT9" s="123"/>
      <c r="BU9" s="427" t="s">
        <v>109</v>
      </c>
      <c r="BV9" s="431"/>
      <c r="BW9" s="431"/>
      <c r="BX9" s="431"/>
      <c r="BY9" s="431"/>
      <c r="BZ9" s="431"/>
      <c r="CA9" s="445"/>
      <c r="CB9" s="423"/>
      <c r="CC9" s="17"/>
      <c r="CD9" s="123"/>
      <c r="CE9" s="104" t="s">
        <v>109</v>
      </c>
      <c r="CF9" s="19"/>
      <c r="CG9" s="19"/>
      <c r="CH9" s="19"/>
      <c r="CI9" s="19"/>
      <c r="CJ9" s="19"/>
      <c r="CK9" s="78"/>
      <c r="CL9" s="24"/>
      <c r="CM9" s="17"/>
      <c r="CN9" s="123"/>
      <c r="CO9" s="104" t="s">
        <v>109</v>
      </c>
      <c r="CP9" s="19"/>
      <c r="CQ9" s="19"/>
      <c r="CR9" s="19"/>
      <c r="CS9" s="19"/>
      <c r="CT9" s="19"/>
      <c r="CU9" s="78"/>
      <c r="CV9" s="24"/>
      <c r="CW9" s="17"/>
      <c r="CX9" s="123"/>
      <c r="CY9" s="104" t="s">
        <v>109</v>
      </c>
      <c r="CZ9" s="19"/>
      <c r="DA9" s="19"/>
      <c r="DB9" s="19"/>
      <c r="DC9" s="19"/>
      <c r="DD9" s="19"/>
      <c r="DE9" s="78"/>
      <c r="DF9" s="24"/>
      <c r="DG9" s="17"/>
      <c r="DH9" s="123"/>
      <c r="DI9" s="104" t="s">
        <v>109</v>
      </c>
      <c r="DJ9" s="19"/>
      <c r="DK9" s="19"/>
      <c r="DL9" s="19"/>
      <c r="DM9" s="19"/>
      <c r="DN9" s="19"/>
      <c r="DO9" s="78"/>
      <c r="DP9" s="24"/>
      <c r="DQ9" s="17"/>
      <c r="DR9" s="123"/>
      <c r="DS9" s="104" t="s">
        <v>109</v>
      </c>
      <c r="DT9" s="19"/>
      <c r="DU9" s="19"/>
      <c r="DV9" s="19"/>
      <c r="DW9" s="19"/>
      <c r="DX9" s="19"/>
      <c r="DY9" s="78"/>
      <c r="DZ9" s="24"/>
      <c r="EA9" s="17"/>
      <c r="EB9" s="123"/>
      <c r="EC9" s="104" t="s">
        <v>109</v>
      </c>
      <c r="ED9" s="19"/>
      <c r="EE9" s="19"/>
      <c r="EF9" s="19"/>
      <c r="EG9" s="19"/>
      <c r="EH9" s="19"/>
      <c r="EI9" s="78"/>
      <c r="EJ9" s="24"/>
      <c r="EK9" s="17"/>
      <c r="EL9" s="123"/>
      <c r="EM9" s="104" t="s">
        <v>109</v>
      </c>
      <c r="EN9" s="19"/>
      <c r="EO9" s="19"/>
      <c r="EP9" s="19"/>
      <c r="EQ9" s="19"/>
      <c r="ER9" s="19"/>
      <c r="ES9" s="78"/>
      <c r="ET9" s="24"/>
      <c r="EU9" s="17"/>
      <c r="EV9" s="123"/>
      <c r="EW9" s="46" t="s">
        <v>109</v>
      </c>
      <c r="EX9" s="19"/>
      <c r="EY9" s="19"/>
      <c r="EZ9" s="19"/>
      <c r="FA9" s="19"/>
      <c r="FB9" s="19"/>
      <c r="FC9" s="78"/>
      <c r="FD9" s="24"/>
      <c r="FE9" s="17"/>
      <c r="FF9" s="135"/>
      <c r="FP9" s="135"/>
      <c r="FZ9" s="135"/>
      <c r="GJ9" s="135"/>
      <c r="GT9" s="135"/>
      <c r="HD9" s="135"/>
      <c r="HN9" s="135"/>
      <c r="HX9" s="135"/>
      <c r="IH9" s="135"/>
    </row>
    <row xmlns:x14ac="http://schemas.microsoft.com/office/spreadsheetml/2009/9/ac" r="10" s="4" customFormat="true" x14ac:dyDescent="0.25">
      <c r="A10" s="397" t="str">
        <f ca="true">IF(ISBLANK('Data Summary'!A12),"",'Data Summary'!A12)</f>
        <v>NAM_2013_SACMEQ</v>
      </c>
      <c r="B10" s="123"/>
      <c r="C10" s="65" t="s">
        <v>21</v>
      </c>
      <c r="D10" s="79"/>
      <c r="E10" s="19"/>
      <c r="F10" s="19"/>
      <c r="G10" s="19"/>
      <c r="H10" s="7"/>
      <c r="I10" s="26"/>
      <c r="J10" s="24"/>
      <c r="K10" s="17"/>
      <c r="L10" s="123"/>
      <c r="M10" s="65" t="s">
        <v>21</v>
      </c>
      <c r="N10" s="79"/>
      <c r="O10" s="19"/>
      <c r="P10" s="19"/>
      <c r="Q10" s="19"/>
      <c r="R10" s="19"/>
      <c r="S10" s="78"/>
      <c r="T10" s="24"/>
      <c r="U10" s="17"/>
      <c r="V10" s="123"/>
      <c r="W10" s="65" t="s">
        <v>21</v>
      </c>
      <c r="X10" s="79"/>
      <c r="Y10" s="19"/>
      <c r="Z10" s="19"/>
      <c r="AA10" s="19"/>
      <c r="AB10" s="7"/>
      <c r="AC10" s="26"/>
      <c r="AD10" s="24"/>
      <c r="AE10" s="17"/>
      <c r="AF10" s="123"/>
      <c r="AG10" s="65" t="s">
        <v>21</v>
      </c>
      <c r="AH10" s="79"/>
      <c r="AI10" s="19"/>
      <c r="AJ10" s="19"/>
      <c r="AK10" s="19"/>
      <c r="AL10" s="19"/>
      <c r="AM10" s="78"/>
      <c r="AN10" s="24"/>
      <c r="AO10" s="17"/>
      <c r="AP10" s="123"/>
      <c r="AQ10" s="65" t="s">
        <v>21</v>
      </c>
      <c r="AR10" s="79"/>
      <c r="AS10" s="19"/>
      <c r="AT10" s="19"/>
      <c r="AU10" s="19"/>
      <c r="AV10" s="19"/>
      <c r="AW10" s="78"/>
      <c r="AX10" s="24"/>
      <c r="AY10" s="17"/>
      <c r="AZ10" s="123"/>
      <c r="BA10" s="65" t="s">
        <v>21</v>
      </c>
      <c r="BB10" s="19"/>
      <c r="BC10" s="19"/>
      <c r="BD10" s="19"/>
      <c r="BE10" s="19"/>
      <c r="BF10" s="19"/>
      <c r="BG10" s="78"/>
      <c r="BH10" s="24"/>
      <c r="BI10" s="17"/>
      <c r="BJ10" s="123"/>
      <c r="BK10" s="65" t="s">
        <v>21</v>
      </c>
      <c r="BL10" s="19"/>
      <c r="BM10" s="19"/>
      <c r="BN10" s="19"/>
      <c r="BO10" s="19"/>
      <c r="BP10" s="19"/>
      <c r="BQ10" s="78"/>
      <c r="BR10" s="24"/>
      <c r="BS10" s="17"/>
      <c r="BT10" s="123" t="s">
        <v>316</v>
      </c>
      <c r="BU10" s="429" t="s">
        <v>21</v>
      </c>
      <c r="BV10" s="431">
        <f>BV6*0.64</f>
        <v>49.001161140497999</v>
      </c>
      <c r="BW10" s="431"/>
      <c r="BX10" s="431"/>
      <c r="BY10" s="431"/>
      <c r="BZ10" s="431"/>
      <c r="CA10" s="445"/>
      <c r="CB10" s="423"/>
      <c r="CC10" s="17"/>
      <c r="CD10" s="123"/>
      <c r="CE10" s="65" t="s">
        <v>21</v>
      </c>
      <c r="CF10" s="19"/>
      <c r="CG10" s="19"/>
      <c r="CH10" s="19"/>
      <c r="CI10" s="19"/>
      <c r="CJ10" s="19"/>
      <c r="CK10" s="78"/>
      <c r="CL10" s="24"/>
      <c r="CM10" s="17"/>
      <c r="CN10" s="123"/>
      <c r="CO10" s="65" t="s">
        <v>21</v>
      </c>
      <c r="CP10" s="19"/>
      <c r="CQ10" s="19"/>
      <c r="CR10" s="19"/>
      <c r="CS10" s="19"/>
      <c r="CT10" s="19"/>
      <c r="CU10" s="78"/>
      <c r="CV10" s="24"/>
      <c r="CW10" s="17"/>
      <c r="CX10" s="123"/>
      <c r="CY10" s="65" t="s">
        <v>21</v>
      </c>
      <c r="CZ10" s="19"/>
      <c r="DA10" s="19"/>
      <c r="DB10" s="19"/>
      <c r="DC10" s="19"/>
      <c r="DD10" s="19"/>
      <c r="DE10" s="78"/>
      <c r="DF10" s="24"/>
      <c r="DG10" s="17"/>
      <c r="DH10" s="123"/>
      <c r="DI10" s="65" t="s">
        <v>21</v>
      </c>
      <c r="DJ10" s="19"/>
      <c r="DK10" s="19"/>
      <c r="DL10" s="19"/>
      <c r="DM10" s="19"/>
      <c r="DN10" s="19"/>
      <c r="DO10" s="78"/>
      <c r="DP10" s="24"/>
      <c r="DQ10" s="17"/>
      <c r="DR10" s="123"/>
      <c r="DS10" s="65" t="s">
        <v>21</v>
      </c>
      <c r="DT10" s="19"/>
      <c r="DU10" s="19"/>
      <c r="DV10" s="19"/>
      <c r="DW10" s="19"/>
      <c r="DX10" s="19"/>
      <c r="DY10" s="78"/>
      <c r="DZ10" s="24"/>
      <c r="EA10" s="17"/>
      <c r="EB10" s="123"/>
      <c r="EC10" s="65" t="s">
        <v>21</v>
      </c>
      <c r="ED10" s="19"/>
      <c r="EE10" s="19"/>
      <c r="EF10" s="19"/>
      <c r="EG10" s="19"/>
      <c r="EH10" s="19"/>
      <c r="EI10" s="78"/>
      <c r="EJ10" s="24"/>
      <c r="EK10" s="17"/>
      <c r="EL10" s="123"/>
      <c r="EM10" s="65" t="s">
        <v>21</v>
      </c>
      <c r="EN10" s="19"/>
      <c r="EO10" s="19"/>
      <c r="EP10" s="19"/>
      <c r="EQ10" s="19"/>
      <c r="ER10" s="19"/>
      <c r="ES10" s="78"/>
      <c r="ET10" s="24"/>
      <c r="EU10" s="17"/>
      <c r="EV10" s="123"/>
      <c r="EW10" s="65" t="s">
        <v>21</v>
      </c>
      <c r="EX10" s="19"/>
      <c r="EY10" s="19"/>
      <c r="EZ10" s="19"/>
      <c r="FA10" s="19"/>
      <c r="FB10" s="19"/>
      <c r="FC10" s="78"/>
      <c r="FD10" s="24"/>
      <c r="FE10" s="17"/>
      <c r="FF10" s="135"/>
      <c r="FP10" s="135"/>
      <c r="FZ10" s="135"/>
      <c r="GJ10" s="135"/>
      <c r="GT10" s="135"/>
      <c r="HD10" s="135"/>
      <c r="HN10" s="135"/>
      <c r="HX10" s="135"/>
      <c r="IH10" s="135"/>
    </row>
    <row xmlns:x14ac="http://schemas.microsoft.com/office/spreadsheetml/2009/9/ac" r="11" s="4" customFormat="true" x14ac:dyDescent="0.25">
      <c r="A11" s="397" t="str">
        <f ca="true">IF(ISBLANK('Data Summary'!A13),"",'Data Summary'!A13)</f>
        <v>NAM_2013_CEN</v>
      </c>
      <c r="B11" s="123"/>
      <c r="C11" s="65" t="s">
        <v>29</v>
      </c>
      <c r="D11" s="19"/>
      <c r="E11" s="7"/>
      <c r="F11" s="7"/>
      <c r="G11" s="7"/>
      <c r="H11" s="7"/>
      <c r="I11" s="26"/>
      <c r="J11" s="24"/>
      <c r="K11" s="17"/>
      <c r="L11" s="123"/>
      <c r="M11" s="65" t="s">
        <v>29</v>
      </c>
      <c r="N11" s="19"/>
      <c r="O11" s="7"/>
      <c r="P11" s="7"/>
      <c r="Q11" s="7"/>
      <c r="R11" s="7"/>
      <c r="S11" s="26"/>
      <c r="T11" s="24"/>
      <c r="U11" s="17"/>
      <c r="V11" s="123"/>
      <c r="W11" s="65" t="s">
        <v>29</v>
      </c>
      <c r="X11" s="19"/>
      <c r="Y11" s="7"/>
      <c r="Z11" s="7"/>
      <c r="AA11" s="7"/>
      <c r="AB11" s="7"/>
      <c r="AC11" s="26"/>
      <c r="AD11" s="24"/>
      <c r="AE11" s="17"/>
      <c r="AF11" s="123"/>
      <c r="AG11" s="65" t="s">
        <v>29</v>
      </c>
      <c r="AH11" s="19"/>
      <c r="AI11" s="7"/>
      <c r="AJ11" s="7"/>
      <c r="AK11" s="7"/>
      <c r="AL11" s="7"/>
      <c r="AM11" s="26"/>
      <c r="AN11" s="24"/>
      <c r="AO11" s="17"/>
      <c r="AP11" s="123"/>
      <c r="AQ11" s="65" t="s">
        <v>29</v>
      </c>
      <c r="AR11" s="19"/>
      <c r="AS11" s="7"/>
      <c r="AT11" s="7"/>
      <c r="AU11" s="7"/>
      <c r="AV11" s="7"/>
      <c r="AW11" s="26"/>
      <c r="AX11" s="24"/>
      <c r="AY11" s="17"/>
      <c r="AZ11" s="123"/>
      <c r="BA11" s="65" t="s">
        <v>29</v>
      </c>
      <c r="BB11" s="19"/>
      <c r="BC11" s="7"/>
      <c r="BD11" s="7"/>
      <c r="BE11" s="7"/>
      <c r="BF11" s="7"/>
      <c r="BG11" s="26"/>
      <c r="BH11" s="24"/>
      <c r="BI11" s="17"/>
      <c r="BJ11" s="123"/>
      <c r="BK11" s="65" t="s">
        <v>29</v>
      </c>
      <c r="BL11" s="19"/>
      <c r="BM11" s="7"/>
      <c r="BN11" s="7"/>
      <c r="BO11" s="7"/>
      <c r="BP11" s="7"/>
      <c r="BQ11" s="26"/>
      <c r="BR11" s="24"/>
      <c r="BS11" s="17"/>
      <c r="BT11" s="123" t="s">
        <v>317</v>
      </c>
      <c r="BU11" s="429" t="s">
        <v>29</v>
      </c>
      <c r="BV11" s="431">
        <f>BV6*0.94</f>
        <v>71.970455425106437</v>
      </c>
      <c r="BW11" s="430"/>
      <c r="BX11" s="430"/>
      <c r="BY11" s="430"/>
      <c r="BZ11" s="430"/>
      <c r="CA11" s="26"/>
      <c r="CB11" s="423"/>
      <c r="CC11" s="17"/>
      <c r="CD11" s="123"/>
      <c r="CE11" s="65" t="s">
        <v>29</v>
      </c>
      <c r="CF11" s="19"/>
      <c r="CG11" s="7"/>
      <c r="CH11" s="7"/>
      <c r="CI11" s="7"/>
      <c r="CJ11" s="7"/>
      <c r="CK11" s="26"/>
      <c r="CL11" s="24"/>
      <c r="CM11" s="17"/>
      <c r="CN11" s="123"/>
      <c r="CO11" s="65" t="s">
        <v>29</v>
      </c>
      <c r="CP11" s="19"/>
      <c r="CQ11" s="7"/>
      <c r="CR11" s="7"/>
      <c r="CS11" s="7"/>
      <c r="CT11" s="7"/>
      <c r="CU11" s="26"/>
      <c r="CV11" s="24"/>
      <c r="CW11" s="17"/>
      <c r="CX11" s="123"/>
      <c r="CY11" s="65" t="s">
        <v>29</v>
      </c>
      <c r="CZ11" s="19"/>
      <c r="DA11" s="7"/>
      <c r="DB11" s="7"/>
      <c r="DC11" s="7"/>
      <c r="DD11" s="7"/>
      <c r="DE11" s="26"/>
      <c r="DF11" s="24"/>
      <c r="DG11" s="17"/>
      <c r="DH11" s="123"/>
      <c r="DI11" s="65" t="s">
        <v>29</v>
      </c>
      <c r="DJ11" s="19"/>
      <c r="DK11" s="7"/>
      <c r="DL11" s="7"/>
      <c r="DM11" s="7"/>
      <c r="DN11" s="7"/>
      <c r="DO11" s="26"/>
      <c r="DP11" s="24"/>
      <c r="DQ11" s="17"/>
      <c r="DR11" s="123"/>
      <c r="DS11" s="65" t="s">
        <v>29</v>
      </c>
      <c r="DT11" s="19"/>
      <c r="DU11" s="7"/>
      <c r="DV11" s="7"/>
      <c r="DW11" s="7"/>
      <c r="DX11" s="7"/>
      <c r="DY11" s="26"/>
      <c r="DZ11" s="24"/>
      <c r="EA11" s="17"/>
      <c r="EB11" s="123"/>
      <c r="EC11" s="65" t="s">
        <v>29</v>
      </c>
      <c r="ED11" s="19"/>
      <c r="EE11" s="7"/>
      <c r="EF11" s="7"/>
      <c r="EG11" s="7"/>
      <c r="EH11" s="7"/>
      <c r="EI11" s="26"/>
      <c r="EJ11" s="24"/>
      <c r="EK11" s="17"/>
      <c r="EL11" s="123"/>
      <c r="EM11" s="65" t="s">
        <v>29</v>
      </c>
      <c r="EN11" s="19"/>
      <c r="EO11" s="7"/>
      <c r="EP11" s="7"/>
      <c r="EQ11" s="7"/>
      <c r="ER11" s="7"/>
      <c r="ES11" s="26"/>
      <c r="ET11" s="24"/>
      <c r="EU11" s="17"/>
      <c r="EV11" s="123"/>
      <c r="EW11" s="65" t="s">
        <v>29</v>
      </c>
      <c r="EX11" s="19"/>
      <c r="EY11" s="7"/>
      <c r="EZ11" s="7"/>
      <c r="FA11" s="7"/>
      <c r="FB11" s="7"/>
      <c r="FC11" s="26"/>
      <c r="FD11" s="24"/>
      <c r="FE11" s="17"/>
      <c r="FF11" s="135"/>
      <c r="FP11" s="135"/>
      <c r="FZ11" s="135"/>
      <c r="GJ11" s="135"/>
      <c r="GT11" s="135"/>
      <c r="HD11" s="135"/>
      <c r="HN11" s="135"/>
      <c r="HX11" s="135"/>
      <c r="IH11" s="135"/>
    </row>
    <row xmlns:x14ac="http://schemas.microsoft.com/office/spreadsheetml/2009/9/ac" r="12" s="1" customFormat="true" ht="15.75" customHeight="true" x14ac:dyDescent="0.2">
      <c r="A12" s="397" t="str">
        <f ca="true">IF(ISBLANK('Data Summary'!A14),"",'Data Summary'!A14)</f>
        <v>NAM_2013_EMIS</v>
      </c>
      <c r="B12" s="123"/>
      <c r="C12" s="65" t="s">
        <v>188</v>
      </c>
      <c r="D12" s="19"/>
      <c r="E12" s="19"/>
      <c r="F12" s="19"/>
      <c r="G12" s="19"/>
      <c r="H12" s="19"/>
      <c r="I12" s="78"/>
      <c r="J12" s="24"/>
      <c r="K12" s="17"/>
      <c r="L12" s="123"/>
      <c r="M12" s="65" t="s">
        <v>188</v>
      </c>
      <c r="N12" s="19"/>
      <c r="O12" s="19"/>
      <c r="P12" s="19"/>
      <c r="Q12" s="19"/>
      <c r="R12" s="19"/>
      <c r="S12" s="78"/>
      <c r="T12" s="24"/>
      <c r="U12" s="17"/>
      <c r="V12" s="123"/>
      <c r="W12" s="65" t="s">
        <v>188</v>
      </c>
      <c r="X12" s="19"/>
      <c r="Y12" s="19"/>
      <c r="Z12" s="19"/>
      <c r="AA12" s="19"/>
      <c r="AB12" s="19"/>
      <c r="AC12" s="78"/>
      <c r="AD12" s="24"/>
      <c r="AE12" s="17"/>
      <c r="AF12" s="123"/>
      <c r="AG12" s="65" t="s">
        <v>188</v>
      </c>
      <c r="AH12" s="19"/>
      <c r="AI12" s="19"/>
      <c r="AJ12" s="19"/>
      <c r="AK12" s="19"/>
      <c r="AL12" s="19"/>
      <c r="AM12" s="78"/>
      <c r="AN12" s="24"/>
      <c r="AO12" s="17"/>
      <c r="AP12" s="123"/>
      <c r="AQ12" s="65" t="s">
        <v>188</v>
      </c>
      <c r="AR12" s="19"/>
      <c r="AS12" s="19"/>
      <c r="AT12" s="19"/>
      <c r="AU12" s="19"/>
      <c r="AV12" s="19"/>
      <c r="AW12" s="78"/>
      <c r="AX12" s="24"/>
      <c r="AY12" s="17"/>
      <c r="AZ12" s="123"/>
      <c r="BA12" s="65" t="s">
        <v>188</v>
      </c>
      <c r="BB12" s="19"/>
      <c r="BC12" s="19"/>
      <c r="BD12" s="19"/>
      <c r="BE12" s="19"/>
      <c r="BF12" s="19"/>
      <c r="BG12" s="78"/>
      <c r="BH12" s="24"/>
      <c r="BI12" s="17"/>
      <c r="BJ12" s="123"/>
      <c r="BK12" s="65" t="s">
        <v>188</v>
      </c>
      <c r="BL12" s="19"/>
      <c r="BM12" s="19"/>
      <c r="BN12" s="19"/>
      <c r="BO12" s="19"/>
      <c r="BP12" s="19"/>
      <c r="BQ12" s="78"/>
      <c r="BR12" s="24"/>
      <c r="BS12" s="17"/>
      <c r="BT12" s="123" t="s">
        <v>318</v>
      </c>
      <c r="BU12" s="429" t="s">
        <v>188</v>
      </c>
      <c r="BV12" s="431">
        <f>0.64*0.94*BV6</f>
        <v>46.061091472068121</v>
      </c>
      <c r="BW12" s="431"/>
      <c r="BX12" s="431"/>
      <c r="BY12" s="431"/>
      <c r="BZ12" s="431"/>
      <c r="CA12" s="445"/>
      <c r="CB12" s="423"/>
      <c r="CC12" s="17"/>
      <c r="CD12" s="123"/>
      <c r="CE12" s="65" t="s">
        <v>188</v>
      </c>
      <c r="CF12" s="19"/>
      <c r="CG12" s="19"/>
      <c r="CH12" s="19"/>
      <c r="CI12" s="19"/>
      <c r="CJ12" s="19"/>
      <c r="CK12" s="78"/>
      <c r="CL12" s="24"/>
      <c r="CM12" s="17"/>
      <c r="CN12" s="123"/>
      <c r="CO12" s="65" t="s">
        <v>188</v>
      </c>
      <c r="CP12" s="19"/>
      <c r="CQ12" s="19"/>
      <c r="CR12" s="19"/>
      <c r="CS12" s="19"/>
      <c r="CT12" s="19"/>
      <c r="CU12" s="78"/>
      <c r="CV12" s="24"/>
      <c r="CW12" s="17"/>
      <c r="CX12" s="123"/>
      <c r="CY12" s="65" t="s">
        <v>188</v>
      </c>
      <c r="CZ12" s="19"/>
      <c r="DA12" s="19"/>
      <c r="DB12" s="19"/>
      <c r="DC12" s="19"/>
      <c r="DD12" s="19"/>
      <c r="DE12" s="78"/>
      <c r="DF12" s="24"/>
      <c r="DG12" s="17"/>
      <c r="DH12" s="123"/>
      <c r="DI12" s="65" t="s">
        <v>188</v>
      </c>
      <c r="DJ12" s="19"/>
      <c r="DK12" s="19"/>
      <c r="DL12" s="19"/>
      <c r="DM12" s="19"/>
      <c r="DN12" s="19"/>
      <c r="DO12" s="78"/>
      <c r="DP12" s="24"/>
      <c r="DQ12" s="17"/>
      <c r="DR12" s="123"/>
      <c r="DS12" s="65" t="s">
        <v>188</v>
      </c>
      <c r="DT12" s="19"/>
      <c r="DU12" s="19"/>
      <c r="DV12" s="19"/>
      <c r="DW12" s="19"/>
      <c r="DX12" s="19"/>
      <c r="DY12" s="78"/>
      <c r="DZ12" s="24"/>
      <c r="EA12" s="17"/>
      <c r="EB12" s="123"/>
      <c r="EC12" s="65" t="s">
        <v>188</v>
      </c>
      <c r="ED12" s="19"/>
      <c r="EE12" s="19"/>
      <c r="EF12" s="19"/>
      <c r="EG12" s="19"/>
      <c r="EH12" s="19"/>
      <c r="EI12" s="78"/>
      <c r="EJ12" s="24"/>
      <c r="EK12" s="17"/>
      <c r="EL12" s="123"/>
      <c r="EM12" s="65" t="s">
        <v>188</v>
      </c>
      <c r="EN12" s="19"/>
      <c r="EO12" s="19"/>
      <c r="EP12" s="19"/>
      <c r="EQ12" s="19"/>
      <c r="ER12" s="19"/>
      <c r="ES12" s="78"/>
      <c r="ET12" s="24"/>
      <c r="EU12" s="17"/>
      <c r="EV12" s="123"/>
      <c r="EW12" s="65" t="s">
        <v>188</v>
      </c>
      <c r="EX12" s="19"/>
      <c r="EY12" s="19"/>
      <c r="EZ12" s="19"/>
      <c r="FA12" s="19"/>
      <c r="FB12" s="19"/>
      <c r="FC12" s="78"/>
      <c r="FD12" s="24"/>
      <c r="FE12" s="17"/>
      <c r="FF12" s="136"/>
      <c r="FP12" s="136"/>
      <c r="FZ12" s="136"/>
      <c r="GJ12" s="136"/>
      <c r="GT12" s="136"/>
      <c r="HD12" s="136"/>
      <c r="HN12" s="136"/>
      <c r="HX12" s="136"/>
      <c r="IH12" s="136"/>
    </row>
    <row xmlns:x14ac="http://schemas.microsoft.com/office/spreadsheetml/2009/9/ac" r="13" s="285" customFormat="true" ht="18" customHeight="true" x14ac:dyDescent="0.25">
      <c r="A13" s="397" t="str">
        <f ca="true">IF(ISBLANK('Data Summary'!A15),"",'Data Summary'!A15)</f>
        <v>NAM_2014_EMIS</v>
      </c>
      <c r="B13" s="269" t="s">
        <v>57</v>
      </c>
      <c r="C13" s="276" t="s">
        <v>27</v>
      </c>
      <c r="D13" s="277"/>
      <c r="E13" s="277"/>
      <c r="F13" s="277"/>
      <c r="G13" s="278"/>
      <c r="H13" s="278"/>
      <c r="I13" s="279"/>
      <c r="J13" s="255"/>
      <c r="K13" s="274"/>
      <c r="L13" s="269" t="s">
        <v>57</v>
      </c>
      <c r="M13" s="276" t="s">
        <v>27</v>
      </c>
      <c r="N13" s="277"/>
      <c r="O13" s="277"/>
      <c r="P13" s="277"/>
      <c r="Q13" s="278"/>
      <c r="R13" s="278"/>
      <c r="S13" s="279"/>
      <c r="T13" s="255"/>
      <c r="U13" s="274"/>
      <c r="V13" s="269" t="s">
        <v>57</v>
      </c>
      <c r="W13" s="276" t="s">
        <v>27</v>
      </c>
      <c r="X13" s="277"/>
      <c r="Y13" s="277"/>
      <c r="Z13" s="277"/>
      <c r="AA13" s="278"/>
      <c r="AB13" s="278"/>
      <c r="AC13" s="279"/>
      <c r="AD13" s="255"/>
      <c r="AE13" s="274"/>
      <c r="AF13" s="269" t="s">
        <v>57</v>
      </c>
      <c r="AG13" s="276" t="s">
        <v>27</v>
      </c>
      <c r="AH13" s="277"/>
      <c r="AI13" s="277"/>
      <c r="AJ13" s="277"/>
      <c r="AK13" s="278"/>
      <c r="AL13" s="278"/>
      <c r="AM13" s="279"/>
      <c r="AN13" s="255"/>
      <c r="AO13" s="274"/>
      <c r="AP13" s="269" t="s">
        <v>57</v>
      </c>
      <c r="AQ13" s="276" t="s">
        <v>27</v>
      </c>
      <c r="AR13" s="277"/>
      <c r="AS13" s="277"/>
      <c r="AT13" s="277"/>
      <c r="AU13" s="278"/>
      <c r="AV13" s="278"/>
      <c r="AW13" s="279"/>
      <c r="AX13" s="255"/>
      <c r="AY13" s="274"/>
      <c r="AZ13" s="269" t="s">
        <v>57</v>
      </c>
      <c r="BA13" s="276" t="s">
        <v>27</v>
      </c>
      <c r="BB13" s="277"/>
      <c r="BC13" s="277"/>
      <c r="BD13" s="277"/>
      <c r="BE13" s="278"/>
      <c r="BF13" s="278"/>
      <c r="BG13" s="279"/>
      <c r="BH13" s="255"/>
      <c r="BI13" s="274"/>
      <c r="BJ13" s="269" t="s">
        <v>57</v>
      </c>
      <c r="BK13" s="276" t="s">
        <v>27</v>
      </c>
      <c r="BL13" s="277"/>
      <c r="BM13" s="277"/>
      <c r="BN13" s="277"/>
      <c r="BO13" s="278"/>
      <c r="BP13" s="278"/>
      <c r="BQ13" s="279"/>
      <c r="BR13" s="255"/>
      <c r="BS13" s="274"/>
      <c r="BT13" s="269" t="s">
        <v>57</v>
      </c>
      <c r="BU13" s="276" t="s">
        <v>27</v>
      </c>
      <c r="BV13" s="446"/>
      <c r="BW13" s="446"/>
      <c r="BX13" s="446"/>
      <c r="BY13" s="278"/>
      <c r="BZ13" s="278"/>
      <c r="CA13" s="279"/>
      <c r="CB13" s="422"/>
      <c r="CC13" s="274"/>
      <c r="CD13" s="269" t="s">
        <v>57</v>
      </c>
      <c r="CE13" s="280" t="s">
        <v>27</v>
      </c>
      <c r="CF13" s="281"/>
      <c r="CG13" s="281"/>
      <c r="CH13" s="281"/>
      <c r="CI13" s="282"/>
      <c r="CJ13" s="282"/>
      <c r="CK13" s="283"/>
      <c r="CL13" s="255"/>
      <c r="CM13" s="274"/>
      <c r="CN13" s="269" t="s">
        <v>57</v>
      </c>
      <c r="CO13" s="280" t="s">
        <v>27</v>
      </c>
      <c r="CP13" s="281"/>
      <c r="CQ13" s="281"/>
      <c r="CR13" s="281"/>
      <c r="CS13" s="282"/>
      <c r="CT13" s="282"/>
      <c r="CU13" s="283"/>
      <c r="CV13" s="255"/>
      <c r="CW13" s="274"/>
      <c r="CX13" s="269" t="s">
        <v>57</v>
      </c>
      <c r="CY13" s="280" t="s">
        <v>27</v>
      </c>
      <c r="CZ13" s="281"/>
      <c r="DA13" s="281"/>
      <c r="DB13" s="281"/>
      <c r="DC13" s="282"/>
      <c r="DD13" s="282"/>
      <c r="DE13" s="283"/>
      <c r="DF13" s="255"/>
      <c r="DG13" s="274"/>
      <c r="DH13" s="269" t="s">
        <v>57</v>
      </c>
      <c r="DI13" s="280" t="s">
        <v>27</v>
      </c>
      <c r="DJ13" s="281"/>
      <c r="DK13" s="281"/>
      <c r="DL13" s="281"/>
      <c r="DM13" s="282"/>
      <c r="DN13" s="282"/>
      <c r="DO13" s="283"/>
      <c r="DP13" s="255"/>
      <c r="DQ13" s="274"/>
      <c r="DR13" s="269" t="s">
        <v>57</v>
      </c>
      <c r="DS13" s="280" t="s">
        <v>27</v>
      </c>
      <c r="DT13" s="281"/>
      <c r="DU13" s="281"/>
      <c r="DV13" s="281"/>
      <c r="DW13" s="282"/>
      <c r="DX13" s="282"/>
      <c r="DY13" s="283"/>
      <c r="DZ13" s="255"/>
      <c r="EA13" s="274"/>
      <c r="EB13" s="269" t="s">
        <v>57</v>
      </c>
      <c r="EC13" s="280" t="s">
        <v>27</v>
      </c>
      <c r="ED13" s="281"/>
      <c r="EE13" s="281"/>
      <c r="EF13" s="281"/>
      <c r="EG13" s="282"/>
      <c r="EH13" s="282"/>
      <c r="EI13" s="283"/>
      <c r="EJ13" s="255"/>
      <c r="EK13" s="274"/>
      <c r="EL13" s="269" t="s">
        <v>57</v>
      </c>
      <c r="EM13" s="280" t="s">
        <v>27</v>
      </c>
      <c r="EN13" s="281"/>
      <c r="EO13" s="281"/>
      <c r="EP13" s="281"/>
      <c r="EQ13" s="282"/>
      <c r="ER13" s="282"/>
      <c r="ES13" s="283"/>
      <c r="ET13" s="255"/>
      <c r="EU13" s="274"/>
      <c r="EV13" s="269" t="s">
        <v>57</v>
      </c>
      <c r="EW13" s="276" t="s">
        <v>27</v>
      </c>
      <c r="EX13" s="277"/>
      <c r="EY13" s="277"/>
      <c r="EZ13" s="277"/>
      <c r="FA13" s="278"/>
      <c r="FB13" s="278"/>
      <c r="FC13" s="279"/>
      <c r="FD13" s="255"/>
      <c r="FE13" s="274"/>
      <c r="FF13" s="284"/>
      <c r="FP13" s="284"/>
      <c r="FZ13" s="284"/>
      <c r="GJ13" s="284"/>
      <c r="GT13" s="284"/>
      <c r="HD13" s="284"/>
      <c r="HN13" s="284"/>
      <c r="HX13" s="284"/>
      <c r="IH13" s="284"/>
    </row>
    <row xmlns:x14ac="http://schemas.microsoft.com/office/spreadsheetml/2009/9/ac" r="14" x14ac:dyDescent="0.25">
      <c r="A14" s="397" t="str">
        <f ca="true">IF(ISBLANK('Data Summary'!A16),"",'Data Summary'!A16)</f>
        <v>NAM_2015_EMIS</v>
      </c>
      <c r="B14" s="124" t="s">
        <v>30</v>
      </c>
      <c r="C14" s="20">
        <v>0</v>
      </c>
      <c r="D14" s="79">
        <f>100-78</f>
        <v>22</v>
      </c>
      <c r="E14" s="45"/>
      <c r="F14" s="45"/>
      <c r="G14" s="7"/>
      <c r="H14" s="7"/>
      <c r="I14" s="26"/>
      <c r="J14" s="11"/>
      <c r="K14" s="16"/>
      <c r="L14" s="124" t="s">
        <v>30</v>
      </c>
      <c r="M14" s="20">
        <v>0</v>
      </c>
      <c r="N14" s="79">
        <f>100-77</f>
        <v>23</v>
      </c>
      <c r="O14" s="45"/>
      <c r="P14" s="45"/>
      <c r="Q14" s="7"/>
      <c r="R14" s="7"/>
      <c r="S14" s="26"/>
      <c r="T14" s="11"/>
      <c r="U14" s="16"/>
      <c r="V14" s="124" t="s">
        <v>30</v>
      </c>
      <c r="W14" s="20">
        <v>0</v>
      </c>
      <c r="X14" s="79">
        <f>SUMPRODUCT(AB14:AC14,$BF$34:$BG$34)/SUM($BF$34:$BG$34)</f>
        <v>30.259457013574657</v>
      </c>
      <c r="Y14" s="45"/>
      <c r="Z14" s="45"/>
      <c r="AA14" s="7"/>
      <c r="AB14" s="7">
        <v>29.6</v>
      </c>
      <c r="AC14" s="26">
        <v>31.7</v>
      </c>
      <c r="AD14" s="11"/>
      <c r="AE14" s="16"/>
      <c r="AF14" s="124" t="s">
        <v>30</v>
      </c>
      <c r="AG14" s="20">
        <v>0</v>
      </c>
      <c r="AH14" s="79">
        <f>100-91.8</f>
        <v>8.2000000000000028</v>
      </c>
      <c r="AI14" s="45"/>
      <c r="AJ14" s="45"/>
      <c r="AK14" s="7"/>
      <c r="AL14" s="7"/>
      <c r="AM14" s="26"/>
      <c r="AN14" s="11"/>
      <c r="AO14" s="16"/>
      <c r="AP14" s="124" t="s">
        <v>30</v>
      </c>
      <c r="AQ14" s="20">
        <v>0</v>
      </c>
      <c r="AR14" s="79">
        <f>SUMPRODUCT(AV14:AW14,$BF$34:$BG$34)/SUM($BF$34:$BG$34)</f>
        <v>11.180452488687783</v>
      </c>
      <c r="AS14" s="45"/>
      <c r="AT14" s="45"/>
      <c r="AU14" s="7"/>
      <c r="AV14" s="7">
        <v>15.2</v>
      </c>
      <c r="AW14" s="26">
        <v>2.4</v>
      </c>
      <c r="AX14" s="11"/>
      <c r="AY14" s="16"/>
      <c r="AZ14" s="124" t="s">
        <v>30</v>
      </c>
      <c r="BA14" s="20">
        <v>0</v>
      </c>
      <c r="BB14" s="79">
        <f>100-90.8</f>
        <v>9.2000000000000028</v>
      </c>
      <c r="BC14" s="45"/>
      <c r="BD14" s="45"/>
      <c r="BE14" s="7"/>
      <c r="BF14" s="7"/>
      <c r="BG14" s="26"/>
      <c r="BH14" s="11"/>
      <c r="BI14" s="16"/>
      <c r="BJ14" s="124" t="s">
        <v>30</v>
      </c>
      <c r="BK14" s="20">
        <v>0</v>
      </c>
      <c r="BL14" s="79"/>
      <c r="BM14" s="45"/>
      <c r="BN14" s="45"/>
      <c r="BO14" s="7"/>
      <c r="BP14" s="7"/>
      <c r="BQ14" s="26"/>
      <c r="BR14" s="11"/>
      <c r="BS14" s="16"/>
      <c r="BT14" s="124" t="s">
        <v>30</v>
      </c>
      <c r="BU14" s="20">
        <v>0</v>
      </c>
      <c r="BV14" s="447">
        <f>85/674*100</f>
        <v>12.611275964391691</v>
      </c>
      <c r="BW14" s="45"/>
      <c r="BX14" s="45"/>
      <c r="BY14" s="430"/>
      <c r="BZ14" s="430"/>
      <c r="CA14" s="26"/>
      <c r="CB14" s="424"/>
      <c r="CC14" s="16"/>
      <c r="CD14" s="124" t="s">
        <v>30</v>
      </c>
      <c r="CE14" s="20">
        <v>0</v>
      </c>
      <c r="CF14" s="79">
        <f>100-90.5</f>
        <v>9.5</v>
      </c>
      <c r="CG14" s="45"/>
      <c r="CH14" s="45"/>
      <c r="CI14" s="7"/>
      <c r="CJ14" s="7"/>
      <c r="CK14" s="26"/>
      <c r="CL14" s="11"/>
      <c r="CM14" s="16"/>
      <c r="CN14" s="124" t="s">
        <v>30</v>
      </c>
      <c r="CO14" s="20">
        <v>0</v>
      </c>
      <c r="CP14" s="79">
        <f>100-79.5</f>
        <v>20.5</v>
      </c>
      <c r="CQ14" s="45"/>
      <c r="CR14" s="45"/>
      <c r="CS14" s="7"/>
      <c r="CT14" s="7"/>
      <c r="CU14" s="26"/>
      <c r="CV14" s="11"/>
      <c r="CW14" s="16"/>
      <c r="CX14" s="124" t="s">
        <v>30</v>
      </c>
      <c r="CY14" s="20">
        <v>0</v>
      </c>
      <c r="CZ14" s="79">
        <f>100-82.4</f>
        <v>17.599999999999994</v>
      </c>
      <c r="DA14" s="45"/>
      <c r="DB14" s="45"/>
      <c r="DC14" s="7"/>
      <c r="DD14" s="7"/>
      <c r="DE14" s="26"/>
      <c r="DF14" s="11"/>
      <c r="DG14" s="16"/>
      <c r="DH14" s="124" t="s">
        <v>30</v>
      </c>
      <c r="DI14" s="20">
        <v>0</v>
      </c>
      <c r="DJ14" s="79">
        <f>100-83.5</f>
        <v>16.5</v>
      </c>
      <c r="DK14" s="45"/>
      <c r="DL14" s="45"/>
      <c r="DM14" s="7"/>
      <c r="DN14" s="7"/>
      <c r="DO14" s="26"/>
      <c r="DP14" s="11"/>
      <c r="DQ14" s="16"/>
      <c r="DR14" s="124" t="s">
        <v>30</v>
      </c>
      <c r="DS14" s="20">
        <v>0</v>
      </c>
      <c r="DT14" s="79">
        <f>100-86.7</f>
        <v>13.299999999999997</v>
      </c>
      <c r="DU14" s="45"/>
      <c r="DV14" s="45"/>
      <c r="DW14" s="7"/>
      <c r="DX14" s="7"/>
      <c r="DY14" s="26"/>
      <c r="DZ14" s="11"/>
      <c r="EA14" s="16"/>
      <c r="EB14" s="124" t="s">
        <v>30</v>
      </c>
      <c r="EC14" s="20">
        <v>0</v>
      </c>
      <c r="ED14" s="79">
        <v>12.799999999999997</v>
      </c>
      <c r="EE14" s="45"/>
      <c r="EF14" s="45"/>
      <c r="EG14" s="7"/>
      <c r="EH14" s="7"/>
      <c r="EI14" s="26"/>
      <c r="EJ14" s="11"/>
      <c r="EK14" s="16"/>
      <c r="EL14" s="124" t="s">
        <v>30</v>
      </c>
      <c r="EM14" s="20">
        <v>0</v>
      </c>
      <c r="EN14" s="79">
        <v>12.200000000000003</v>
      </c>
      <c r="EO14" s="45"/>
      <c r="EP14" s="45"/>
      <c r="EQ14" s="7"/>
      <c r="ER14" s="7"/>
      <c r="ES14" s="26"/>
      <c r="ET14" s="11"/>
      <c r="EU14" s="16"/>
      <c r="EV14" s="124" t="s">
        <v>30</v>
      </c>
      <c r="EW14" s="20">
        <v>0</v>
      </c>
      <c r="EX14" s="79"/>
      <c r="EY14" s="45"/>
      <c r="EZ14" s="45"/>
      <c r="FA14" s="7"/>
      <c r="FB14" s="7"/>
      <c r="FC14" s="26"/>
      <c r="FD14" s="11"/>
      <c r="FE14" s="16"/>
    </row>
    <row xmlns:x14ac="http://schemas.microsoft.com/office/spreadsheetml/2009/9/ac" r="15" s="2" customFormat="true" x14ac:dyDescent="0.25">
      <c r="A15" s="397" t="str">
        <f ca="true">IF(ISBLANK('Data Summary'!A17),"",'Data Summary'!A17)</f>
        <v>NAM_2016_EMIS</v>
      </c>
      <c r="B15" s="124" t="s">
        <v>105</v>
      </c>
      <c r="C15" s="80">
        <v>0</v>
      </c>
      <c r="D15" s="45"/>
      <c r="E15" s="45"/>
      <c r="F15" s="45"/>
      <c r="G15" s="7"/>
      <c r="H15" s="7"/>
      <c r="I15" s="26"/>
      <c r="J15" s="11"/>
      <c r="K15" s="16"/>
      <c r="L15" s="124" t="s">
        <v>105</v>
      </c>
      <c r="M15" s="80">
        <v>0</v>
      </c>
      <c r="N15" s="45"/>
      <c r="O15" s="45"/>
      <c r="P15" s="45"/>
      <c r="Q15" s="7"/>
      <c r="R15" s="7"/>
      <c r="S15" s="26"/>
      <c r="T15" s="11"/>
      <c r="U15" s="16"/>
      <c r="V15" s="124" t="s">
        <v>105</v>
      </c>
      <c r="W15" s="80">
        <v>0</v>
      </c>
      <c r="X15" s="45"/>
      <c r="Y15" s="45"/>
      <c r="Z15" s="45"/>
      <c r="AA15" s="7"/>
      <c r="AB15" s="7"/>
      <c r="AC15" s="26"/>
      <c r="AD15" s="11"/>
      <c r="AE15" s="16"/>
      <c r="AF15" s="124" t="s">
        <v>105</v>
      </c>
      <c r="AG15" s="80">
        <v>0</v>
      </c>
      <c r="AH15" s="45"/>
      <c r="AI15" s="45"/>
      <c r="AJ15" s="45"/>
      <c r="AK15" s="7"/>
      <c r="AL15" s="7"/>
      <c r="AM15" s="26"/>
      <c r="AN15" s="11"/>
      <c r="AO15" s="16"/>
      <c r="AP15" s="124" t="s">
        <v>105</v>
      </c>
      <c r="AQ15" s="80">
        <v>0</v>
      </c>
      <c r="AR15" s="45"/>
      <c r="AS15" s="45"/>
      <c r="AT15" s="45"/>
      <c r="AU15" s="7"/>
      <c r="AV15" s="7"/>
      <c r="AW15" s="26"/>
      <c r="AX15" s="11"/>
      <c r="AY15" s="16"/>
      <c r="AZ15" s="124" t="s">
        <v>105</v>
      </c>
      <c r="BA15" s="80">
        <v>0</v>
      </c>
      <c r="BB15" s="45"/>
      <c r="BC15" s="45"/>
      <c r="BD15" s="45"/>
      <c r="BE15" s="7"/>
      <c r="BF15" s="7"/>
      <c r="BG15" s="26"/>
      <c r="BH15" s="11"/>
      <c r="BI15" s="16"/>
      <c r="BJ15" s="124" t="s">
        <v>105</v>
      </c>
      <c r="BK15" s="80">
        <v>0</v>
      </c>
      <c r="BL15" s="45"/>
      <c r="BM15" s="45"/>
      <c r="BN15" s="45"/>
      <c r="BO15" s="7"/>
      <c r="BP15" s="7"/>
      <c r="BQ15" s="26"/>
      <c r="BR15" s="11"/>
      <c r="BS15" s="16"/>
      <c r="BT15" s="124" t="s">
        <v>105</v>
      </c>
      <c r="BU15" s="80">
        <v>0</v>
      </c>
      <c r="BV15" s="45">
        <f>(674-662)/674*100</f>
        <v>1.7804154302670623</v>
      </c>
      <c r="BW15" s="45"/>
      <c r="BX15" s="45"/>
      <c r="BY15" s="430"/>
      <c r="BZ15" s="430"/>
      <c r="CA15" s="26"/>
      <c r="CB15" s="424"/>
      <c r="CC15" s="16"/>
      <c r="CD15" s="124" t="s">
        <v>105</v>
      </c>
      <c r="CE15" s="80">
        <v>0</v>
      </c>
      <c r="CF15" s="45"/>
      <c r="CG15" s="45"/>
      <c r="CH15" s="45"/>
      <c r="CI15" s="7"/>
      <c r="CJ15" s="7"/>
      <c r="CK15" s="26"/>
      <c r="CL15" s="11"/>
      <c r="CM15" s="16"/>
      <c r="CN15" s="124" t="s">
        <v>105</v>
      </c>
      <c r="CO15" s="80">
        <v>0</v>
      </c>
      <c r="CP15" s="45"/>
      <c r="CQ15" s="45"/>
      <c r="CR15" s="45"/>
      <c r="CS15" s="7"/>
      <c r="CT15" s="7"/>
      <c r="CU15" s="26"/>
      <c r="CV15" s="11"/>
      <c r="CW15" s="16"/>
      <c r="CX15" s="124" t="s">
        <v>105</v>
      </c>
      <c r="CY15" s="80">
        <v>0</v>
      </c>
      <c r="CZ15" s="45"/>
      <c r="DA15" s="45"/>
      <c r="DB15" s="45"/>
      <c r="DC15" s="7"/>
      <c r="DD15" s="7"/>
      <c r="DE15" s="26"/>
      <c r="DF15" s="11"/>
      <c r="DG15" s="16"/>
      <c r="DH15" s="124" t="s">
        <v>105</v>
      </c>
      <c r="DI15" s="80">
        <v>0</v>
      </c>
      <c r="DJ15" s="45"/>
      <c r="DK15" s="45"/>
      <c r="DL15" s="45"/>
      <c r="DM15" s="7"/>
      <c r="DN15" s="7"/>
      <c r="DO15" s="26"/>
      <c r="DP15" s="11"/>
      <c r="DQ15" s="16"/>
      <c r="DR15" s="124" t="s">
        <v>105</v>
      </c>
      <c r="DS15" s="80">
        <v>0</v>
      </c>
      <c r="DT15" s="45"/>
      <c r="DU15" s="45"/>
      <c r="DV15" s="45"/>
      <c r="DW15" s="7"/>
      <c r="DX15" s="7"/>
      <c r="DY15" s="26"/>
      <c r="DZ15" s="11"/>
      <c r="EA15" s="16"/>
      <c r="EB15" s="124" t="s">
        <v>105</v>
      </c>
      <c r="EC15" s="80">
        <v>0</v>
      </c>
      <c r="ED15" s="45"/>
      <c r="EE15" s="45"/>
      <c r="EF15" s="45"/>
      <c r="EG15" s="7"/>
      <c r="EH15" s="7"/>
      <c r="EI15" s="26"/>
      <c r="EJ15" s="11"/>
      <c r="EK15" s="16"/>
      <c r="EL15" s="124" t="s">
        <v>105</v>
      </c>
      <c r="EM15" s="80">
        <v>0</v>
      </c>
      <c r="EN15" s="45"/>
      <c r="EO15" s="45"/>
      <c r="EP15" s="45"/>
      <c r="EQ15" s="7"/>
      <c r="ER15" s="7"/>
      <c r="ES15" s="26"/>
      <c r="ET15" s="11"/>
      <c r="EU15" s="16"/>
      <c r="EV15" s="124" t="s">
        <v>105</v>
      </c>
      <c r="EW15" s="80">
        <v>0</v>
      </c>
      <c r="EX15" s="45"/>
      <c r="EY15" s="45"/>
      <c r="EZ15" s="45"/>
      <c r="FA15" s="7"/>
      <c r="FB15" s="7"/>
      <c r="FC15" s="26"/>
      <c r="FD15" s="11"/>
      <c r="FE15" s="16"/>
      <c r="FF15" s="138"/>
      <c r="FP15" s="138"/>
      <c r="FZ15" s="138"/>
      <c r="GJ15" s="138"/>
      <c r="GT15" s="138"/>
      <c r="HD15" s="138"/>
      <c r="HN15" s="138"/>
      <c r="HX15" s="138"/>
      <c r="IH15" s="138"/>
    </row>
    <row xmlns:x14ac="http://schemas.microsoft.com/office/spreadsheetml/2009/9/ac" r="16" s="2" customFormat="true" x14ac:dyDescent="0.25">
      <c r="A16" s="397" t="str">
        <f ca="true">IF(ISBLANK('Data Summary'!A18),"",'Data Summary'!A18)</f>
        <v>NAM_2017_EMIS</v>
      </c>
      <c r="B16" s="125"/>
      <c r="C16" s="21"/>
      <c r="D16" s="79"/>
      <c r="E16" s="45"/>
      <c r="F16" s="7"/>
      <c r="G16" s="7"/>
      <c r="H16" s="7"/>
      <c r="I16" s="26"/>
      <c r="J16" s="11"/>
      <c r="K16" s="16"/>
      <c r="L16" s="125"/>
      <c r="M16" s="21"/>
      <c r="N16" s="79"/>
      <c r="O16" s="45"/>
      <c r="P16" s="45"/>
      <c r="Q16" s="7"/>
      <c r="R16" s="7"/>
      <c r="S16" s="26"/>
      <c r="T16" s="11"/>
      <c r="U16" s="16"/>
      <c r="V16" s="125"/>
      <c r="W16" s="21"/>
      <c r="X16" s="79"/>
      <c r="Y16" s="45"/>
      <c r="Z16" s="7"/>
      <c r="AA16" s="7"/>
      <c r="AB16" s="7"/>
      <c r="AC16" s="26"/>
      <c r="AD16" s="11"/>
      <c r="AE16" s="16"/>
      <c r="AF16" s="125"/>
      <c r="AG16" s="21"/>
      <c r="AH16" s="79"/>
      <c r="AI16" s="45"/>
      <c r="AJ16" s="45"/>
      <c r="AK16" s="7"/>
      <c r="AL16" s="7"/>
      <c r="AM16" s="26"/>
      <c r="AN16" s="11"/>
      <c r="AO16" s="16"/>
      <c r="AP16" s="125"/>
      <c r="AQ16" s="21"/>
      <c r="AR16" s="79"/>
      <c r="AS16" s="45"/>
      <c r="AT16" s="45"/>
      <c r="AU16" s="7"/>
      <c r="AV16" s="7"/>
      <c r="AW16" s="26"/>
      <c r="AX16" s="11"/>
      <c r="AY16" s="16"/>
      <c r="AZ16" s="125"/>
      <c r="BA16" s="121"/>
      <c r="BB16" s="79"/>
      <c r="BC16" s="45"/>
      <c r="BD16" s="45"/>
      <c r="BE16" s="7"/>
      <c r="BF16" s="7"/>
      <c r="BG16" s="26"/>
      <c r="BH16" s="11"/>
      <c r="BI16" s="16"/>
      <c r="BJ16" s="125"/>
      <c r="BK16" s="121"/>
      <c r="BL16" s="79"/>
      <c r="BM16" s="45"/>
      <c r="BN16" s="45"/>
      <c r="BO16" s="7"/>
      <c r="BP16" s="7"/>
      <c r="BQ16" s="26"/>
      <c r="BR16" s="11"/>
      <c r="BS16" s="16"/>
      <c r="BT16" s="125" t="s">
        <v>319</v>
      </c>
      <c r="BU16" s="121">
        <f>70/(79+36)</f>
        <v>0.60869565217391308</v>
      </c>
      <c r="BV16" s="447">
        <f>235/674*100</f>
        <v>34.866468842729972</v>
      </c>
      <c r="BW16" s="45"/>
      <c r="BX16" s="45"/>
      <c r="BY16" s="430"/>
      <c r="BZ16" s="430"/>
      <c r="CA16" s="26"/>
      <c r="CB16" s="424"/>
      <c r="CC16" s="16"/>
      <c r="CD16" s="125"/>
      <c r="CE16" s="121"/>
      <c r="CF16" s="79"/>
      <c r="CG16" s="45"/>
      <c r="CH16" s="45"/>
      <c r="CI16" s="7"/>
      <c r="CJ16" s="7"/>
      <c r="CK16" s="26"/>
      <c r="CL16" s="11"/>
      <c r="CM16" s="16"/>
      <c r="CN16" s="125"/>
      <c r="CO16" s="121"/>
      <c r="CP16" s="79"/>
      <c r="CQ16" s="45"/>
      <c r="CR16" s="45"/>
      <c r="CS16" s="7"/>
      <c r="CT16" s="7"/>
      <c r="CU16" s="26"/>
      <c r="CV16" s="11"/>
      <c r="CW16" s="16"/>
      <c r="CX16" s="125"/>
      <c r="CY16" s="121"/>
      <c r="CZ16" s="79"/>
      <c r="DA16" s="45"/>
      <c r="DB16" s="45"/>
      <c r="DC16" s="7"/>
      <c r="DD16" s="7"/>
      <c r="DE16" s="26"/>
      <c r="DF16" s="11"/>
      <c r="DG16" s="16"/>
      <c r="DH16" s="125"/>
      <c r="DI16" s="121"/>
      <c r="DJ16" s="79"/>
      <c r="DK16" s="45"/>
      <c r="DL16" s="45"/>
      <c r="DM16" s="7"/>
      <c r="DN16" s="7"/>
      <c r="DO16" s="26"/>
      <c r="DP16" s="11"/>
      <c r="DQ16" s="16"/>
      <c r="DR16" s="125"/>
      <c r="DS16" s="121"/>
      <c r="DT16" s="79"/>
      <c r="DU16" s="45"/>
      <c r="DV16" s="45"/>
      <c r="DW16" s="7"/>
      <c r="DX16" s="7"/>
      <c r="DY16" s="26"/>
      <c r="DZ16" s="11"/>
      <c r="EA16" s="16"/>
      <c r="EB16" s="125" t="s">
        <v>281</v>
      </c>
      <c r="EC16" s="121">
        <v>1</v>
      </c>
      <c r="ED16" s="79">
        <v>64.099999999999994</v>
      </c>
      <c r="EE16" s="45"/>
      <c r="EF16" s="45"/>
      <c r="EG16" s="7"/>
      <c r="EH16" s="7"/>
      <c r="EI16" s="26"/>
      <c r="EJ16" s="11"/>
      <c r="EK16" s="16"/>
      <c r="EL16" s="125" t="s">
        <v>281</v>
      </c>
      <c r="EM16" s="121">
        <v>1</v>
      </c>
      <c r="EN16" s="79">
        <v>64.8</v>
      </c>
      <c r="EO16" s="45"/>
      <c r="EP16" s="45"/>
      <c r="EQ16" s="7"/>
      <c r="ER16" s="7"/>
      <c r="ES16" s="26"/>
      <c r="ET16" s="11"/>
      <c r="EU16" s="16"/>
      <c r="EV16" s="125" t="s">
        <v>19</v>
      </c>
      <c r="EW16" s="121">
        <v>1</v>
      </c>
      <c r="EX16" s="79">
        <v>61.003931884286388</v>
      </c>
      <c r="EY16" s="45"/>
      <c r="EZ16" s="45"/>
      <c r="FA16" s="7"/>
      <c r="FB16" s="7">
        <v>54.81</v>
      </c>
      <c r="FC16" s="26">
        <v>71.25</v>
      </c>
      <c r="FD16" s="11"/>
      <c r="FE16" s="16"/>
      <c r="FF16" s="138"/>
      <c r="FP16" s="138"/>
      <c r="FZ16" s="138"/>
      <c r="GJ16" s="138"/>
      <c r="GT16" s="138"/>
      <c r="HD16" s="138"/>
      <c r="HN16" s="138"/>
      <c r="HX16" s="138"/>
      <c r="IH16" s="138"/>
    </row>
    <row xmlns:x14ac="http://schemas.microsoft.com/office/spreadsheetml/2009/9/ac" r="17" s="2" customFormat="true" x14ac:dyDescent="0.25">
      <c r="A17" s="397" t="str">
        <f ca="true">IF(ISBLANK('Data Summary'!A19),"",'Data Summary'!A19)</f>
        <v>NAM_2018_EMIS</v>
      </c>
      <c r="B17" s="125"/>
      <c r="C17" s="22"/>
      <c r="D17" s="45"/>
      <c r="E17" s="7"/>
      <c r="F17" s="7"/>
      <c r="G17" s="7"/>
      <c r="H17" s="7"/>
      <c r="I17" s="26"/>
      <c r="J17" s="11"/>
      <c r="K17" s="16"/>
      <c r="L17" s="125"/>
      <c r="M17" s="22"/>
      <c r="N17" s="45"/>
      <c r="O17" s="7"/>
      <c r="P17" s="7"/>
      <c r="Q17" s="7"/>
      <c r="R17" s="7"/>
      <c r="S17" s="26"/>
      <c r="T17" s="11"/>
      <c r="U17" s="16"/>
      <c r="V17" s="125"/>
      <c r="W17" s="22"/>
      <c r="X17" s="45"/>
      <c r="Y17" s="7"/>
      <c r="Z17" s="7"/>
      <c r="AA17" s="7"/>
      <c r="AB17" s="7"/>
      <c r="AC17" s="26"/>
      <c r="AD17" s="11"/>
      <c r="AE17" s="16"/>
      <c r="AF17" s="125"/>
      <c r="AG17" s="22"/>
      <c r="AH17" s="45"/>
      <c r="AI17" s="7"/>
      <c r="AJ17" s="7"/>
      <c r="AK17" s="7"/>
      <c r="AL17" s="7"/>
      <c r="AM17" s="26"/>
      <c r="AN17" s="11"/>
      <c r="AO17" s="16"/>
      <c r="AP17" s="125"/>
      <c r="AQ17" s="22"/>
      <c r="AR17" s="45"/>
      <c r="AS17" s="7"/>
      <c r="AT17" s="7"/>
      <c r="AU17" s="7"/>
      <c r="AV17" s="7"/>
      <c r="AW17" s="26"/>
      <c r="AX17" s="11"/>
      <c r="AY17" s="16"/>
      <c r="AZ17" s="125"/>
      <c r="BA17" s="22"/>
      <c r="BB17" s="45"/>
      <c r="BC17" s="7"/>
      <c r="BD17" s="7"/>
      <c r="BE17" s="7"/>
      <c r="BF17" s="7"/>
      <c r="BG17" s="26"/>
      <c r="BH17" s="11"/>
      <c r="BI17" s="16"/>
      <c r="BJ17" s="125"/>
      <c r="BK17" s="22"/>
      <c r="BL17" s="45"/>
      <c r="BM17" s="7"/>
      <c r="BN17" s="7"/>
      <c r="BO17" s="7"/>
      <c r="BP17" s="7"/>
      <c r="BQ17" s="26"/>
      <c r="BR17" s="11"/>
      <c r="BS17" s="16"/>
      <c r="BT17" s="125" t="s">
        <v>320</v>
      </c>
      <c r="BU17" s="433">
        <v>1</v>
      </c>
      <c r="BV17" s="45">
        <f>191/674*100</f>
        <v>28.338278931750743</v>
      </c>
      <c r="BW17" s="430">
        <v>93</v>
      </c>
      <c r="BX17" s="430">
        <v>18</v>
      </c>
      <c r="BY17" s="430"/>
      <c r="BZ17" s="430"/>
      <c r="CA17" s="26"/>
      <c r="CB17" s="424"/>
      <c r="CC17" s="16"/>
      <c r="CD17" s="125"/>
      <c r="CE17" s="22"/>
      <c r="CF17" s="45"/>
      <c r="CG17" s="7"/>
      <c r="CH17" s="7"/>
      <c r="CI17" s="7"/>
      <c r="CJ17" s="7"/>
      <c r="CK17" s="26"/>
      <c r="CL17" s="11"/>
      <c r="CM17" s="16"/>
      <c r="CN17" s="125"/>
      <c r="CO17" s="22"/>
      <c r="CP17" s="45"/>
      <c r="CQ17" s="7"/>
      <c r="CR17" s="7"/>
      <c r="CS17" s="7"/>
      <c r="CT17" s="7"/>
      <c r="CU17" s="26"/>
      <c r="CV17" s="11"/>
      <c r="CW17" s="16"/>
      <c r="CX17" s="125"/>
      <c r="CY17" s="22"/>
      <c r="CZ17" s="45"/>
      <c r="DA17" s="7"/>
      <c r="DB17" s="7"/>
      <c r="DC17" s="7"/>
      <c r="DD17" s="7"/>
      <c r="DE17" s="26"/>
      <c r="DF17" s="11"/>
      <c r="DG17" s="16"/>
      <c r="DH17" s="125"/>
      <c r="DI17" s="22"/>
      <c r="DJ17" s="45"/>
      <c r="DK17" s="7"/>
      <c r="DL17" s="7"/>
      <c r="DM17" s="7"/>
      <c r="DN17" s="7"/>
      <c r="DO17" s="26"/>
      <c r="DP17" s="11"/>
      <c r="DQ17" s="16"/>
      <c r="DR17" s="125"/>
      <c r="DS17" s="22"/>
      <c r="DT17" s="45"/>
      <c r="DU17" s="7"/>
      <c r="DV17" s="7"/>
      <c r="DW17" s="7"/>
      <c r="DX17" s="7"/>
      <c r="DY17" s="26"/>
      <c r="DZ17" s="11"/>
      <c r="EA17" s="16"/>
      <c r="EB17" s="125" t="s">
        <v>282</v>
      </c>
      <c r="EC17" s="22">
        <v>0.5</v>
      </c>
      <c r="ED17" s="45">
        <v>23.100000000000009</v>
      </c>
      <c r="EE17" s="7"/>
      <c r="EF17" s="7"/>
      <c r="EG17" s="7"/>
      <c r="EH17" s="7"/>
      <c r="EI17" s="26"/>
      <c r="EJ17" s="11"/>
      <c r="EK17" s="16"/>
      <c r="EL17" s="125" t="s">
        <v>282</v>
      </c>
      <c r="EM17" s="22">
        <v>0.5</v>
      </c>
      <c r="EN17" s="45">
        <v>23</v>
      </c>
      <c r="EO17" s="7"/>
      <c r="EP17" s="7"/>
      <c r="EQ17" s="7"/>
      <c r="ER17" s="7"/>
      <c r="ES17" s="26"/>
      <c r="ET17" s="11"/>
      <c r="EU17" s="16"/>
      <c r="EV17" s="125"/>
      <c r="EW17" s="22"/>
      <c r="EX17" s="45"/>
      <c r="EY17" s="7"/>
      <c r="EZ17" s="7"/>
      <c r="FA17" s="7"/>
      <c r="FB17" s="7"/>
      <c r="FC17" s="26"/>
      <c r="FD17" s="11"/>
      <c r="FE17" s="16"/>
      <c r="FF17" s="138"/>
      <c r="FP17" s="138"/>
      <c r="FZ17" s="138"/>
      <c r="GJ17" s="138"/>
      <c r="GT17" s="138"/>
      <c r="HD17" s="138"/>
      <c r="HN17" s="138"/>
      <c r="HX17" s="138"/>
      <c r="IH17" s="138"/>
    </row>
    <row xmlns:x14ac="http://schemas.microsoft.com/office/spreadsheetml/2009/9/ac" r="18" s="2" customFormat="true" x14ac:dyDescent="0.25">
      <c r="A18" s="397" t="str">
        <f ca="true">IF(ISBLANK('Data Summary'!A20),"",'Data Summary'!A20)</f>
        <v>NAM_2019_EMIS</v>
      </c>
      <c r="B18" s="125"/>
      <c r="C18" s="22"/>
      <c r="D18" s="7"/>
      <c r="E18" s="7"/>
      <c r="F18" s="7"/>
      <c r="G18" s="7"/>
      <c r="H18" s="7"/>
      <c r="I18" s="26"/>
      <c r="J18" s="11"/>
      <c r="K18" s="16"/>
      <c r="L18" s="125"/>
      <c r="M18" s="22"/>
      <c r="N18" s="7"/>
      <c r="O18" s="7"/>
      <c r="P18" s="7"/>
      <c r="Q18" s="7"/>
      <c r="R18" s="7"/>
      <c r="S18" s="26"/>
      <c r="T18" s="11"/>
      <c r="U18" s="16"/>
      <c r="V18" s="125"/>
      <c r="W18" s="22"/>
      <c r="X18" s="7"/>
      <c r="Y18" s="7"/>
      <c r="Z18" s="7"/>
      <c r="AA18" s="7"/>
      <c r="AB18" s="7"/>
      <c r="AC18" s="26"/>
      <c r="AD18" s="11"/>
      <c r="AE18" s="16"/>
      <c r="AF18" s="125"/>
      <c r="AG18" s="22"/>
      <c r="AH18" s="7"/>
      <c r="AI18" s="7"/>
      <c r="AJ18" s="7"/>
      <c r="AK18" s="7"/>
      <c r="AL18" s="7"/>
      <c r="AM18" s="26"/>
      <c r="AN18" s="11"/>
      <c r="AO18" s="16"/>
      <c r="AP18" s="125"/>
      <c r="AQ18" s="22"/>
      <c r="AR18" s="7"/>
      <c r="AS18" s="7"/>
      <c r="AT18" s="7"/>
      <c r="AU18" s="7"/>
      <c r="AV18" s="7"/>
      <c r="AW18" s="26"/>
      <c r="AX18" s="11"/>
      <c r="AY18" s="16"/>
      <c r="AZ18" s="125"/>
      <c r="BA18" s="22"/>
      <c r="BB18" s="7"/>
      <c r="BC18" s="7"/>
      <c r="BD18" s="7"/>
      <c r="BE18" s="7"/>
      <c r="BF18" s="7"/>
      <c r="BG18" s="26"/>
      <c r="BH18" s="11"/>
      <c r="BI18" s="16"/>
      <c r="BJ18" s="125"/>
      <c r="BK18" s="22"/>
      <c r="BL18" s="7"/>
      <c r="BM18" s="7"/>
      <c r="BN18" s="7"/>
      <c r="BO18" s="7"/>
      <c r="BP18" s="7"/>
      <c r="BQ18" s="26"/>
      <c r="BR18" s="11"/>
      <c r="BS18" s="16"/>
      <c r="BT18" s="125" t="s">
        <v>321</v>
      </c>
      <c r="BU18" s="433">
        <v>1</v>
      </c>
      <c r="BV18" s="430">
        <f>90/674*100</f>
        <v>13.353115727002967</v>
      </c>
      <c r="BW18" s="430"/>
      <c r="BX18" s="430"/>
      <c r="BY18" s="430"/>
      <c r="BZ18" s="430"/>
      <c r="CA18" s="26"/>
      <c r="CB18" s="424"/>
      <c r="CC18" s="16"/>
      <c r="CD18" s="125"/>
      <c r="CE18" s="22"/>
      <c r="CF18" s="7"/>
      <c r="CG18" s="7"/>
      <c r="CH18" s="7"/>
      <c r="CI18" s="7"/>
      <c r="CJ18" s="7"/>
      <c r="CK18" s="26"/>
      <c r="CL18" s="11"/>
      <c r="CM18" s="16"/>
      <c r="CN18" s="125"/>
      <c r="CO18" s="22"/>
      <c r="CP18" s="7"/>
      <c r="CQ18" s="7"/>
      <c r="CR18" s="7"/>
      <c r="CS18" s="7"/>
      <c r="CT18" s="7"/>
      <c r="CU18" s="26"/>
      <c r="CV18" s="11"/>
      <c r="CW18" s="16"/>
      <c r="CX18" s="125"/>
      <c r="CY18" s="22"/>
      <c r="CZ18" s="7"/>
      <c r="DA18" s="7"/>
      <c r="DB18" s="7"/>
      <c r="DC18" s="7"/>
      <c r="DD18" s="7"/>
      <c r="DE18" s="26"/>
      <c r="DF18" s="11"/>
      <c r="DG18" s="16"/>
      <c r="DH18" s="125"/>
      <c r="DI18" s="22"/>
      <c r="DJ18" s="7"/>
      <c r="DK18" s="7"/>
      <c r="DL18" s="7"/>
      <c r="DM18" s="7"/>
      <c r="DN18" s="7"/>
      <c r="DO18" s="26"/>
      <c r="DP18" s="11"/>
      <c r="DQ18" s="16"/>
      <c r="DR18" s="125"/>
      <c r="DS18" s="22"/>
      <c r="DT18" s="7"/>
      <c r="DU18" s="7"/>
      <c r="DV18" s="7"/>
      <c r="DW18" s="7"/>
      <c r="DX18" s="7"/>
      <c r="DY18" s="26"/>
      <c r="DZ18" s="11"/>
      <c r="EA18" s="16"/>
      <c r="EB18" s="125"/>
      <c r="EC18" s="22"/>
      <c r="ED18" s="7"/>
      <c r="EE18" s="7"/>
      <c r="EF18" s="7"/>
      <c r="EG18" s="7"/>
      <c r="EH18" s="7"/>
      <c r="EI18" s="26"/>
      <c r="EJ18" s="11"/>
      <c r="EK18" s="16"/>
      <c r="EL18" s="125"/>
      <c r="EM18" s="22"/>
      <c r="EN18" s="7"/>
      <c r="EO18" s="7"/>
      <c r="EP18" s="7"/>
      <c r="EQ18" s="7"/>
      <c r="ER18" s="7"/>
      <c r="ES18" s="26"/>
      <c r="ET18" s="11"/>
      <c r="EU18" s="16"/>
      <c r="EV18" s="125"/>
      <c r="EW18" s="22"/>
      <c r="EX18" s="7"/>
      <c r="EY18" s="7"/>
      <c r="EZ18" s="7"/>
      <c r="FA18" s="7"/>
      <c r="FB18" s="7"/>
      <c r="FC18" s="26"/>
      <c r="FD18" s="11"/>
      <c r="FE18" s="16"/>
      <c r="FF18" s="138"/>
      <c r="FP18" s="138"/>
      <c r="FZ18" s="138"/>
      <c r="GJ18" s="138"/>
      <c r="GT18" s="138"/>
      <c r="HD18" s="138"/>
      <c r="HN18" s="138"/>
      <c r="HX18" s="138"/>
      <c r="IH18" s="138"/>
    </row>
    <row xmlns:x14ac="http://schemas.microsoft.com/office/spreadsheetml/2009/9/ac" r="19" s="2" customFormat="true" x14ac:dyDescent="0.25">
      <c r="A19" s="397" t="str">
        <f ca="true">IF(ISBLANK('Data Summary'!A21),"",'Data Summary'!A21)</f>
        <v>NAM_2022_UIS</v>
      </c>
      <c r="B19" s="125"/>
      <c r="C19" s="22"/>
      <c r="D19" s="7"/>
      <c r="E19" s="7"/>
      <c r="F19" s="67"/>
      <c r="G19" s="7"/>
      <c r="H19" s="7"/>
      <c r="I19" s="26"/>
      <c r="J19" s="11"/>
      <c r="K19" s="16"/>
      <c r="L19" s="125"/>
      <c r="M19" s="22"/>
      <c r="N19" s="7"/>
      <c r="O19" s="7"/>
      <c r="P19" s="7"/>
      <c r="Q19" s="7"/>
      <c r="R19" s="7"/>
      <c r="S19" s="26"/>
      <c r="T19" s="11"/>
      <c r="U19" s="16"/>
      <c r="V19" s="125"/>
      <c r="W19" s="22"/>
      <c r="X19" s="7"/>
      <c r="Y19" s="7"/>
      <c r="Z19" s="67"/>
      <c r="AA19" s="7"/>
      <c r="AB19" s="7"/>
      <c r="AC19" s="26"/>
      <c r="AD19" s="11"/>
      <c r="AE19" s="16"/>
      <c r="AF19" s="125"/>
      <c r="AG19" s="22"/>
      <c r="AH19" s="7"/>
      <c r="AI19" s="7"/>
      <c r="AJ19" s="7"/>
      <c r="AK19" s="7"/>
      <c r="AL19" s="7"/>
      <c r="AM19" s="26"/>
      <c r="AN19" s="11"/>
      <c r="AO19" s="16"/>
      <c r="AP19" s="125"/>
      <c r="AQ19" s="22"/>
      <c r="AR19" s="7"/>
      <c r="AS19" s="7"/>
      <c r="AT19" s="7"/>
      <c r="AU19" s="7"/>
      <c r="AV19" s="7"/>
      <c r="AW19" s="26"/>
      <c r="AX19" s="11"/>
      <c r="AY19" s="16"/>
      <c r="AZ19" s="125"/>
      <c r="BA19" s="22"/>
      <c r="BB19" s="7"/>
      <c r="BC19" s="7"/>
      <c r="BD19" s="7"/>
      <c r="BE19" s="7"/>
      <c r="BF19" s="7"/>
      <c r="BG19" s="26"/>
      <c r="BH19" s="11"/>
      <c r="BI19" s="16"/>
      <c r="BJ19" s="125"/>
      <c r="BK19" s="22"/>
      <c r="BL19" s="7"/>
      <c r="BM19" s="7"/>
      <c r="BN19" s="7"/>
      <c r="BO19" s="7"/>
      <c r="BP19" s="7"/>
      <c r="BQ19" s="26"/>
      <c r="BR19" s="11"/>
      <c r="BS19" s="16"/>
      <c r="BT19" s="125" t="s">
        <v>322</v>
      </c>
      <c r="BU19" s="433">
        <v>1</v>
      </c>
      <c r="BV19" s="430">
        <f>79/674*100</f>
        <v>11.72106824925816</v>
      </c>
      <c r="BW19" s="430"/>
      <c r="BX19" s="430"/>
      <c r="BY19" s="430"/>
      <c r="BZ19" s="430"/>
      <c r="CA19" s="26"/>
      <c r="CB19" s="424"/>
      <c r="CC19" s="16"/>
      <c r="CD19" s="125"/>
      <c r="CE19" s="22"/>
      <c r="CF19" s="7"/>
      <c r="CG19" s="7"/>
      <c r="CH19" s="7"/>
      <c r="CI19" s="7"/>
      <c r="CJ19" s="7"/>
      <c r="CK19" s="26"/>
      <c r="CL19" s="11"/>
      <c r="CM19" s="16"/>
      <c r="CN19" s="125"/>
      <c r="CO19" s="22"/>
      <c r="CP19" s="7"/>
      <c r="CQ19" s="7"/>
      <c r="CR19" s="7"/>
      <c r="CS19" s="7"/>
      <c r="CT19" s="7"/>
      <c r="CU19" s="26"/>
      <c r="CV19" s="11"/>
      <c r="CW19" s="16"/>
      <c r="CX19" s="125"/>
      <c r="CY19" s="22"/>
      <c r="CZ19" s="7"/>
      <c r="DA19" s="7"/>
      <c r="DB19" s="7"/>
      <c r="DC19" s="7"/>
      <c r="DD19" s="7"/>
      <c r="DE19" s="26"/>
      <c r="DF19" s="11"/>
      <c r="DG19" s="16"/>
      <c r="DH19" s="125"/>
      <c r="DI19" s="22"/>
      <c r="DJ19" s="7"/>
      <c r="DK19" s="7"/>
      <c r="DL19" s="7"/>
      <c r="DM19" s="7"/>
      <c r="DN19" s="7"/>
      <c r="DO19" s="26"/>
      <c r="DP19" s="11"/>
      <c r="DQ19" s="16"/>
      <c r="DR19" s="125"/>
      <c r="DS19" s="22"/>
      <c r="DT19" s="7"/>
      <c r="DU19" s="7"/>
      <c r="DV19" s="7"/>
      <c r="DW19" s="7"/>
      <c r="DX19" s="7"/>
      <c r="DY19" s="26"/>
      <c r="DZ19" s="11"/>
      <c r="EA19" s="16"/>
      <c r="EB19" s="125"/>
      <c r="EC19" s="22"/>
      <c r="ED19" s="7"/>
      <c r="EE19" s="7"/>
      <c r="EF19" s="7"/>
      <c r="EG19" s="7"/>
      <c r="EH19" s="7"/>
      <c r="EI19" s="26"/>
      <c r="EJ19" s="11"/>
      <c r="EK19" s="16"/>
      <c r="EL19" s="125"/>
      <c r="EM19" s="22"/>
      <c r="EN19" s="7"/>
      <c r="EO19" s="7"/>
      <c r="EP19" s="7"/>
      <c r="EQ19" s="7"/>
      <c r="ER19" s="7"/>
      <c r="ES19" s="26"/>
      <c r="ET19" s="11"/>
      <c r="EU19" s="16"/>
      <c r="EV19" s="125"/>
      <c r="EW19" s="22"/>
      <c r="EX19" s="7"/>
      <c r="EY19" s="7"/>
      <c r="EZ19" s="7"/>
      <c r="FA19" s="7"/>
      <c r="FB19" s="7"/>
      <c r="FC19" s="26"/>
      <c r="FD19" s="11"/>
      <c r="FE19" s="16"/>
      <c r="FF19" s="138"/>
      <c r="FP19" s="138"/>
      <c r="FZ19" s="138"/>
      <c r="GJ19" s="138"/>
      <c r="GT19" s="138"/>
      <c r="HD19" s="138"/>
      <c r="HN19" s="138"/>
      <c r="HX19" s="138"/>
      <c r="IH19" s="138"/>
    </row>
    <row xmlns:x14ac="http://schemas.microsoft.com/office/spreadsheetml/2009/9/ac" r="20" s="2" customFormat="true" x14ac:dyDescent="0.25">
      <c r="A20" s="398" t="str">
        <f ca="true">IF(ISBLANK('Data Summary'!A22),"",'Data Summary'!A22)</f>
        <v/>
      </c>
      <c r="B20" s="125"/>
      <c r="C20" s="21"/>
      <c r="D20" s="7"/>
      <c r="E20" s="67"/>
      <c r="F20" s="67"/>
      <c r="G20" s="7"/>
      <c r="H20" s="7"/>
      <c r="I20" s="26"/>
      <c r="J20" s="11"/>
      <c r="K20" s="16"/>
      <c r="L20" s="125"/>
      <c r="M20" s="21"/>
      <c r="N20" s="7"/>
      <c r="O20" s="67"/>
      <c r="P20" s="67"/>
      <c r="Q20" s="7"/>
      <c r="R20" s="7"/>
      <c r="S20" s="26"/>
      <c r="T20" s="11"/>
      <c r="U20" s="16"/>
      <c r="V20" s="125"/>
      <c r="W20" s="21"/>
      <c r="X20" s="7"/>
      <c r="Y20" s="67"/>
      <c r="Z20" s="67"/>
      <c r="AA20" s="7"/>
      <c r="AB20" s="7"/>
      <c r="AC20" s="26"/>
      <c r="AD20" s="11"/>
      <c r="AE20" s="16"/>
      <c r="AF20" s="125"/>
      <c r="AG20" s="21"/>
      <c r="AH20" s="7"/>
      <c r="AI20" s="67"/>
      <c r="AJ20" s="67"/>
      <c r="AK20" s="7"/>
      <c r="AL20" s="7"/>
      <c r="AM20" s="26"/>
      <c r="AN20" s="11"/>
      <c r="AO20" s="16"/>
      <c r="AP20" s="125"/>
      <c r="AQ20" s="21"/>
      <c r="AR20" s="7"/>
      <c r="AS20" s="67"/>
      <c r="AT20" s="67"/>
      <c r="AU20" s="7"/>
      <c r="AV20" s="7"/>
      <c r="AW20" s="26"/>
      <c r="AX20" s="11"/>
      <c r="AY20" s="16"/>
      <c r="AZ20" s="125"/>
      <c r="BA20" s="21"/>
      <c r="BB20" s="7"/>
      <c r="BC20" s="67"/>
      <c r="BD20" s="67"/>
      <c r="BE20" s="7"/>
      <c r="BF20" s="7"/>
      <c r="BG20" s="26"/>
      <c r="BH20" s="11"/>
      <c r="BI20" s="16"/>
      <c r="BJ20" s="125"/>
      <c r="BK20" s="21"/>
      <c r="BL20" s="7"/>
      <c r="BM20" s="67"/>
      <c r="BN20" s="67"/>
      <c r="BO20" s="7"/>
      <c r="BP20" s="7"/>
      <c r="BQ20" s="26"/>
      <c r="BR20" s="11"/>
      <c r="BS20" s="16"/>
      <c r="BT20" s="125" t="s">
        <v>323</v>
      </c>
      <c r="BU20" s="21">
        <v>0</v>
      </c>
      <c r="BV20" s="430">
        <f>36/674*100</f>
        <v>5.3412462908011866</v>
      </c>
      <c r="BW20" s="67"/>
      <c r="BX20" s="67"/>
      <c r="BY20" s="430"/>
      <c r="BZ20" s="430"/>
      <c r="CA20" s="26"/>
      <c r="CB20" s="424"/>
      <c r="CC20" s="16"/>
      <c r="CD20" s="125"/>
      <c r="CE20" s="21"/>
      <c r="CF20" s="7"/>
      <c r="CG20" s="67"/>
      <c r="CH20" s="67"/>
      <c r="CI20" s="7"/>
      <c r="CJ20" s="7"/>
      <c r="CK20" s="26"/>
      <c r="CL20" s="11"/>
      <c r="CM20" s="16"/>
      <c r="CN20" s="125"/>
      <c r="CO20" s="21"/>
      <c r="CP20" s="7"/>
      <c r="CQ20" s="67"/>
      <c r="CR20" s="67"/>
      <c r="CS20" s="7"/>
      <c r="CT20" s="7"/>
      <c r="CU20" s="26"/>
      <c r="CV20" s="11"/>
      <c r="CW20" s="16"/>
      <c r="CX20" s="125"/>
      <c r="CY20" s="21"/>
      <c r="CZ20" s="7"/>
      <c r="DA20" s="67"/>
      <c r="DB20" s="67"/>
      <c r="DC20" s="7"/>
      <c r="DD20" s="7"/>
      <c r="DE20" s="26"/>
      <c r="DF20" s="11"/>
      <c r="DG20" s="16"/>
      <c r="DH20" s="125"/>
      <c r="DI20" s="21"/>
      <c r="DJ20" s="7"/>
      <c r="DK20" s="67"/>
      <c r="DL20" s="67"/>
      <c r="DM20" s="7"/>
      <c r="DN20" s="7"/>
      <c r="DO20" s="26"/>
      <c r="DP20" s="11"/>
      <c r="DQ20" s="16"/>
      <c r="DR20" s="125"/>
      <c r="DS20" s="21"/>
      <c r="DT20" s="7"/>
      <c r="DU20" s="67"/>
      <c r="DV20" s="67"/>
      <c r="DW20" s="7"/>
      <c r="DX20" s="7"/>
      <c r="DY20" s="26"/>
      <c r="DZ20" s="11"/>
      <c r="EA20" s="16"/>
      <c r="EB20" s="125"/>
      <c r="EC20" s="21"/>
      <c r="ED20" s="7"/>
      <c r="EE20" s="67"/>
      <c r="EF20" s="67"/>
      <c r="EG20" s="7"/>
      <c r="EH20" s="7"/>
      <c r="EI20" s="26"/>
      <c r="EJ20" s="11"/>
      <c r="EK20" s="16"/>
      <c r="EL20" s="125"/>
      <c r="EM20" s="21"/>
      <c r="EN20" s="7"/>
      <c r="EO20" s="67"/>
      <c r="EP20" s="67"/>
      <c r="EQ20" s="7"/>
      <c r="ER20" s="7"/>
      <c r="ES20" s="26"/>
      <c r="ET20" s="11"/>
      <c r="EU20" s="16"/>
      <c r="EV20" s="125"/>
      <c r="EW20" s="21"/>
      <c r="EX20" s="7"/>
      <c r="EY20" s="67"/>
      <c r="EZ20" s="67"/>
      <c r="FA20" s="7"/>
      <c r="FB20" s="7"/>
      <c r="FC20" s="26"/>
      <c r="FD20" s="11"/>
      <c r="FE20" s="16"/>
      <c r="FF20" s="138"/>
      <c r="FP20" s="138"/>
      <c r="FZ20" s="138"/>
      <c r="GJ20" s="138"/>
      <c r="GT20" s="138"/>
      <c r="HD20" s="138"/>
      <c r="HN20" s="138"/>
      <c r="HX20" s="138"/>
      <c r="IH20" s="138"/>
    </row>
    <row xmlns:x14ac="http://schemas.microsoft.com/office/spreadsheetml/2009/9/ac" r="21" s="2" customFormat="true" x14ac:dyDescent="0.25">
      <c r="A21" s="398" t="str">
        <f ca="true">IF(ISBLANK('Data Summary'!A23),"",'Data Summary'!A23)</f>
        <v/>
      </c>
      <c r="B21" s="125"/>
      <c r="C21" s="21"/>
      <c r="D21" s="67"/>
      <c r="E21" s="67"/>
      <c r="F21" s="67"/>
      <c r="G21" s="67"/>
      <c r="H21" s="67"/>
      <c r="I21" s="68"/>
      <c r="J21" s="11"/>
      <c r="K21" s="16"/>
      <c r="L21" s="125"/>
      <c r="M21" s="21"/>
      <c r="N21" s="67"/>
      <c r="O21" s="67"/>
      <c r="P21" s="67"/>
      <c r="Q21" s="67"/>
      <c r="R21" s="67"/>
      <c r="S21" s="68"/>
      <c r="T21" s="11"/>
      <c r="U21" s="16"/>
      <c r="V21" s="125"/>
      <c r="W21" s="21"/>
      <c r="X21" s="67"/>
      <c r="Y21" s="67"/>
      <c r="Z21" s="67"/>
      <c r="AA21" s="67"/>
      <c r="AB21" s="67"/>
      <c r="AC21" s="68"/>
      <c r="AD21" s="11"/>
      <c r="AE21" s="16"/>
      <c r="AF21" s="125"/>
      <c r="AG21" s="21"/>
      <c r="AH21" s="67"/>
      <c r="AI21" s="67"/>
      <c r="AJ21" s="67"/>
      <c r="AK21" s="67"/>
      <c r="AL21" s="67"/>
      <c r="AM21" s="68"/>
      <c r="AN21" s="11"/>
      <c r="AO21" s="16"/>
      <c r="AP21" s="125"/>
      <c r="AQ21" s="21"/>
      <c r="AR21" s="67"/>
      <c r="AS21" s="67"/>
      <c r="AT21" s="67"/>
      <c r="AU21" s="67"/>
      <c r="AV21" s="67"/>
      <c r="AW21" s="68"/>
      <c r="AX21" s="11"/>
      <c r="AY21" s="16"/>
      <c r="AZ21" s="125"/>
      <c r="BA21" s="21"/>
      <c r="BB21" s="67"/>
      <c r="BC21" s="67"/>
      <c r="BD21" s="67"/>
      <c r="BE21" s="67"/>
      <c r="BF21" s="67"/>
      <c r="BG21" s="68"/>
      <c r="BH21" s="11"/>
      <c r="BI21" s="16"/>
      <c r="BJ21" s="125"/>
      <c r="BK21" s="21"/>
      <c r="BL21" s="67"/>
      <c r="BM21" s="67"/>
      <c r="BN21" s="67"/>
      <c r="BO21" s="67"/>
      <c r="BP21" s="67"/>
      <c r="BQ21" s="68"/>
      <c r="BR21" s="11"/>
      <c r="BS21" s="16"/>
      <c r="BT21" s="125" t="s">
        <v>324</v>
      </c>
      <c r="BU21" s="21">
        <v>1</v>
      </c>
      <c r="BV21" s="67">
        <f>10/674*100</f>
        <v>1.4836795252225521</v>
      </c>
      <c r="BW21" s="67"/>
      <c r="BX21" s="67"/>
      <c r="BY21" s="67"/>
      <c r="BZ21" s="67"/>
      <c r="CA21" s="68"/>
      <c r="CB21" s="424"/>
      <c r="CC21" s="16"/>
      <c r="CD21" s="125"/>
      <c r="CE21" s="21"/>
      <c r="CF21" s="67"/>
      <c r="CG21" s="67"/>
      <c r="CH21" s="67"/>
      <c r="CI21" s="67"/>
      <c r="CJ21" s="67"/>
      <c r="CK21" s="68"/>
      <c r="CL21" s="11"/>
      <c r="CM21" s="16"/>
      <c r="CN21" s="125"/>
      <c r="CO21" s="21"/>
      <c r="CP21" s="67"/>
      <c r="CQ21" s="67"/>
      <c r="CR21" s="67"/>
      <c r="CS21" s="67"/>
      <c r="CT21" s="67"/>
      <c r="CU21" s="68"/>
      <c r="CV21" s="11"/>
      <c r="CW21" s="16"/>
      <c r="CX21" s="125"/>
      <c r="CY21" s="21"/>
      <c r="CZ21" s="67"/>
      <c r="DA21" s="67"/>
      <c r="DB21" s="67"/>
      <c r="DC21" s="67"/>
      <c r="DD21" s="67"/>
      <c r="DE21" s="68"/>
      <c r="DF21" s="11"/>
      <c r="DG21" s="16"/>
      <c r="DH21" s="125"/>
      <c r="DI21" s="21"/>
      <c r="DJ21" s="67"/>
      <c r="DK21" s="67"/>
      <c r="DL21" s="67"/>
      <c r="DM21" s="67"/>
      <c r="DN21" s="67"/>
      <c r="DO21" s="68"/>
      <c r="DP21" s="11"/>
      <c r="DQ21" s="16"/>
      <c r="DR21" s="125"/>
      <c r="DS21" s="21"/>
      <c r="DT21" s="67"/>
      <c r="DU21" s="67"/>
      <c r="DV21" s="67"/>
      <c r="DW21" s="67"/>
      <c r="DX21" s="67"/>
      <c r="DY21" s="68"/>
      <c r="DZ21" s="11"/>
      <c r="EA21" s="16"/>
      <c r="EB21" s="125"/>
      <c r="EC21" s="21"/>
      <c r="ED21" s="67"/>
      <c r="EE21" s="67"/>
      <c r="EF21" s="67"/>
      <c r="EG21" s="67"/>
      <c r="EH21" s="67"/>
      <c r="EI21" s="68"/>
      <c r="EJ21" s="11"/>
      <c r="EK21" s="16"/>
      <c r="EL21" s="125"/>
      <c r="EM21" s="21"/>
      <c r="EN21" s="67"/>
      <c r="EO21" s="67"/>
      <c r="EP21" s="67"/>
      <c r="EQ21" s="67"/>
      <c r="ER21" s="67"/>
      <c r="ES21" s="68"/>
      <c r="ET21" s="11"/>
      <c r="EU21" s="16"/>
      <c r="EV21" s="125"/>
      <c r="EW21" s="21"/>
      <c r="EX21" s="67"/>
      <c r="EY21" s="67"/>
      <c r="EZ21" s="67"/>
      <c r="FA21" s="67"/>
      <c r="FB21" s="67"/>
      <c r="FC21" s="68"/>
      <c r="FD21" s="11"/>
      <c r="FE21" s="16"/>
      <c r="FF21" s="138"/>
      <c r="FP21" s="138"/>
      <c r="FZ21" s="138"/>
      <c r="GJ21" s="138"/>
      <c r="GT21" s="138"/>
      <c r="HD21" s="138"/>
      <c r="HN21" s="138"/>
      <c r="HX21" s="138"/>
      <c r="IH21" s="138"/>
    </row>
    <row xmlns:x14ac="http://schemas.microsoft.com/office/spreadsheetml/2009/9/ac" r="22" s="2" customFormat="true" x14ac:dyDescent="0.25">
      <c r="A22" s="398" t="str">
        <f ca="true">IF(ISBLANK('Data Summary'!A24),"",'Data Summary'!A24)</f>
        <v/>
      </c>
      <c r="B22" s="125"/>
      <c r="C22" s="21"/>
      <c r="D22" s="67"/>
      <c r="E22" s="67"/>
      <c r="F22" s="67"/>
      <c r="G22" s="67"/>
      <c r="H22" s="67"/>
      <c r="I22" s="68"/>
      <c r="J22" s="11"/>
      <c r="K22" s="16"/>
      <c r="L22" s="125"/>
      <c r="M22" s="21"/>
      <c r="N22" s="67"/>
      <c r="O22" s="67"/>
      <c r="P22" s="67"/>
      <c r="Q22" s="67"/>
      <c r="R22" s="67"/>
      <c r="S22" s="68"/>
      <c r="T22" s="11"/>
      <c r="U22" s="16"/>
      <c r="V22" s="125"/>
      <c r="W22" s="21"/>
      <c r="X22" s="67"/>
      <c r="Y22" s="67"/>
      <c r="Z22" s="67"/>
      <c r="AA22" s="67"/>
      <c r="AB22" s="67"/>
      <c r="AC22" s="68"/>
      <c r="AD22" s="11"/>
      <c r="AE22" s="16"/>
      <c r="AF22" s="125"/>
      <c r="AG22" s="21"/>
      <c r="AH22" s="67"/>
      <c r="AI22" s="67"/>
      <c r="AJ22" s="67"/>
      <c r="AK22" s="67"/>
      <c r="AL22" s="67"/>
      <c r="AM22" s="68"/>
      <c r="AN22" s="11"/>
      <c r="AO22" s="16"/>
      <c r="AP22" s="125"/>
      <c r="AQ22" s="21"/>
      <c r="AR22" s="67"/>
      <c r="AS22" s="67"/>
      <c r="AT22" s="67"/>
      <c r="AU22" s="67"/>
      <c r="AV22" s="67"/>
      <c r="AW22" s="68"/>
      <c r="AX22" s="11"/>
      <c r="AY22" s="16"/>
      <c r="AZ22" s="125"/>
      <c r="BA22" s="21"/>
      <c r="BB22" s="67"/>
      <c r="BC22" s="67"/>
      <c r="BD22" s="67"/>
      <c r="BE22" s="67"/>
      <c r="BF22" s="67"/>
      <c r="BG22" s="68"/>
      <c r="BH22" s="11"/>
      <c r="BI22" s="16"/>
      <c r="BJ22" s="125"/>
      <c r="BK22" s="21"/>
      <c r="BL22" s="67"/>
      <c r="BM22" s="67"/>
      <c r="BN22" s="67"/>
      <c r="BO22" s="67"/>
      <c r="BP22" s="67"/>
      <c r="BQ22" s="68"/>
      <c r="BR22" s="11"/>
      <c r="BS22" s="16"/>
      <c r="BT22" s="125" t="s">
        <v>325</v>
      </c>
      <c r="BU22" s="21">
        <v>0</v>
      </c>
      <c r="BV22" s="67">
        <f>6/674*100</f>
        <v>0.89020771513353114</v>
      </c>
      <c r="BW22" s="67"/>
      <c r="BX22" s="67"/>
      <c r="BY22" s="67"/>
      <c r="BZ22" s="67"/>
      <c r="CA22" s="68"/>
      <c r="CB22" s="424"/>
      <c r="CC22" s="16"/>
      <c r="CD22" s="125"/>
      <c r="CE22" s="21"/>
      <c r="CF22" s="67"/>
      <c r="CG22" s="67"/>
      <c r="CH22" s="67"/>
      <c r="CI22" s="67"/>
      <c r="CJ22" s="67"/>
      <c r="CK22" s="68"/>
      <c r="CL22" s="11"/>
      <c r="CM22" s="16"/>
      <c r="CN22" s="125"/>
      <c r="CO22" s="21"/>
      <c r="CP22" s="67"/>
      <c r="CQ22" s="67"/>
      <c r="CR22" s="67"/>
      <c r="CS22" s="67"/>
      <c r="CT22" s="67"/>
      <c r="CU22" s="68"/>
      <c r="CV22" s="11"/>
      <c r="CW22" s="16"/>
      <c r="CX22" s="125"/>
      <c r="CY22" s="21"/>
      <c r="CZ22" s="67"/>
      <c r="DA22" s="67"/>
      <c r="DB22" s="67"/>
      <c r="DC22" s="67"/>
      <c r="DD22" s="67"/>
      <c r="DE22" s="68"/>
      <c r="DF22" s="11"/>
      <c r="DG22" s="16"/>
      <c r="DH22" s="125"/>
      <c r="DI22" s="21"/>
      <c r="DJ22" s="67"/>
      <c r="DK22" s="67"/>
      <c r="DL22" s="67"/>
      <c r="DM22" s="67"/>
      <c r="DN22" s="67"/>
      <c r="DO22" s="68"/>
      <c r="DP22" s="11"/>
      <c r="DQ22" s="16"/>
      <c r="DR22" s="125"/>
      <c r="DS22" s="21"/>
      <c r="DT22" s="67"/>
      <c r="DU22" s="67"/>
      <c r="DV22" s="67"/>
      <c r="DW22" s="67"/>
      <c r="DX22" s="67"/>
      <c r="DY22" s="68"/>
      <c r="DZ22" s="11"/>
      <c r="EA22" s="16"/>
      <c r="EB22" s="125"/>
      <c r="EC22" s="21"/>
      <c r="ED22" s="67"/>
      <c r="EE22" s="67"/>
      <c r="EF22" s="67"/>
      <c r="EG22" s="67"/>
      <c r="EH22" s="67"/>
      <c r="EI22" s="68"/>
      <c r="EJ22" s="11"/>
      <c r="EK22" s="16"/>
      <c r="EL22" s="125"/>
      <c r="EM22" s="21"/>
      <c r="EN22" s="67"/>
      <c r="EO22" s="67"/>
      <c r="EP22" s="67"/>
      <c r="EQ22" s="67"/>
      <c r="ER22" s="67"/>
      <c r="ES22" s="68"/>
      <c r="ET22" s="11"/>
      <c r="EU22" s="16"/>
      <c r="EV22" s="125"/>
      <c r="EW22" s="21"/>
      <c r="EX22" s="67"/>
      <c r="EY22" s="67"/>
      <c r="EZ22" s="67"/>
      <c r="FA22" s="67"/>
      <c r="FB22" s="67"/>
      <c r="FC22" s="68"/>
      <c r="FD22" s="11"/>
      <c r="FE22" s="16"/>
      <c r="FF22" s="138"/>
      <c r="FP22" s="138"/>
      <c r="FZ22" s="138"/>
      <c r="GJ22" s="138"/>
      <c r="GT22" s="138"/>
      <c r="HD22" s="138"/>
      <c r="HN22" s="138"/>
      <c r="HX22" s="138"/>
      <c r="IH22" s="138"/>
    </row>
    <row xmlns:x14ac="http://schemas.microsoft.com/office/spreadsheetml/2009/9/ac" r="23" s="2" customFormat="true" x14ac:dyDescent="0.25">
      <c r="A23" s="398" t="str">
        <f ca="true">IF(ISBLANK('Data Summary'!A25),"",'Data Summary'!A25)</f>
        <v/>
      </c>
      <c r="B23" s="125"/>
      <c r="C23" s="21"/>
      <c r="D23" s="67"/>
      <c r="E23" s="67"/>
      <c r="F23" s="67"/>
      <c r="G23" s="67"/>
      <c r="H23" s="67"/>
      <c r="I23" s="68"/>
      <c r="J23" s="11"/>
      <c r="K23" s="16"/>
      <c r="L23" s="125"/>
      <c r="M23" s="21"/>
      <c r="N23" s="67"/>
      <c r="O23" s="67"/>
      <c r="P23" s="67"/>
      <c r="Q23" s="67"/>
      <c r="R23" s="67"/>
      <c r="S23" s="68"/>
      <c r="T23" s="11"/>
      <c r="U23" s="16"/>
      <c r="V23" s="125"/>
      <c r="W23" s="21"/>
      <c r="X23" s="67"/>
      <c r="Y23" s="67"/>
      <c r="Z23" s="67"/>
      <c r="AA23" s="67"/>
      <c r="AB23" s="67"/>
      <c r="AC23" s="68"/>
      <c r="AD23" s="11"/>
      <c r="AE23" s="16"/>
      <c r="AF23" s="125"/>
      <c r="AG23" s="21"/>
      <c r="AH23" s="67"/>
      <c r="AI23" s="67"/>
      <c r="AJ23" s="67"/>
      <c r="AK23" s="67"/>
      <c r="AL23" s="67"/>
      <c r="AM23" s="68"/>
      <c r="AN23" s="11"/>
      <c r="AO23" s="16"/>
      <c r="AP23" s="125"/>
      <c r="AQ23" s="21"/>
      <c r="AR23" s="67"/>
      <c r="AS23" s="67"/>
      <c r="AT23" s="67"/>
      <c r="AU23" s="67"/>
      <c r="AV23" s="67"/>
      <c r="AW23" s="68"/>
      <c r="AX23" s="11"/>
      <c r="AY23" s="16"/>
      <c r="AZ23" s="125"/>
      <c r="BA23" s="21"/>
      <c r="BB23" s="67"/>
      <c r="BC23" s="67"/>
      <c r="BD23" s="67"/>
      <c r="BE23" s="67"/>
      <c r="BF23" s="67"/>
      <c r="BG23" s="68"/>
      <c r="BH23" s="11"/>
      <c r="BI23" s="16"/>
      <c r="BJ23" s="125"/>
      <c r="BK23" s="21"/>
      <c r="BL23" s="67"/>
      <c r="BM23" s="67"/>
      <c r="BN23" s="67"/>
      <c r="BO23" s="67"/>
      <c r="BP23" s="67"/>
      <c r="BQ23" s="68"/>
      <c r="BR23" s="11"/>
      <c r="BS23" s="16"/>
      <c r="BT23" s="125" t="s">
        <v>326</v>
      </c>
      <c r="BU23" s="21">
        <v>0</v>
      </c>
      <c r="BV23" s="67">
        <f>4/674*100</f>
        <v>0.59347181008902083</v>
      </c>
      <c r="BW23" s="67"/>
      <c r="BX23" s="67"/>
      <c r="BY23" s="67"/>
      <c r="BZ23" s="67"/>
      <c r="CA23" s="68"/>
      <c r="CB23" s="424"/>
      <c r="CC23" s="16"/>
      <c r="CD23" s="125"/>
      <c r="CE23" s="21"/>
      <c r="CF23" s="67"/>
      <c r="CG23" s="67"/>
      <c r="CH23" s="67"/>
      <c r="CI23" s="67"/>
      <c r="CJ23" s="67"/>
      <c r="CK23" s="68"/>
      <c r="CL23" s="11"/>
      <c r="CM23" s="16"/>
      <c r="CN23" s="125"/>
      <c r="CO23" s="21"/>
      <c r="CP23" s="67"/>
      <c r="CQ23" s="67"/>
      <c r="CR23" s="67"/>
      <c r="CS23" s="67"/>
      <c r="CT23" s="67"/>
      <c r="CU23" s="68"/>
      <c r="CV23" s="11"/>
      <c r="CW23" s="16"/>
      <c r="CX23" s="125"/>
      <c r="CY23" s="21"/>
      <c r="CZ23" s="67"/>
      <c r="DA23" s="67"/>
      <c r="DB23" s="67"/>
      <c r="DC23" s="67"/>
      <c r="DD23" s="67"/>
      <c r="DE23" s="68"/>
      <c r="DF23" s="11"/>
      <c r="DG23" s="16"/>
      <c r="DH23" s="125"/>
      <c r="DI23" s="21"/>
      <c r="DJ23" s="67"/>
      <c r="DK23" s="67"/>
      <c r="DL23" s="67"/>
      <c r="DM23" s="67"/>
      <c r="DN23" s="67"/>
      <c r="DO23" s="68"/>
      <c r="DP23" s="11"/>
      <c r="DQ23" s="16"/>
      <c r="DR23" s="125"/>
      <c r="DS23" s="21"/>
      <c r="DT23" s="67"/>
      <c r="DU23" s="67"/>
      <c r="DV23" s="67"/>
      <c r="DW23" s="67"/>
      <c r="DX23" s="67"/>
      <c r="DY23" s="68"/>
      <c r="DZ23" s="11"/>
      <c r="EA23" s="16"/>
      <c r="EB23" s="125"/>
      <c r="EC23" s="21"/>
      <c r="ED23" s="67"/>
      <c r="EE23" s="67"/>
      <c r="EF23" s="67"/>
      <c r="EG23" s="67"/>
      <c r="EH23" s="67"/>
      <c r="EI23" s="68"/>
      <c r="EJ23" s="11"/>
      <c r="EK23" s="16"/>
      <c r="EL23" s="125"/>
      <c r="EM23" s="21"/>
      <c r="EN23" s="67"/>
      <c r="EO23" s="67"/>
      <c r="EP23" s="67"/>
      <c r="EQ23" s="67"/>
      <c r="ER23" s="67"/>
      <c r="ES23" s="68"/>
      <c r="ET23" s="11"/>
      <c r="EU23" s="16"/>
      <c r="EV23" s="125"/>
      <c r="EW23" s="21"/>
      <c r="EX23" s="67"/>
      <c r="EY23" s="67"/>
      <c r="EZ23" s="67"/>
      <c r="FA23" s="67"/>
      <c r="FB23" s="67"/>
      <c r="FC23" s="68"/>
      <c r="FD23" s="11"/>
      <c r="FE23" s="16"/>
      <c r="FF23" s="138"/>
      <c r="FP23" s="138"/>
      <c r="FZ23" s="138"/>
      <c r="GJ23" s="138"/>
      <c r="GT23" s="138"/>
      <c r="HD23" s="138"/>
      <c r="HN23" s="138"/>
      <c r="HX23" s="138"/>
      <c r="IH23" s="138"/>
    </row>
    <row xmlns:x14ac="http://schemas.microsoft.com/office/spreadsheetml/2009/9/ac" r="24" s="2" customFormat="true" x14ac:dyDescent="0.25">
      <c r="A24" s="398" t="str">
        <f ca="true">IF(ISBLANK('Data Summary'!A26),"",'Data Summary'!A26)</f>
        <v/>
      </c>
      <c r="B24" s="125"/>
      <c r="C24" s="21"/>
      <c r="D24" s="67"/>
      <c r="E24" s="67"/>
      <c r="F24" s="67"/>
      <c r="G24" s="67"/>
      <c r="H24" s="67"/>
      <c r="I24" s="68"/>
      <c r="J24" s="11"/>
      <c r="K24" s="16"/>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1"/>
      <c r="AY24" s="16"/>
      <c r="AZ24" s="125"/>
      <c r="BA24" s="21"/>
      <c r="BB24" s="67"/>
      <c r="BC24" s="67"/>
      <c r="BD24" s="67"/>
      <c r="BE24" s="67"/>
      <c r="BF24" s="67"/>
      <c r="BG24" s="68"/>
      <c r="BH24" s="11"/>
      <c r="BI24" s="16"/>
      <c r="BJ24" s="125"/>
      <c r="BK24" s="21"/>
      <c r="BL24" s="67"/>
      <c r="BM24" s="67"/>
      <c r="BN24" s="67"/>
      <c r="BO24" s="67"/>
      <c r="BP24" s="67"/>
      <c r="BQ24" s="68"/>
      <c r="BR24" s="11"/>
      <c r="BS24" s="16"/>
      <c r="BT24" s="125" t="s">
        <v>173</v>
      </c>
      <c r="BU24" s="21">
        <v>0.5</v>
      </c>
      <c r="BV24" s="67">
        <f>6/674*100</f>
        <v>0.89020771513353114</v>
      </c>
      <c r="BW24" s="67"/>
      <c r="BX24" s="67"/>
      <c r="BY24" s="67"/>
      <c r="BZ24" s="67"/>
      <c r="CA24" s="68"/>
      <c r="CB24" s="424"/>
      <c r="CC24" s="16"/>
      <c r="CD24" s="125"/>
      <c r="CE24" s="21"/>
      <c r="CF24" s="67"/>
      <c r="CG24" s="67"/>
      <c r="CH24" s="67"/>
      <c r="CI24" s="67"/>
      <c r="CJ24" s="67"/>
      <c r="CK24" s="68"/>
      <c r="CL24" s="11"/>
      <c r="CM24" s="16"/>
      <c r="CN24" s="125"/>
      <c r="CO24" s="21"/>
      <c r="CP24" s="67"/>
      <c r="CQ24" s="67"/>
      <c r="CR24" s="67"/>
      <c r="CS24" s="67"/>
      <c r="CT24" s="67"/>
      <c r="CU24" s="68"/>
      <c r="CV24" s="11"/>
      <c r="CW24" s="16"/>
      <c r="CX24" s="125"/>
      <c r="CY24" s="21"/>
      <c r="CZ24" s="67"/>
      <c r="DA24" s="67"/>
      <c r="DB24" s="67"/>
      <c r="DC24" s="67"/>
      <c r="DD24" s="67"/>
      <c r="DE24" s="68"/>
      <c r="DF24" s="11"/>
      <c r="DG24" s="16"/>
      <c r="DH24" s="125"/>
      <c r="DI24" s="21"/>
      <c r="DJ24" s="67"/>
      <c r="DK24" s="67"/>
      <c r="DL24" s="67"/>
      <c r="DM24" s="67"/>
      <c r="DN24" s="67"/>
      <c r="DO24" s="68"/>
      <c r="DP24" s="11"/>
      <c r="DQ24" s="16"/>
      <c r="DR24" s="125"/>
      <c r="DS24" s="21"/>
      <c r="DT24" s="67"/>
      <c r="DU24" s="67"/>
      <c r="DV24" s="67"/>
      <c r="DW24" s="67"/>
      <c r="DX24" s="67"/>
      <c r="DY24" s="68"/>
      <c r="DZ24" s="11"/>
      <c r="EA24" s="16"/>
      <c r="EB24" s="125"/>
      <c r="EC24" s="21"/>
      <c r="ED24" s="67"/>
      <c r="EE24" s="67"/>
      <c r="EF24" s="67"/>
      <c r="EG24" s="67"/>
      <c r="EH24" s="67"/>
      <c r="EI24" s="68"/>
      <c r="EJ24" s="11"/>
      <c r="EK24" s="16"/>
      <c r="EL24" s="125"/>
      <c r="EM24" s="21"/>
      <c r="EN24" s="67"/>
      <c r="EO24" s="67"/>
      <c r="EP24" s="67"/>
      <c r="EQ24" s="67"/>
      <c r="ER24" s="67"/>
      <c r="ES24" s="68"/>
      <c r="ET24" s="11"/>
      <c r="EU24" s="16"/>
      <c r="EV24" s="125"/>
      <c r="EW24" s="21"/>
      <c r="EX24" s="67"/>
      <c r="EY24" s="67"/>
      <c r="EZ24" s="67"/>
      <c r="FA24" s="67"/>
      <c r="FB24" s="67"/>
      <c r="FC24" s="68"/>
      <c r="FD24" s="11"/>
      <c r="FE24" s="16"/>
      <c r="FF24" s="138"/>
      <c r="FP24" s="138"/>
      <c r="FZ24" s="138"/>
      <c r="GJ24" s="138"/>
      <c r="GT24" s="138"/>
      <c r="HD24" s="138"/>
      <c r="HN24" s="138"/>
      <c r="HX24" s="138"/>
      <c r="IH24" s="138"/>
    </row>
    <row xmlns:x14ac="http://schemas.microsoft.com/office/spreadsheetml/2009/9/ac" r="25" s="2" customFormat="true" x14ac:dyDescent="0.25">
      <c r="A25" s="398" t="str">
        <f ca="true">IF(ISBLANK('Data Summary'!A27),"",'Data Summary'!A27)</f>
        <v/>
      </c>
      <c r="B25" s="125"/>
      <c r="C25" s="21"/>
      <c r="D25" s="67"/>
      <c r="E25" s="67"/>
      <c r="F25" s="67"/>
      <c r="G25" s="67"/>
      <c r="H25" s="67"/>
      <c r="I25" s="68"/>
      <c r="J25" s="11"/>
      <c r="K25" s="16"/>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1"/>
      <c r="AY25" s="16"/>
      <c r="AZ25" s="125"/>
      <c r="BA25" s="21"/>
      <c r="BB25" s="67"/>
      <c r="BC25" s="67"/>
      <c r="BD25" s="67"/>
      <c r="BE25" s="67"/>
      <c r="BF25" s="67"/>
      <c r="BG25" s="68"/>
      <c r="BH25" s="11"/>
      <c r="BI25" s="16"/>
      <c r="BJ25" s="125"/>
      <c r="BK25" s="21"/>
      <c r="BL25" s="67"/>
      <c r="BM25" s="67"/>
      <c r="BN25" s="67"/>
      <c r="BO25" s="67"/>
      <c r="BP25" s="67"/>
      <c r="BQ25" s="68"/>
      <c r="BR25" s="11"/>
      <c r="BS25" s="16"/>
      <c r="BT25" s="125"/>
      <c r="BU25" s="21"/>
      <c r="BV25" s="67"/>
      <c r="BW25" s="67"/>
      <c r="BX25" s="67"/>
      <c r="BY25" s="67"/>
      <c r="BZ25" s="67"/>
      <c r="CA25" s="68"/>
      <c r="CB25" s="424"/>
      <c r="CC25" s="16"/>
      <c r="CD25" s="125"/>
      <c r="CE25" s="21"/>
      <c r="CF25" s="67"/>
      <c r="CG25" s="67"/>
      <c r="CH25" s="67"/>
      <c r="CI25" s="67"/>
      <c r="CJ25" s="67"/>
      <c r="CK25" s="68"/>
      <c r="CL25" s="11"/>
      <c r="CM25" s="16"/>
      <c r="CN25" s="125"/>
      <c r="CO25" s="21"/>
      <c r="CP25" s="67"/>
      <c r="CQ25" s="67"/>
      <c r="CR25" s="67"/>
      <c r="CS25" s="67"/>
      <c r="CT25" s="67"/>
      <c r="CU25" s="68"/>
      <c r="CV25" s="11"/>
      <c r="CW25" s="16"/>
      <c r="CX25" s="125"/>
      <c r="CY25" s="21"/>
      <c r="CZ25" s="67"/>
      <c r="DA25" s="67"/>
      <c r="DB25" s="67"/>
      <c r="DC25" s="67"/>
      <c r="DD25" s="67"/>
      <c r="DE25" s="68"/>
      <c r="DF25" s="11"/>
      <c r="DG25" s="16"/>
      <c r="DH25" s="125"/>
      <c r="DI25" s="21"/>
      <c r="DJ25" s="67"/>
      <c r="DK25" s="67"/>
      <c r="DL25" s="67"/>
      <c r="DM25" s="67"/>
      <c r="DN25" s="67"/>
      <c r="DO25" s="68"/>
      <c r="DP25" s="11"/>
      <c r="DQ25" s="16"/>
      <c r="DR25" s="125"/>
      <c r="DS25" s="21"/>
      <c r="DT25" s="67"/>
      <c r="DU25" s="67"/>
      <c r="DV25" s="67"/>
      <c r="DW25" s="67"/>
      <c r="DX25" s="67"/>
      <c r="DY25" s="68"/>
      <c r="DZ25" s="11"/>
      <c r="EA25" s="16"/>
      <c r="EB25" s="125"/>
      <c r="EC25" s="21"/>
      <c r="ED25" s="67"/>
      <c r="EE25" s="67"/>
      <c r="EF25" s="67"/>
      <c r="EG25" s="67"/>
      <c r="EH25" s="67"/>
      <c r="EI25" s="68"/>
      <c r="EJ25" s="11"/>
      <c r="EK25" s="16"/>
      <c r="EL25" s="125"/>
      <c r="EM25" s="21"/>
      <c r="EN25" s="67"/>
      <c r="EO25" s="67"/>
      <c r="EP25" s="67"/>
      <c r="EQ25" s="67"/>
      <c r="ER25" s="67"/>
      <c r="ES25" s="68"/>
      <c r="ET25" s="11"/>
      <c r="EU25" s="16"/>
      <c r="EV25" s="125"/>
      <c r="EW25" s="21"/>
      <c r="EX25" s="67"/>
      <c r="EY25" s="67"/>
      <c r="EZ25" s="67"/>
      <c r="FA25" s="67"/>
      <c r="FB25" s="67"/>
      <c r="FC25" s="68"/>
      <c r="FD25" s="11"/>
      <c r="FE25" s="16"/>
      <c r="FF25" s="138"/>
      <c r="FP25" s="138"/>
      <c r="FZ25" s="138"/>
      <c r="GJ25" s="138"/>
      <c r="GT25" s="138"/>
      <c r="HD25" s="138"/>
      <c r="HN25" s="138"/>
      <c r="HX25" s="138"/>
      <c r="IH25" s="138"/>
    </row>
    <row xmlns:x14ac="http://schemas.microsoft.com/office/spreadsheetml/2009/9/ac" r="26" s="2" customFormat="true" x14ac:dyDescent="0.25">
      <c r="A26" s="398" t="str">
        <f ca="true">IF(ISBLANK('Data Summary'!A28),"",'Data Summary'!A28)</f>
        <v/>
      </c>
      <c r="B26" s="125"/>
      <c r="C26" s="21"/>
      <c r="D26" s="6"/>
      <c r="E26" s="6"/>
      <c r="F26" s="6"/>
      <c r="G26" s="6"/>
      <c r="H26" s="6"/>
      <c r="I26" s="27"/>
      <c r="J26" s="11"/>
      <c r="K26" s="16"/>
      <c r="L26" s="125"/>
      <c r="M26" s="23"/>
      <c r="N26" s="6"/>
      <c r="O26" s="6"/>
      <c r="P26" s="6"/>
      <c r="Q26" s="6"/>
      <c r="R26" s="6"/>
      <c r="S26" s="27"/>
      <c r="T26" s="11"/>
      <c r="U26" s="16"/>
      <c r="V26" s="125"/>
      <c r="W26" s="21"/>
      <c r="X26" s="6"/>
      <c r="Y26" s="6"/>
      <c r="Z26" s="6"/>
      <c r="AA26" s="6"/>
      <c r="AB26" s="6"/>
      <c r="AC26" s="27"/>
      <c r="AD26" s="11"/>
      <c r="AE26" s="16"/>
      <c r="AF26" s="125"/>
      <c r="AG26" s="23"/>
      <c r="AH26" s="6"/>
      <c r="AI26" s="6"/>
      <c r="AJ26" s="6"/>
      <c r="AK26" s="6"/>
      <c r="AL26" s="6"/>
      <c r="AM26" s="27"/>
      <c r="AN26" s="11"/>
      <c r="AO26" s="16"/>
      <c r="AP26" s="125"/>
      <c r="AQ26" s="23"/>
      <c r="AR26" s="6"/>
      <c r="AS26" s="6"/>
      <c r="AT26" s="6"/>
      <c r="AU26" s="6"/>
      <c r="AV26" s="6"/>
      <c r="AW26" s="27"/>
      <c r="AX26" s="11"/>
      <c r="AY26" s="16"/>
      <c r="AZ26" s="125"/>
      <c r="BA26" s="23"/>
      <c r="BB26" s="6"/>
      <c r="BC26" s="6"/>
      <c r="BD26" s="6"/>
      <c r="BE26" s="6"/>
      <c r="BF26" s="6"/>
      <c r="BG26" s="27"/>
      <c r="BH26" s="11"/>
      <c r="BI26" s="16"/>
      <c r="BJ26" s="125"/>
      <c r="BK26" s="23"/>
      <c r="BL26" s="6"/>
      <c r="BM26" s="6"/>
      <c r="BN26" s="6"/>
      <c r="BO26" s="6"/>
      <c r="BP26" s="6"/>
      <c r="BQ26" s="27"/>
      <c r="BR26" s="11"/>
      <c r="BS26" s="16"/>
      <c r="BT26" s="125"/>
      <c r="BU26" s="23"/>
      <c r="BV26" s="6"/>
      <c r="BW26" s="6"/>
      <c r="BX26" s="6"/>
      <c r="BY26" s="6"/>
      <c r="BZ26" s="6"/>
      <c r="CA26" s="27"/>
      <c r="CB26" s="424"/>
      <c r="CC26" s="16"/>
      <c r="CD26" s="125"/>
      <c r="CE26" s="23"/>
      <c r="CF26" s="6"/>
      <c r="CG26" s="6"/>
      <c r="CH26" s="6"/>
      <c r="CI26" s="6"/>
      <c r="CJ26" s="6"/>
      <c r="CK26" s="27"/>
      <c r="CL26" s="11"/>
      <c r="CM26" s="16"/>
      <c r="CN26" s="125"/>
      <c r="CO26" s="23"/>
      <c r="CP26" s="6"/>
      <c r="CQ26" s="6"/>
      <c r="CR26" s="6"/>
      <c r="CS26" s="6"/>
      <c r="CT26" s="6"/>
      <c r="CU26" s="27"/>
      <c r="CV26" s="11"/>
      <c r="CW26" s="16"/>
      <c r="CX26" s="125"/>
      <c r="CY26" s="23"/>
      <c r="CZ26" s="6"/>
      <c r="DA26" s="6"/>
      <c r="DB26" s="6"/>
      <c r="DC26" s="6"/>
      <c r="DD26" s="6"/>
      <c r="DE26" s="27"/>
      <c r="DF26" s="11"/>
      <c r="DG26" s="16"/>
      <c r="DH26" s="125"/>
      <c r="DI26" s="23"/>
      <c r="DJ26" s="6"/>
      <c r="DK26" s="6"/>
      <c r="DL26" s="6"/>
      <c r="DM26" s="6"/>
      <c r="DN26" s="6"/>
      <c r="DO26" s="27"/>
      <c r="DP26" s="11"/>
      <c r="DQ26" s="16"/>
      <c r="DR26" s="125"/>
      <c r="DS26" s="23"/>
      <c r="DT26" s="6"/>
      <c r="DU26" s="6"/>
      <c r="DV26" s="6"/>
      <c r="DW26" s="6"/>
      <c r="DX26" s="6"/>
      <c r="DY26" s="27"/>
      <c r="DZ26" s="11"/>
      <c r="EA26" s="16"/>
      <c r="EB26" s="125"/>
      <c r="EC26" s="23"/>
      <c r="ED26" s="6"/>
      <c r="EE26" s="6"/>
      <c r="EF26" s="6"/>
      <c r="EG26" s="6"/>
      <c r="EH26" s="6"/>
      <c r="EI26" s="27"/>
      <c r="EJ26" s="11"/>
      <c r="EK26" s="16"/>
      <c r="EL26" s="125"/>
      <c r="EM26" s="23"/>
      <c r="EN26" s="6"/>
      <c r="EO26" s="6"/>
      <c r="EP26" s="6"/>
      <c r="EQ26" s="6"/>
      <c r="ER26" s="6"/>
      <c r="ES26" s="27"/>
      <c r="ET26" s="11"/>
      <c r="EU26" s="16"/>
      <c r="EV26" s="125"/>
      <c r="EW26" s="23"/>
      <c r="EX26" s="6"/>
      <c r="EY26" s="6"/>
      <c r="EZ26" s="6"/>
      <c r="FA26" s="6"/>
      <c r="FB26" s="6"/>
      <c r="FC26" s="27"/>
      <c r="FD26" s="11"/>
      <c r="FE26" s="16"/>
      <c r="FF26" s="138"/>
      <c r="FP26" s="138"/>
      <c r="FZ26" s="138"/>
      <c r="GJ26" s="138"/>
      <c r="GT26" s="138"/>
      <c r="HD26" s="138"/>
      <c r="HN26" s="138"/>
      <c r="HX26" s="138"/>
      <c r="IH26" s="138"/>
    </row>
    <row xmlns:x14ac="http://schemas.microsoft.com/office/spreadsheetml/2009/9/ac" r="27" s="2" customFormat="true" ht="93" customHeight="true" x14ac:dyDescent="0.25">
      <c r="A27" s="398" t="str">
        <f ca="true">IF(ISBLANK('Data Summary'!A29),"",'Data Summary'!A29)</f>
        <v/>
      </c>
      <c r="B27" s="127" t="s">
        <v>12</v>
      </c>
      <c r="C27" s="609" t="s">
        <v>169</v>
      </c>
      <c r="D27" s="609"/>
      <c r="E27" s="609"/>
      <c r="F27" s="609"/>
      <c r="G27" s="609"/>
      <c r="H27" s="609"/>
      <c r="I27" s="610"/>
      <c r="J27" s="11"/>
      <c r="K27" s="16"/>
      <c r="L27" s="127" t="s">
        <v>12</v>
      </c>
      <c r="M27" s="609" t="s">
        <v>170</v>
      </c>
      <c r="N27" s="609"/>
      <c r="O27" s="609"/>
      <c r="P27" s="609"/>
      <c r="Q27" s="609"/>
      <c r="R27" s="609"/>
      <c r="S27" s="610"/>
      <c r="T27" s="11"/>
      <c r="U27" s="16"/>
      <c r="V27" s="127" t="s">
        <v>12</v>
      </c>
      <c r="W27" s="609" t="s">
        <v>198</v>
      </c>
      <c r="X27" s="609"/>
      <c r="Y27" s="609"/>
      <c r="Z27" s="609"/>
      <c r="AA27" s="609"/>
      <c r="AB27" s="609"/>
      <c r="AC27" s="610"/>
      <c r="AD27" s="11"/>
      <c r="AE27" s="16"/>
      <c r="AF27" s="127" t="s">
        <v>12</v>
      </c>
      <c r="AG27" s="609" t="s">
        <v>229</v>
      </c>
      <c r="AH27" s="609"/>
      <c r="AI27" s="609"/>
      <c r="AJ27" s="609"/>
      <c r="AK27" s="609"/>
      <c r="AL27" s="609"/>
      <c r="AM27" s="610"/>
      <c r="AN27" s="11"/>
      <c r="AO27" s="16"/>
      <c r="AP27" s="127" t="s">
        <v>12</v>
      </c>
      <c r="AQ27" s="611" t="s">
        <v>198</v>
      </c>
      <c r="AR27" s="612"/>
      <c r="AS27" s="612"/>
      <c r="AT27" s="612"/>
      <c r="AU27" s="612"/>
      <c r="AV27" s="612"/>
      <c r="AW27" s="613"/>
      <c r="AX27" s="11"/>
      <c r="AY27" s="16"/>
      <c r="AZ27" s="127" t="s">
        <v>12</v>
      </c>
      <c r="BA27" s="611" t="s">
        <v>232</v>
      </c>
      <c r="BB27" s="612"/>
      <c r="BC27" s="612"/>
      <c r="BD27" s="612"/>
      <c r="BE27" s="612"/>
      <c r="BF27" s="612"/>
      <c r="BG27" s="613"/>
      <c r="BH27" s="11"/>
      <c r="BI27" s="16"/>
      <c r="BJ27" s="127" t="s">
        <v>12</v>
      </c>
      <c r="BK27" s="611" t="s">
        <v>293</v>
      </c>
      <c r="BL27" s="612"/>
      <c r="BM27" s="612"/>
      <c r="BN27" s="612"/>
      <c r="BO27" s="612"/>
      <c r="BP27" s="612"/>
      <c r="BQ27" s="613"/>
      <c r="BR27" s="11"/>
      <c r="BS27" s="16"/>
      <c r="BT27" s="127" t="s">
        <v>12</v>
      </c>
      <c r="BU27" s="611" t="s">
        <v>327</v>
      </c>
      <c r="BV27" s="612"/>
      <c r="BW27" s="612"/>
      <c r="BX27" s="612"/>
      <c r="BY27" s="612"/>
      <c r="BZ27" s="612"/>
      <c r="CA27" s="613"/>
      <c r="CB27" s="424"/>
      <c r="CC27" s="16"/>
      <c r="CD27" s="127" t="s">
        <v>12</v>
      </c>
      <c r="CE27" s="609" t="s">
        <v>234</v>
      </c>
      <c r="CF27" s="609"/>
      <c r="CG27" s="609"/>
      <c r="CH27" s="609"/>
      <c r="CI27" s="609"/>
      <c r="CJ27" s="609"/>
      <c r="CK27" s="610"/>
      <c r="CL27" s="11"/>
      <c r="CM27" s="16"/>
      <c r="CN27" s="127" t="s">
        <v>12</v>
      </c>
      <c r="CO27" s="609" t="s">
        <v>237</v>
      </c>
      <c r="CP27" s="609"/>
      <c r="CQ27" s="609"/>
      <c r="CR27" s="609"/>
      <c r="CS27" s="609"/>
      <c r="CT27" s="609"/>
      <c r="CU27" s="610"/>
      <c r="CV27" s="11"/>
      <c r="CW27" s="16"/>
      <c r="CX27" s="127" t="s">
        <v>12</v>
      </c>
      <c r="CY27" s="611" t="s">
        <v>236</v>
      </c>
      <c r="CZ27" s="612"/>
      <c r="DA27" s="612"/>
      <c r="DB27" s="612"/>
      <c r="DC27" s="612"/>
      <c r="DD27" s="612"/>
      <c r="DE27" s="613"/>
      <c r="DF27" s="11"/>
      <c r="DG27" s="16"/>
      <c r="DH27" s="127" t="s">
        <v>12</v>
      </c>
      <c r="DI27" s="609" t="s">
        <v>237</v>
      </c>
      <c r="DJ27" s="609"/>
      <c r="DK27" s="609"/>
      <c r="DL27" s="609"/>
      <c r="DM27" s="609"/>
      <c r="DN27" s="609"/>
      <c r="DO27" s="610"/>
      <c r="DP27" s="11"/>
      <c r="DQ27" s="16"/>
      <c r="DR27" s="127" t="s">
        <v>12</v>
      </c>
      <c r="DS27" s="609" t="s">
        <v>237</v>
      </c>
      <c r="DT27" s="609"/>
      <c r="DU27" s="609"/>
      <c r="DV27" s="609"/>
      <c r="DW27" s="609"/>
      <c r="DX27" s="609"/>
      <c r="DY27" s="610"/>
      <c r="DZ27" s="11"/>
      <c r="EA27" s="16"/>
      <c r="EB27" s="127" t="s">
        <v>12</v>
      </c>
      <c r="EC27" s="609" t="s">
        <v>283</v>
      </c>
      <c r="ED27" s="609"/>
      <c r="EE27" s="609"/>
      <c r="EF27" s="609"/>
      <c r="EG27" s="609"/>
      <c r="EH27" s="609"/>
      <c r="EI27" s="610"/>
      <c r="EJ27" s="11"/>
      <c r="EK27" s="16"/>
      <c r="EL27" s="127" t="s">
        <v>12</v>
      </c>
      <c r="EM27" s="609" t="s">
        <v>283</v>
      </c>
      <c r="EN27" s="609"/>
      <c r="EO27" s="609"/>
      <c r="EP27" s="609"/>
      <c r="EQ27" s="609"/>
      <c r="ER27" s="609"/>
      <c r="ES27" s="610"/>
      <c r="ET27" s="11"/>
      <c r="EU27" s="16"/>
      <c r="EV27" s="127" t="s">
        <v>12</v>
      </c>
      <c r="EW27" s="611" t="s">
        <v>298</v>
      </c>
      <c r="EX27" s="612"/>
      <c r="EY27" s="612"/>
      <c r="EZ27" s="612"/>
      <c r="FA27" s="612"/>
      <c r="FB27" s="612"/>
      <c r="FC27" s="613"/>
      <c r="FD27" s="11"/>
      <c r="FE27" s="16"/>
      <c r="FF27" s="138"/>
      <c r="FP27" s="138"/>
      <c r="FZ27" s="138"/>
      <c r="GJ27" s="138"/>
      <c r="GT27" s="138"/>
      <c r="HD27" s="138"/>
      <c r="HN27" s="138"/>
      <c r="HX27" s="138"/>
      <c r="IH27" s="138"/>
    </row>
    <row xmlns:x14ac="http://schemas.microsoft.com/office/spreadsheetml/2009/9/ac" r="28" s="2" customFormat="true" ht="15.75" customHeight="true" x14ac:dyDescent="0.25">
      <c r="A28" s="398" t="str">
        <f ca="true">IF(ISBLANK('Data Summary'!A30),"",'Data Summary'!A30)</f>
        <v/>
      </c>
      <c r="B28" s="127"/>
      <c r="C28" s="64" t="s">
        <v>120</v>
      </c>
      <c r="D28" s="52" t="s">
        <v>166</v>
      </c>
      <c r="E28" s="52"/>
      <c r="F28" s="52"/>
      <c r="G28" s="52"/>
      <c r="H28" s="52"/>
      <c r="I28" s="100"/>
      <c r="J28" s="11"/>
      <c r="K28" s="16"/>
      <c r="L28" s="127"/>
      <c r="M28" s="64" t="s">
        <v>120</v>
      </c>
      <c r="N28" s="52" t="s">
        <v>166</v>
      </c>
      <c r="O28" s="52"/>
      <c r="P28" s="52"/>
      <c r="Q28" s="52"/>
      <c r="R28" s="52"/>
      <c r="S28" s="100"/>
      <c r="T28" s="11"/>
      <c r="U28" s="16"/>
      <c r="V28" s="127"/>
      <c r="W28" s="64" t="s">
        <v>120</v>
      </c>
      <c r="X28" s="52" t="s">
        <v>167</v>
      </c>
      <c r="Y28" s="52"/>
      <c r="Z28" s="52"/>
      <c r="AA28" s="52"/>
      <c r="AB28" s="52" t="s">
        <v>167</v>
      </c>
      <c r="AC28" s="100" t="s">
        <v>167</v>
      </c>
      <c r="AD28" s="11"/>
      <c r="AE28" s="16"/>
      <c r="AF28" s="127"/>
      <c r="AG28" s="64" t="s">
        <v>120</v>
      </c>
      <c r="AH28" s="52" t="s">
        <v>166</v>
      </c>
      <c r="AI28" s="52"/>
      <c r="AJ28" s="52"/>
      <c r="AK28" s="52"/>
      <c r="AL28" s="52"/>
      <c r="AM28" s="100"/>
      <c r="AN28" s="11"/>
      <c r="AO28" s="16"/>
      <c r="AP28" s="127"/>
      <c r="AQ28" s="64" t="s">
        <v>120</v>
      </c>
      <c r="AR28" s="52" t="s">
        <v>167</v>
      </c>
      <c r="AS28" s="52"/>
      <c r="AT28" s="52"/>
      <c r="AU28" s="52"/>
      <c r="AV28" s="52" t="s">
        <v>167</v>
      </c>
      <c r="AW28" s="100" t="s">
        <v>167</v>
      </c>
      <c r="AX28" s="11"/>
      <c r="AY28" s="16"/>
      <c r="AZ28" s="127"/>
      <c r="BA28" s="64" t="s">
        <v>120</v>
      </c>
      <c r="BB28" s="52" t="s">
        <v>166</v>
      </c>
      <c r="BC28" s="52"/>
      <c r="BD28" s="52"/>
      <c r="BE28" s="52"/>
      <c r="BF28" s="52"/>
      <c r="BG28" s="100"/>
      <c r="BH28" s="11"/>
      <c r="BI28" s="16"/>
      <c r="BJ28" s="127"/>
      <c r="BK28" s="64" t="s">
        <v>120</v>
      </c>
      <c r="BL28" s="52"/>
      <c r="BM28" s="52"/>
      <c r="BN28" s="52"/>
      <c r="BO28" s="52"/>
      <c r="BP28" s="52"/>
      <c r="BQ28" s="100"/>
      <c r="BR28" s="11"/>
      <c r="BS28" s="16"/>
      <c r="BT28" s="127"/>
      <c r="BU28" s="64" t="s">
        <v>120</v>
      </c>
      <c r="BV28" s="52" t="s">
        <v>166</v>
      </c>
      <c r="BW28" s="52"/>
      <c r="BX28" s="52"/>
      <c r="BY28" s="52"/>
      <c r="BZ28" s="52"/>
      <c r="CA28" s="100"/>
      <c r="CB28" s="424"/>
      <c r="CC28" s="16"/>
      <c r="CD28" s="127"/>
      <c r="CE28" s="64" t="s">
        <v>120</v>
      </c>
      <c r="CF28" s="52" t="s">
        <v>166</v>
      </c>
      <c r="CG28" s="52"/>
      <c r="CH28" s="52"/>
      <c r="CI28" s="52"/>
      <c r="CJ28" s="52"/>
      <c r="CK28" s="100"/>
      <c r="CL28" s="11"/>
      <c r="CM28" s="16"/>
      <c r="CN28" s="127"/>
      <c r="CO28" s="64" t="s">
        <v>120</v>
      </c>
      <c r="CP28" s="52" t="s">
        <v>166</v>
      </c>
      <c r="CQ28" s="52"/>
      <c r="CR28" s="52"/>
      <c r="CS28" s="52"/>
      <c r="CT28" s="52"/>
      <c r="CU28" s="100"/>
      <c r="CV28" s="11"/>
      <c r="CW28" s="16"/>
      <c r="CX28" s="127"/>
      <c r="CY28" s="64" t="s">
        <v>120</v>
      </c>
      <c r="CZ28" s="52" t="s">
        <v>166</v>
      </c>
      <c r="DA28" s="52"/>
      <c r="DB28" s="52"/>
      <c r="DC28" s="52"/>
      <c r="DD28" s="52"/>
      <c r="DE28" s="100"/>
      <c r="DF28" s="11"/>
      <c r="DG28" s="16"/>
      <c r="DH28" s="127"/>
      <c r="DI28" s="64" t="s">
        <v>120</v>
      </c>
      <c r="DJ28" s="52" t="s">
        <v>166</v>
      </c>
      <c r="DK28" s="52"/>
      <c r="DL28" s="52"/>
      <c r="DM28" s="52"/>
      <c r="DN28" s="52"/>
      <c r="DO28" s="100"/>
      <c r="DP28" s="11"/>
      <c r="DQ28" s="16"/>
      <c r="DR28" s="127"/>
      <c r="DS28" s="64" t="s">
        <v>120</v>
      </c>
      <c r="DT28" s="52" t="s">
        <v>166</v>
      </c>
      <c r="DU28" s="52"/>
      <c r="DV28" s="52"/>
      <c r="DW28" s="52"/>
      <c r="DX28" s="52"/>
      <c r="DY28" s="100"/>
      <c r="DZ28" s="11"/>
      <c r="EA28" s="16"/>
      <c r="EB28" s="127"/>
      <c r="EC28" s="64" t="s">
        <v>120</v>
      </c>
      <c r="ED28" s="52" t="s">
        <v>166</v>
      </c>
      <c r="EE28" s="52"/>
      <c r="EF28" s="52"/>
      <c r="EG28" s="52"/>
      <c r="EH28" s="52"/>
      <c r="EI28" s="100"/>
      <c r="EJ28" s="11"/>
      <c r="EK28" s="16"/>
      <c r="EL28" s="127"/>
      <c r="EM28" s="64" t="s">
        <v>120</v>
      </c>
      <c r="EN28" s="52" t="s">
        <v>166</v>
      </c>
      <c r="EO28" s="52"/>
      <c r="EP28" s="52"/>
      <c r="EQ28" s="52"/>
      <c r="ER28" s="52"/>
      <c r="ES28" s="100"/>
      <c r="ET28" s="11"/>
      <c r="EU28" s="16"/>
      <c r="EV28" s="127"/>
      <c r="EW28" s="64" t="s">
        <v>120</v>
      </c>
      <c r="EX28" s="52"/>
      <c r="EY28" s="52"/>
      <c r="EZ28" s="52"/>
      <c r="FA28" s="52"/>
      <c r="FB28" s="52"/>
      <c r="FC28" s="100"/>
      <c r="FD28" s="11"/>
      <c r="FE28" s="16"/>
      <c r="FF28" s="138"/>
      <c r="FP28" s="138"/>
      <c r="FZ28" s="138"/>
      <c r="GJ28" s="138"/>
      <c r="GT28" s="138"/>
      <c r="HD28" s="138"/>
      <c r="HN28" s="138"/>
      <c r="HX28" s="138"/>
      <c r="IH28" s="138"/>
    </row>
    <row xmlns:x14ac="http://schemas.microsoft.com/office/spreadsheetml/2009/9/ac" r="29" s="2" customFormat="true" ht="15" customHeight="true" x14ac:dyDescent="0.25">
      <c r="A29" s="398" t="str">
        <f ca="true">IF(ISBLANK('Data Summary'!A31),"",'Data Summary'!A31)</f>
        <v/>
      </c>
      <c r="B29" s="127"/>
      <c r="C29" s="64" t="s">
        <v>102</v>
      </c>
      <c r="D29" s="52"/>
      <c r="E29" s="52"/>
      <c r="F29" s="52"/>
      <c r="G29" s="52"/>
      <c r="H29" s="52"/>
      <c r="I29" s="100"/>
      <c r="J29" s="11"/>
      <c r="K29" s="16"/>
      <c r="L29" s="127"/>
      <c r="M29" s="64" t="s">
        <v>102</v>
      </c>
      <c r="N29" s="52"/>
      <c r="O29" s="52"/>
      <c r="P29" s="52"/>
      <c r="Q29" s="52"/>
      <c r="R29" s="52"/>
      <c r="S29" s="100"/>
      <c r="T29" s="11"/>
      <c r="U29" s="16"/>
      <c r="V29" s="127"/>
      <c r="W29" s="64" t="s">
        <v>102</v>
      </c>
      <c r="X29" s="52"/>
      <c r="Y29" s="52"/>
      <c r="Z29" s="52"/>
      <c r="AA29" s="52"/>
      <c r="AB29" s="52"/>
      <c r="AC29" s="100"/>
      <c r="AD29" s="11"/>
      <c r="AE29" s="16"/>
      <c r="AF29" s="127"/>
      <c r="AG29" s="64" t="s">
        <v>102</v>
      </c>
      <c r="AH29" s="52"/>
      <c r="AI29" s="52"/>
      <c r="AJ29" s="52"/>
      <c r="AK29" s="52"/>
      <c r="AL29" s="52"/>
      <c r="AM29" s="100"/>
      <c r="AN29" s="11"/>
      <c r="AO29" s="16"/>
      <c r="AP29" s="127"/>
      <c r="AQ29" s="64" t="s">
        <v>102</v>
      </c>
      <c r="AR29" s="52"/>
      <c r="AS29" s="52"/>
      <c r="AT29" s="52"/>
      <c r="AU29" s="52"/>
      <c r="AV29" s="52"/>
      <c r="AW29" s="100"/>
      <c r="AX29" s="11"/>
      <c r="AY29" s="16"/>
      <c r="AZ29" s="127"/>
      <c r="BA29" s="64" t="s">
        <v>102</v>
      </c>
      <c r="BB29" s="52"/>
      <c r="BC29" s="52"/>
      <c r="BD29" s="52"/>
      <c r="BE29" s="52"/>
      <c r="BF29" s="52"/>
      <c r="BG29" s="100"/>
      <c r="BH29" s="11"/>
      <c r="BI29" s="16"/>
      <c r="BJ29" s="127"/>
      <c r="BK29" s="64" t="s">
        <v>102</v>
      </c>
      <c r="BL29" s="52"/>
      <c r="BM29" s="52"/>
      <c r="BN29" s="52"/>
      <c r="BO29" s="52"/>
      <c r="BP29" s="52"/>
      <c r="BQ29" s="100"/>
      <c r="BR29" s="11"/>
      <c r="BS29" s="16"/>
      <c r="BT29" s="127"/>
      <c r="BU29" s="64" t="s">
        <v>102</v>
      </c>
      <c r="BV29" s="52" t="s">
        <v>166</v>
      </c>
      <c r="BW29" s="52"/>
      <c r="BX29" s="52"/>
      <c r="BY29" s="52"/>
      <c r="BZ29" s="52"/>
      <c r="CA29" s="100"/>
      <c r="CB29" s="424"/>
      <c r="CC29" s="16"/>
      <c r="CD29" s="127"/>
      <c r="CE29" s="64" t="s">
        <v>102</v>
      </c>
      <c r="CF29" s="52"/>
      <c r="CG29" s="52"/>
      <c r="CH29" s="52"/>
      <c r="CI29" s="52"/>
      <c r="CJ29" s="52"/>
      <c r="CK29" s="100"/>
      <c r="CL29" s="11"/>
      <c r="CM29" s="16"/>
      <c r="CN29" s="127"/>
      <c r="CO29" s="64" t="s">
        <v>102</v>
      </c>
      <c r="CP29" s="52"/>
      <c r="CQ29" s="52"/>
      <c r="CR29" s="52"/>
      <c r="CS29" s="52"/>
      <c r="CT29" s="52"/>
      <c r="CU29" s="100"/>
      <c r="CV29" s="11"/>
      <c r="CW29" s="16"/>
      <c r="CX29" s="127"/>
      <c r="CY29" s="64" t="s">
        <v>102</v>
      </c>
      <c r="CZ29" s="52"/>
      <c r="DA29" s="52"/>
      <c r="DB29" s="52"/>
      <c r="DC29" s="52"/>
      <c r="DD29" s="52"/>
      <c r="DE29" s="100"/>
      <c r="DF29" s="11"/>
      <c r="DG29" s="16"/>
      <c r="DH29" s="127"/>
      <c r="DI29" s="64" t="s">
        <v>102</v>
      </c>
      <c r="DJ29" s="52"/>
      <c r="DK29" s="52"/>
      <c r="DL29" s="52"/>
      <c r="DM29" s="52"/>
      <c r="DN29" s="52"/>
      <c r="DO29" s="100"/>
      <c r="DP29" s="11"/>
      <c r="DQ29" s="16"/>
      <c r="DR29" s="127"/>
      <c r="DS29" s="64" t="s">
        <v>102</v>
      </c>
      <c r="DT29" s="52"/>
      <c r="DU29" s="52"/>
      <c r="DV29" s="52"/>
      <c r="DW29" s="52"/>
      <c r="DX29" s="52"/>
      <c r="DY29" s="100"/>
      <c r="DZ29" s="11"/>
      <c r="EA29" s="16"/>
      <c r="EB29" s="127"/>
      <c r="EC29" s="64" t="s">
        <v>102</v>
      </c>
      <c r="ED29" s="52" t="s">
        <v>166</v>
      </c>
      <c r="EE29" s="52"/>
      <c r="EF29" s="52"/>
      <c r="EG29" s="52"/>
      <c r="EH29" s="52"/>
      <c r="EI29" s="100"/>
      <c r="EJ29" s="11"/>
      <c r="EK29" s="16"/>
      <c r="EL29" s="127"/>
      <c r="EM29" s="64" t="s">
        <v>102</v>
      </c>
      <c r="EN29" s="52" t="s">
        <v>166</v>
      </c>
      <c r="EO29" s="52"/>
      <c r="EP29" s="52"/>
      <c r="EQ29" s="52"/>
      <c r="ER29" s="52"/>
      <c r="ES29" s="100"/>
      <c r="ET29" s="11"/>
      <c r="EU29" s="16"/>
      <c r="EV29" s="127"/>
      <c r="EW29" s="64" t="s">
        <v>102</v>
      </c>
      <c r="EX29" s="52" t="s">
        <v>166</v>
      </c>
      <c r="EY29" s="52"/>
      <c r="EZ29" s="52"/>
      <c r="FA29" s="52"/>
      <c r="FB29" s="52" t="s">
        <v>166</v>
      </c>
      <c r="FC29" s="100" t="s">
        <v>166</v>
      </c>
      <c r="FD29" s="11"/>
      <c r="FE29" s="16"/>
      <c r="FF29" s="138"/>
      <c r="FP29" s="138"/>
      <c r="FZ29" s="138"/>
      <c r="GJ29" s="138"/>
      <c r="GT29" s="138"/>
      <c r="HD29" s="138"/>
      <c r="HN29" s="138"/>
      <c r="HX29" s="138"/>
      <c r="IH29" s="138"/>
    </row>
    <row xmlns:x14ac="http://schemas.microsoft.com/office/spreadsheetml/2009/9/ac" r="30" s="2" customFormat="true" ht="15" customHeight="true" x14ac:dyDescent="0.25">
      <c r="A30" s="398" t="str">
        <f ca="true">IF(ISBLANK('Data Summary'!A32),"",'Data Summary'!A32)</f>
        <v/>
      </c>
      <c r="B30" s="127"/>
      <c r="C30" s="64" t="s">
        <v>127</v>
      </c>
      <c r="D30" s="52"/>
      <c r="E30" s="52"/>
      <c r="F30" s="52"/>
      <c r="G30" s="52"/>
      <c r="H30" s="52"/>
      <c r="I30" s="100"/>
      <c r="J30" s="11"/>
      <c r="K30" s="16"/>
      <c r="L30" s="127"/>
      <c r="M30" s="64" t="s">
        <v>127</v>
      </c>
      <c r="N30" s="52"/>
      <c r="O30" s="52"/>
      <c r="P30" s="52"/>
      <c r="Q30" s="52"/>
      <c r="R30" s="52"/>
      <c r="S30" s="100"/>
      <c r="T30" s="11"/>
      <c r="U30" s="16"/>
      <c r="V30" s="127"/>
      <c r="W30" s="64" t="s">
        <v>127</v>
      </c>
      <c r="X30" s="52"/>
      <c r="Y30" s="52"/>
      <c r="Z30" s="52"/>
      <c r="AA30" s="52"/>
      <c r="AB30" s="52"/>
      <c r="AC30" s="100"/>
      <c r="AD30" s="11"/>
      <c r="AE30" s="16"/>
      <c r="AF30" s="127"/>
      <c r="AG30" s="64" t="s">
        <v>127</v>
      </c>
      <c r="AH30" s="52"/>
      <c r="AI30" s="52"/>
      <c r="AJ30" s="52"/>
      <c r="AK30" s="52"/>
      <c r="AL30" s="52"/>
      <c r="AM30" s="100"/>
      <c r="AN30" s="11"/>
      <c r="AO30" s="16"/>
      <c r="AP30" s="127"/>
      <c r="AQ30" s="64" t="s">
        <v>127</v>
      </c>
      <c r="AR30" s="52"/>
      <c r="AS30" s="52"/>
      <c r="AT30" s="52"/>
      <c r="AU30" s="52"/>
      <c r="AV30" s="52"/>
      <c r="AW30" s="100"/>
      <c r="AX30" s="11"/>
      <c r="AY30" s="16"/>
      <c r="AZ30" s="127"/>
      <c r="BA30" s="64" t="s">
        <v>127</v>
      </c>
      <c r="BB30" s="52"/>
      <c r="BC30" s="52"/>
      <c r="BD30" s="52"/>
      <c r="BE30" s="52"/>
      <c r="BF30" s="52"/>
      <c r="BG30" s="100"/>
      <c r="BH30" s="11"/>
      <c r="BI30" s="16"/>
      <c r="BJ30" s="127"/>
      <c r="BK30" s="64" t="s">
        <v>127</v>
      </c>
      <c r="BL30" s="52"/>
      <c r="BM30" s="52"/>
      <c r="BN30" s="52"/>
      <c r="BO30" s="52"/>
      <c r="BP30" s="52"/>
      <c r="BQ30" s="100"/>
      <c r="BR30" s="11"/>
      <c r="BS30" s="16"/>
      <c r="BT30" s="127"/>
      <c r="BU30" s="64" t="s">
        <v>127</v>
      </c>
      <c r="BV30" s="52" t="s">
        <v>166</v>
      </c>
      <c r="BW30" s="52"/>
      <c r="BX30" s="52"/>
      <c r="BY30" s="52"/>
      <c r="BZ30" s="52"/>
      <c r="CA30" s="100"/>
      <c r="CB30" s="424"/>
      <c r="CC30" s="16"/>
      <c r="CD30" s="127"/>
      <c r="CE30" s="64" t="s">
        <v>127</v>
      </c>
      <c r="CF30" s="52"/>
      <c r="CG30" s="52"/>
      <c r="CH30" s="52"/>
      <c r="CI30" s="52"/>
      <c r="CJ30" s="52"/>
      <c r="CK30" s="100"/>
      <c r="CL30" s="11"/>
      <c r="CM30" s="16"/>
      <c r="CN30" s="127"/>
      <c r="CO30" s="64" t="s">
        <v>127</v>
      </c>
      <c r="CP30" s="52"/>
      <c r="CQ30" s="52"/>
      <c r="CR30" s="52"/>
      <c r="CS30" s="52"/>
      <c r="CT30" s="52"/>
      <c r="CU30" s="100"/>
      <c r="CV30" s="11"/>
      <c r="CW30" s="16"/>
      <c r="CX30" s="127"/>
      <c r="CY30" s="64" t="s">
        <v>127</v>
      </c>
      <c r="CZ30" s="52"/>
      <c r="DA30" s="52"/>
      <c r="DB30" s="52"/>
      <c r="DC30" s="52"/>
      <c r="DD30" s="52"/>
      <c r="DE30" s="100"/>
      <c r="DF30" s="11"/>
      <c r="DG30" s="16"/>
      <c r="DH30" s="127"/>
      <c r="DI30" s="64" t="s">
        <v>127</v>
      </c>
      <c r="DJ30" s="52"/>
      <c r="DK30" s="52"/>
      <c r="DL30" s="52"/>
      <c r="DM30" s="52"/>
      <c r="DN30" s="52"/>
      <c r="DO30" s="100"/>
      <c r="DP30" s="11"/>
      <c r="DQ30" s="16"/>
      <c r="DR30" s="127"/>
      <c r="DS30" s="64" t="s">
        <v>127</v>
      </c>
      <c r="DT30" s="52"/>
      <c r="DU30" s="52"/>
      <c r="DV30" s="52"/>
      <c r="DW30" s="52"/>
      <c r="DX30" s="52"/>
      <c r="DY30" s="100"/>
      <c r="DZ30" s="11"/>
      <c r="EA30" s="16"/>
      <c r="EB30" s="127"/>
      <c r="EC30" s="64" t="s">
        <v>127</v>
      </c>
      <c r="ED30" s="52"/>
      <c r="EE30" s="52"/>
      <c r="EF30" s="52"/>
      <c r="EG30" s="52"/>
      <c r="EH30" s="52"/>
      <c r="EI30" s="100"/>
      <c r="EJ30" s="11"/>
      <c r="EK30" s="16"/>
      <c r="EL30" s="127"/>
      <c r="EM30" s="64" t="s">
        <v>127</v>
      </c>
      <c r="EN30" s="52"/>
      <c r="EO30" s="52"/>
      <c r="EP30" s="52"/>
      <c r="EQ30" s="52"/>
      <c r="ER30" s="52"/>
      <c r="ES30" s="100"/>
      <c r="ET30" s="11"/>
      <c r="EU30" s="16"/>
      <c r="EV30" s="127"/>
      <c r="EW30" s="64" t="s">
        <v>127</v>
      </c>
      <c r="EX30" s="52"/>
      <c r="EY30" s="52"/>
      <c r="EZ30" s="52"/>
      <c r="FA30" s="52"/>
      <c r="FB30" s="52"/>
      <c r="FC30" s="100"/>
      <c r="FD30" s="11"/>
      <c r="FE30" s="16"/>
      <c r="FF30" s="138"/>
      <c r="FP30" s="138"/>
      <c r="FZ30" s="138"/>
      <c r="GJ30" s="138"/>
      <c r="GT30" s="138"/>
      <c r="HD30" s="138"/>
      <c r="HN30" s="138"/>
      <c r="HX30" s="138"/>
      <c r="IH30" s="138"/>
    </row>
    <row xmlns:x14ac="http://schemas.microsoft.com/office/spreadsheetml/2009/9/ac" r="31" ht="16.5" customHeight="true" x14ac:dyDescent="0.25">
      <c r="A31" s="398" t="str">
        <f ca="true">IF(ISBLANK('Data Summary'!A33),"",'Data Summary'!A33)</f>
        <v/>
      </c>
      <c r="B31" s="127"/>
      <c r="C31" s="64" t="s">
        <v>128</v>
      </c>
      <c r="D31" s="52"/>
      <c r="E31" s="52"/>
      <c r="F31" s="52"/>
      <c r="G31" s="52"/>
      <c r="H31" s="52"/>
      <c r="I31" s="100"/>
      <c r="J31" s="11"/>
      <c r="K31" s="16"/>
      <c r="L31" s="127"/>
      <c r="M31" s="64" t="s">
        <v>128</v>
      </c>
      <c r="N31" s="52"/>
      <c r="O31" s="52"/>
      <c r="P31" s="52"/>
      <c r="Q31" s="52"/>
      <c r="R31" s="52"/>
      <c r="S31" s="100"/>
      <c r="T31" s="11"/>
      <c r="U31" s="16"/>
      <c r="V31" s="127"/>
      <c r="W31" s="64" t="s">
        <v>128</v>
      </c>
      <c r="X31" s="52"/>
      <c r="Y31" s="52"/>
      <c r="Z31" s="52"/>
      <c r="AA31" s="52"/>
      <c r="AB31" s="52"/>
      <c r="AC31" s="100"/>
      <c r="AD31" s="11"/>
      <c r="AE31" s="16"/>
      <c r="AF31" s="127"/>
      <c r="AG31" s="64" t="s">
        <v>128</v>
      </c>
      <c r="AH31" s="52"/>
      <c r="AI31" s="52"/>
      <c r="AJ31" s="52"/>
      <c r="AK31" s="52"/>
      <c r="AL31" s="52"/>
      <c r="AM31" s="100"/>
      <c r="AN31" s="11"/>
      <c r="AO31" s="16"/>
      <c r="AP31" s="127"/>
      <c r="AQ31" s="64" t="s">
        <v>128</v>
      </c>
      <c r="AR31" s="52"/>
      <c r="AS31" s="52"/>
      <c r="AT31" s="52"/>
      <c r="AU31" s="52"/>
      <c r="AV31" s="52"/>
      <c r="AW31" s="100"/>
      <c r="AX31" s="11"/>
      <c r="AY31" s="16"/>
      <c r="AZ31" s="127"/>
      <c r="BA31" s="64" t="s">
        <v>128</v>
      </c>
      <c r="BB31" s="52"/>
      <c r="BC31" s="52"/>
      <c r="BD31" s="52"/>
      <c r="BE31" s="52"/>
      <c r="BF31" s="52"/>
      <c r="BG31" s="100"/>
      <c r="BH31" s="11"/>
      <c r="BI31" s="16"/>
      <c r="BJ31" s="127"/>
      <c r="BK31" s="64" t="s">
        <v>128</v>
      </c>
      <c r="BL31" s="52"/>
      <c r="BM31" s="52"/>
      <c r="BN31" s="52"/>
      <c r="BO31" s="52"/>
      <c r="BP31" s="52"/>
      <c r="BQ31" s="100"/>
      <c r="BR31" s="11"/>
      <c r="BS31" s="16"/>
      <c r="BT31" s="127"/>
      <c r="BU31" s="64" t="s">
        <v>128</v>
      </c>
      <c r="BV31" s="52" t="s">
        <v>166</v>
      </c>
      <c r="BW31" s="52"/>
      <c r="BX31" s="52"/>
      <c r="BY31" s="52"/>
      <c r="BZ31" s="52"/>
      <c r="CA31" s="100"/>
      <c r="CB31" s="424"/>
      <c r="CC31" s="16"/>
      <c r="CD31" s="127"/>
      <c r="CE31" s="64" t="s">
        <v>128</v>
      </c>
      <c r="CF31" s="52"/>
      <c r="CG31" s="52"/>
      <c r="CH31" s="52"/>
      <c r="CI31" s="52"/>
      <c r="CJ31" s="52"/>
      <c r="CK31" s="100"/>
      <c r="CL31" s="11"/>
      <c r="CM31" s="16"/>
      <c r="CN31" s="127"/>
      <c r="CO31" s="64" t="s">
        <v>128</v>
      </c>
      <c r="CP31" s="52"/>
      <c r="CQ31" s="52"/>
      <c r="CR31" s="52"/>
      <c r="CS31" s="52"/>
      <c r="CT31" s="52"/>
      <c r="CU31" s="100"/>
      <c r="CV31" s="11"/>
      <c r="CW31" s="16"/>
      <c r="CX31" s="127"/>
      <c r="CY31" s="64" t="s">
        <v>128</v>
      </c>
      <c r="CZ31" s="52"/>
      <c r="DA31" s="52"/>
      <c r="DB31" s="52"/>
      <c r="DC31" s="52"/>
      <c r="DD31" s="52"/>
      <c r="DE31" s="100"/>
      <c r="DF31" s="11"/>
      <c r="DG31" s="16"/>
      <c r="DH31" s="127"/>
      <c r="DI31" s="64" t="s">
        <v>128</v>
      </c>
      <c r="DJ31" s="52"/>
      <c r="DK31" s="52"/>
      <c r="DL31" s="52"/>
      <c r="DM31" s="52"/>
      <c r="DN31" s="52"/>
      <c r="DO31" s="100"/>
      <c r="DP31" s="11"/>
      <c r="DQ31" s="16"/>
      <c r="DR31" s="127"/>
      <c r="DS31" s="64" t="s">
        <v>128</v>
      </c>
      <c r="DT31" s="52"/>
      <c r="DU31" s="52"/>
      <c r="DV31" s="52"/>
      <c r="DW31" s="52"/>
      <c r="DX31" s="52"/>
      <c r="DY31" s="100"/>
      <c r="DZ31" s="11"/>
      <c r="EA31" s="16"/>
      <c r="EB31" s="127"/>
      <c r="EC31" s="64" t="s">
        <v>128</v>
      </c>
      <c r="ED31" s="52"/>
      <c r="EE31" s="52"/>
      <c r="EF31" s="52"/>
      <c r="EG31" s="52"/>
      <c r="EH31" s="52"/>
      <c r="EI31" s="100"/>
      <c r="EJ31" s="11"/>
      <c r="EK31" s="16"/>
      <c r="EL31" s="127"/>
      <c r="EM31" s="64" t="s">
        <v>128</v>
      </c>
      <c r="EN31" s="52"/>
      <c r="EO31" s="52"/>
      <c r="EP31" s="52"/>
      <c r="EQ31" s="52"/>
      <c r="ER31" s="52"/>
      <c r="ES31" s="100"/>
      <c r="ET31" s="11"/>
      <c r="EU31" s="16"/>
      <c r="EV31" s="127"/>
      <c r="EW31" s="64" t="s">
        <v>128</v>
      </c>
      <c r="EX31" s="52"/>
      <c r="EY31" s="52"/>
      <c r="EZ31" s="52"/>
      <c r="FA31" s="52"/>
      <c r="FB31" s="52"/>
      <c r="FC31" s="100"/>
      <c r="FD31" s="11"/>
      <c r="FE31" s="16"/>
    </row>
    <row xmlns:x14ac="http://schemas.microsoft.com/office/spreadsheetml/2009/9/ac" r="32" ht="16.5" customHeight="true" x14ac:dyDescent="0.25">
      <c r="A32" s="398" t="str">
        <f ca="true">IF(ISBLANK('Data Summary'!A34),"",'Data Summary'!A34)</f>
        <v/>
      </c>
      <c r="B32" s="127"/>
      <c r="C32" s="64" t="s">
        <v>103</v>
      </c>
      <c r="D32" s="52"/>
      <c r="E32" s="52"/>
      <c r="F32" s="52"/>
      <c r="G32" s="52"/>
      <c r="H32" s="52"/>
      <c r="I32" s="100"/>
      <c r="J32" s="11"/>
      <c r="K32" s="16"/>
      <c r="L32" s="127"/>
      <c r="M32" s="64" t="s">
        <v>103</v>
      </c>
      <c r="N32" s="52"/>
      <c r="O32" s="52"/>
      <c r="P32" s="52"/>
      <c r="Q32" s="52"/>
      <c r="R32" s="52"/>
      <c r="S32" s="100"/>
      <c r="T32" s="11"/>
      <c r="U32" s="16"/>
      <c r="V32" s="127"/>
      <c r="W32" s="64" t="s">
        <v>103</v>
      </c>
      <c r="X32" s="52"/>
      <c r="Y32" s="52"/>
      <c r="Z32" s="52"/>
      <c r="AA32" s="52"/>
      <c r="AB32" s="52"/>
      <c r="AC32" s="100"/>
      <c r="AD32" s="11"/>
      <c r="AE32" s="16"/>
      <c r="AF32" s="127"/>
      <c r="AG32" s="64" t="s">
        <v>103</v>
      </c>
      <c r="AH32" s="52"/>
      <c r="AI32" s="52"/>
      <c r="AJ32" s="52"/>
      <c r="AK32" s="52"/>
      <c r="AL32" s="52"/>
      <c r="AM32" s="100"/>
      <c r="AN32" s="11"/>
      <c r="AO32" s="16"/>
      <c r="AP32" s="127"/>
      <c r="AQ32" s="64" t="s">
        <v>103</v>
      </c>
      <c r="AR32" s="52"/>
      <c r="AS32" s="52"/>
      <c r="AT32" s="52"/>
      <c r="AU32" s="52"/>
      <c r="AV32" s="52"/>
      <c r="AW32" s="100"/>
      <c r="AX32" s="11"/>
      <c r="AY32" s="16"/>
      <c r="AZ32" s="127"/>
      <c r="BA32" s="64" t="s">
        <v>103</v>
      </c>
      <c r="BB32" s="52"/>
      <c r="BC32" s="52"/>
      <c r="BD32" s="52"/>
      <c r="BE32" s="52"/>
      <c r="BF32" s="52"/>
      <c r="BG32" s="100"/>
      <c r="BH32" s="11"/>
      <c r="BI32" s="16"/>
      <c r="BJ32" s="127"/>
      <c r="BK32" s="64" t="s">
        <v>103</v>
      </c>
      <c r="BL32" s="52"/>
      <c r="BM32" s="52"/>
      <c r="BN32" s="52"/>
      <c r="BO32" s="52"/>
      <c r="BP32" s="52"/>
      <c r="BQ32" s="100"/>
      <c r="BR32" s="11"/>
      <c r="BS32" s="16"/>
      <c r="BT32" s="127"/>
      <c r="BU32" s="64" t="s">
        <v>103</v>
      </c>
      <c r="BV32" s="52" t="s">
        <v>166</v>
      </c>
      <c r="BW32" s="52"/>
      <c r="BX32" s="52"/>
      <c r="BY32" s="52"/>
      <c r="BZ32" s="52"/>
      <c r="CA32" s="100"/>
      <c r="CB32" s="424"/>
      <c r="CC32" s="16"/>
      <c r="CD32" s="127"/>
      <c r="CE32" s="64" t="s">
        <v>103</v>
      </c>
      <c r="CF32" s="52"/>
      <c r="CG32" s="52"/>
      <c r="CH32" s="52"/>
      <c r="CI32" s="52"/>
      <c r="CJ32" s="52"/>
      <c r="CK32" s="100"/>
      <c r="CL32" s="11"/>
      <c r="CM32" s="16"/>
      <c r="CN32" s="127"/>
      <c r="CO32" s="64" t="s">
        <v>103</v>
      </c>
      <c r="CP32" s="52"/>
      <c r="CQ32" s="52"/>
      <c r="CR32" s="52"/>
      <c r="CS32" s="52"/>
      <c r="CT32" s="52"/>
      <c r="CU32" s="100"/>
      <c r="CV32" s="11"/>
      <c r="CW32" s="16"/>
      <c r="CX32" s="127"/>
      <c r="CY32" s="64" t="s">
        <v>103</v>
      </c>
      <c r="CZ32" s="52"/>
      <c r="DA32" s="52"/>
      <c r="DB32" s="52"/>
      <c r="DC32" s="52"/>
      <c r="DD32" s="52"/>
      <c r="DE32" s="100"/>
      <c r="DF32" s="11"/>
      <c r="DG32" s="16"/>
      <c r="DH32" s="127"/>
      <c r="DI32" s="64" t="s">
        <v>103</v>
      </c>
      <c r="DJ32" s="52"/>
      <c r="DK32" s="52"/>
      <c r="DL32" s="52"/>
      <c r="DM32" s="52"/>
      <c r="DN32" s="52"/>
      <c r="DO32" s="100"/>
      <c r="DP32" s="11"/>
      <c r="DQ32" s="16"/>
      <c r="DR32" s="127"/>
      <c r="DS32" s="64" t="s">
        <v>103</v>
      </c>
      <c r="DT32" s="52"/>
      <c r="DU32" s="52"/>
      <c r="DV32" s="52"/>
      <c r="DW32" s="52"/>
      <c r="DX32" s="52"/>
      <c r="DY32" s="100"/>
      <c r="DZ32" s="11"/>
      <c r="EA32" s="16"/>
      <c r="EB32" s="127"/>
      <c r="EC32" s="64" t="s">
        <v>103</v>
      </c>
      <c r="ED32" s="52"/>
      <c r="EE32" s="52"/>
      <c r="EF32" s="52"/>
      <c r="EG32" s="52"/>
      <c r="EH32" s="52"/>
      <c r="EI32" s="100"/>
      <c r="EJ32" s="11"/>
      <c r="EK32" s="16"/>
      <c r="EL32" s="127"/>
      <c r="EM32" s="64" t="s">
        <v>103</v>
      </c>
      <c r="EN32" s="52"/>
      <c r="EO32" s="52"/>
      <c r="EP32" s="52"/>
      <c r="EQ32" s="52"/>
      <c r="ER32" s="52"/>
      <c r="ES32" s="100"/>
      <c r="ET32" s="11"/>
      <c r="EU32" s="16"/>
      <c r="EV32" s="127"/>
      <c r="EW32" s="64" t="s">
        <v>103</v>
      </c>
      <c r="EX32" s="52"/>
      <c r="EY32" s="52"/>
      <c r="EZ32" s="52"/>
      <c r="FA32" s="52"/>
      <c r="FB32" s="52"/>
      <c r="FC32" s="100"/>
      <c r="FD32" s="11"/>
      <c r="FE32" s="16"/>
    </row>
    <row xmlns:x14ac="http://schemas.microsoft.com/office/spreadsheetml/2009/9/ac" r="33" ht="16.5" customHeight="true" x14ac:dyDescent="0.25">
      <c r="A33" s="398" t="str">
        <f ca="true">IF(ISBLANK('Data Summary'!A35),"",'Data Summary'!A35)</f>
        <v/>
      </c>
      <c r="B33" s="128"/>
      <c r="C33" s="12" t="s">
        <v>23</v>
      </c>
      <c r="D33" s="71"/>
      <c r="E33" s="71"/>
      <c r="F33" s="71"/>
      <c r="G33" s="72"/>
      <c r="H33" s="73"/>
      <c r="I33" s="74"/>
      <c r="J33" s="11"/>
      <c r="K33" s="16"/>
      <c r="L33" s="128"/>
      <c r="M33" s="12" t="s">
        <v>23</v>
      </c>
      <c r="N33" s="71"/>
      <c r="O33" s="10"/>
      <c r="P33" s="10"/>
      <c r="Q33" s="72"/>
      <c r="R33" s="73"/>
      <c r="S33" s="74"/>
      <c r="T33" s="11"/>
      <c r="U33" s="16"/>
      <c r="V33" s="128"/>
      <c r="W33" s="12" t="s">
        <v>23</v>
      </c>
      <c r="X33" s="71"/>
      <c r="Y33" s="71"/>
      <c r="Z33" s="71"/>
      <c r="AA33" s="72"/>
      <c r="AB33" s="73"/>
      <c r="AC33" s="74"/>
      <c r="AD33" s="11"/>
      <c r="AE33" s="16"/>
      <c r="AF33" s="128"/>
      <c r="AG33" s="12" t="s">
        <v>23</v>
      </c>
      <c r="AH33" s="71"/>
      <c r="AI33" s="10"/>
      <c r="AJ33" s="10"/>
      <c r="AK33" s="72"/>
      <c r="AL33" s="73"/>
      <c r="AM33" s="74"/>
      <c r="AN33" s="11"/>
      <c r="AO33" s="16"/>
      <c r="AP33" s="128"/>
      <c r="AQ33" s="12" t="s">
        <v>23</v>
      </c>
      <c r="AR33" s="71"/>
      <c r="AS33" s="10"/>
      <c r="AT33" s="10"/>
      <c r="AU33" s="72"/>
      <c r="AV33" s="73"/>
      <c r="AW33" s="74"/>
      <c r="AX33" s="11"/>
      <c r="AY33" s="16"/>
      <c r="AZ33" s="128"/>
      <c r="BA33" s="12" t="s">
        <v>23</v>
      </c>
      <c r="BB33" s="71"/>
      <c r="BC33" s="71"/>
      <c r="BD33" s="71"/>
      <c r="BE33" s="72"/>
      <c r="BF33" s="73"/>
      <c r="BG33" s="74"/>
      <c r="BH33" s="11"/>
      <c r="BI33" s="16"/>
      <c r="BJ33" s="128"/>
      <c r="BK33" s="12" t="s">
        <v>23</v>
      </c>
      <c r="BL33" s="71"/>
      <c r="BM33" s="71"/>
      <c r="BN33" s="71"/>
      <c r="BO33" s="72"/>
      <c r="BP33" s="73"/>
      <c r="BQ33" s="74"/>
      <c r="BR33" s="11"/>
      <c r="BS33" s="16"/>
      <c r="BT33" s="128"/>
      <c r="BU33" s="64" t="s">
        <v>23</v>
      </c>
      <c r="BV33" s="435">
        <v>1703</v>
      </c>
      <c r="BW33" s="435"/>
      <c r="BX33" s="435"/>
      <c r="BY33" s="436"/>
      <c r="BZ33" s="437"/>
      <c r="CA33" s="74"/>
      <c r="CB33" s="424"/>
      <c r="CC33" s="16"/>
      <c r="CD33" s="128"/>
      <c r="CE33" s="12" t="s">
        <v>23</v>
      </c>
      <c r="CF33" s="71"/>
      <c r="CG33" s="71"/>
      <c r="CH33" s="71"/>
      <c r="CI33" s="72"/>
      <c r="CJ33" s="73"/>
      <c r="CK33" s="74"/>
      <c r="CL33" s="11"/>
      <c r="CM33" s="16"/>
      <c r="CN33" s="128"/>
      <c r="CO33" s="12" t="s">
        <v>23</v>
      </c>
      <c r="CP33" s="71"/>
      <c r="CQ33" s="71"/>
      <c r="CR33" s="71"/>
      <c r="CS33" s="72"/>
      <c r="CT33" s="73"/>
      <c r="CU33" s="74"/>
      <c r="CV33" s="11"/>
      <c r="CW33" s="16"/>
      <c r="CX33" s="128"/>
      <c r="CY33" s="12" t="s">
        <v>23</v>
      </c>
      <c r="CZ33" s="71"/>
      <c r="DA33" s="71"/>
      <c r="DB33" s="71"/>
      <c r="DC33" s="72"/>
      <c r="DD33" s="73"/>
      <c r="DE33" s="74"/>
      <c r="DF33" s="11"/>
      <c r="DG33" s="16"/>
      <c r="DH33" s="128"/>
      <c r="DI33" s="12" t="s">
        <v>23</v>
      </c>
      <c r="DJ33" s="71">
        <v>1826</v>
      </c>
      <c r="DK33" s="71"/>
      <c r="DL33" s="71"/>
      <c r="DM33" s="72"/>
      <c r="DN33" s="73">
        <v>1600</v>
      </c>
      <c r="DO33" s="74">
        <v>778</v>
      </c>
      <c r="DP33" s="11"/>
      <c r="DQ33" s="16"/>
      <c r="DR33" s="128"/>
      <c r="DS33" s="12" t="s">
        <v>23</v>
      </c>
      <c r="DT33" s="71">
        <v>1848</v>
      </c>
      <c r="DU33" s="71"/>
      <c r="DV33" s="71"/>
      <c r="DW33" s="72"/>
      <c r="DX33" s="73">
        <v>1619</v>
      </c>
      <c r="DY33" s="74">
        <v>798</v>
      </c>
      <c r="DZ33" s="11"/>
      <c r="EA33" s="16"/>
      <c r="EB33" s="128"/>
      <c r="EC33" s="12" t="s">
        <v>23</v>
      </c>
      <c r="ED33" s="71">
        <v>1848</v>
      </c>
      <c r="EE33" s="71"/>
      <c r="EF33" s="71"/>
      <c r="EG33" s="72"/>
      <c r="EH33" s="73">
        <v>1619</v>
      </c>
      <c r="EI33" s="74">
        <v>798</v>
      </c>
      <c r="EJ33" s="11"/>
      <c r="EK33" s="16"/>
      <c r="EL33" s="128"/>
      <c r="EM33" s="12" t="s">
        <v>23</v>
      </c>
      <c r="EN33" s="71">
        <v>1848</v>
      </c>
      <c r="EO33" s="71"/>
      <c r="EP33" s="71"/>
      <c r="EQ33" s="72"/>
      <c r="ER33" s="73">
        <v>1619</v>
      </c>
      <c r="ES33" s="74">
        <v>798</v>
      </c>
      <c r="ET33" s="11"/>
      <c r="EU33" s="16"/>
      <c r="EV33" s="128"/>
      <c r="EW33" s="12" t="s">
        <v>23</v>
      </c>
      <c r="EX33" s="71"/>
      <c r="EY33" s="71"/>
      <c r="EZ33" s="71"/>
      <c r="FA33" s="72"/>
      <c r="FB33" s="73"/>
      <c r="FC33" s="74"/>
      <c r="FD33" s="11"/>
      <c r="FE33" s="16"/>
    </row>
    <row xmlns:x14ac="http://schemas.microsoft.com/office/spreadsheetml/2009/9/ac" r="34" s="3" customFormat="true" ht="16.5" customHeight="true" thickBot="true" x14ac:dyDescent="0.3">
      <c r="A34" s="398" t="str">
        <f ca="true">IF(ISBLANK('Data Summary'!A36),"",'Data Summary'!A36)</f>
        <v/>
      </c>
      <c r="B34" s="129"/>
      <c r="C34" s="28" t="s">
        <v>20</v>
      </c>
      <c r="D34" s="76">
        <f>1298/0.78</f>
        <v>1664.102564102564</v>
      </c>
      <c r="E34" s="76"/>
      <c r="F34" s="76"/>
      <c r="G34" s="76"/>
      <c r="H34" s="76"/>
      <c r="I34" s="77"/>
      <c r="J34" s="25"/>
      <c r="K34" s="18"/>
      <c r="L34" s="129"/>
      <c r="M34" s="28" t="s">
        <v>20</v>
      </c>
      <c r="N34" s="76"/>
      <c r="O34" s="81"/>
      <c r="P34" s="81"/>
      <c r="Q34" s="82"/>
      <c r="R34" s="81"/>
      <c r="S34" s="83"/>
      <c r="T34" s="25"/>
      <c r="U34" s="18"/>
      <c r="V34" s="129"/>
      <c r="W34" s="28" t="s">
        <v>20</v>
      </c>
      <c r="X34" s="76"/>
      <c r="Y34" s="76"/>
      <c r="Z34" s="76"/>
      <c r="AA34" s="76"/>
      <c r="AB34" s="76"/>
      <c r="AC34" s="77"/>
      <c r="AD34" s="25"/>
      <c r="AE34" s="18"/>
      <c r="AF34" s="129"/>
      <c r="AG34" s="28" t="s">
        <v>20</v>
      </c>
      <c r="AH34" s="76"/>
      <c r="AI34" s="81"/>
      <c r="AJ34" s="81"/>
      <c r="AK34" s="82"/>
      <c r="AL34" s="81"/>
      <c r="AM34" s="83"/>
      <c r="AN34" s="25"/>
      <c r="AO34" s="18"/>
      <c r="AP34" s="129"/>
      <c r="AQ34" s="28" t="s">
        <v>20</v>
      </c>
      <c r="AR34" s="76"/>
      <c r="AS34" s="81"/>
      <c r="AT34" s="81"/>
      <c r="AU34" s="82"/>
      <c r="AV34" s="81"/>
      <c r="AW34" s="83"/>
      <c r="AX34" s="25"/>
      <c r="AY34" s="18"/>
      <c r="AZ34" s="129"/>
      <c r="BA34" s="28" t="s">
        <v>20</v>
      </c>
      <c r="BB34" s="76">
        <v>1723</v>
      </c>
      <c r="BC34" s="76"/>
      <c r="BD34" s="76"/>
      <c r="BE34" s="76"/>
      <c r="BF34" s="76">
        <f>48+43+40+12+38+7+30+11+255+54+52+14+41+12+115+109+30+4+140+105+64+50+117+66+48+11</f>
        <v>1516</v>
      </c>
      <c r="BG34" s="77">
        <f>43+11+12+14+7+9+11+8+54+14+14+28+12+6+109+18+4+8+105+28+50+22+66+17+11+13</f>
        <v>694</v>
      </c>
      <c r="BH34" s="25"/>
      <c r="BI34" s="18"/>
      <c r="BJ34" s="129"/>
      <c r="BK34" s="28" t="s">
        <v>20</v>
      </c>
      <c r="BL34" s="76"/>
      <c r="BM34" s="76"/>
      <c r="BN34" s="76"/>
      <c r="BO34" s="76"/>
      <c r="BP34" s="76"/>
      <c r="BQ34" s="77"/>
      <c r="BR34" s="25"/>
      <c r="BS34" s="18"/>
      <c r="BT34" s="129"/>
      <c r="BU34" s="448" t="s">
        <v>20</v>
      </c>
      <c r="BV34" s="439">
        <v>674</v>
      </c>
      <c r="BW34" s="439">
        <v>95</v>
      </c>
      <c r="BX34" s="439">
        <v>578</v>
      </c>
      <c r="BY34" s="82"/>
      <c r="BZ34" s="81"/>
      <c r="CA34" s="83"/>
      <c r="CB34" s="25"/>
      <c r="CC34" s="18"/>
      <c r="CD34" s="129"/>
      <c r="CE34" s="28" t="s">
        <v>20</v>
      </c>
      <c r="CF34" s="76"/>
      <c r="CG34" s="76"/>
      <c r="CH34" s="76"/>
      <c r="CI34" s="82"/>
      <c r="CJ34" s="81"/>
      <c r="CK34" s="83"/>
      <c r="CL34" s="25"/>
      <c r="CM34" s="18"/>
      <c r="CN34" s="129"/>
      <c r="CO34" s="28" t="s">
        <v>20</v>
      </c>
      <c r="CP34" s="76"/>
      <c r="CQ34" s="76"/>
      <c r="CR34" s="76"/>
      <c r="CS34" s="82"/>
      <c r="CT34" s="81"/>
      <c r="CU34" s="83"/>
      <c r="CV34" s="25"/>
      <c r="CW34" s="18"/>
      <c r="CX34" s="129"/>
      <c r="CY34" s="28" t="s">
        <v>20</v>
      </c>
      <c r="CZ34" s="76">
        <v>1783</v>
      </c>
      <c r="DA34" s="76"/>
      <c r="DB34" s="76"/>
      <c r="DC34" s="82"/>
      <c r="DD34" s="81"/>
      <c r="DE34" s="83"/>
      <c r="DF34" s="25"/>
      <c r="DG34" s="18"/>
      <c r="DH34" s="129"/>
      <c r="DI34" s="28" t="s">
        <v>20</v>
      </c>
      <c r="DJ34" s="76">
        <v>1826</v>
      </c>
      <c r="DK34" s="76"/>
      <c r="DL34" s="76"/>
      <c r="DM34" s="76"/>
      <c r="DN34" s="76">
        <v>1600</v>
      </c>
      <c r="DO34" s="77">
        <v>778</v>
      </c>
      <c r="DP34" s="25"/>
      <c r="DQ34" s="18"/>
      <c r="DR34" s="129"/>
      <c r="DS34" s="28" t="s">
        <v>20</v>
      </c>
      <c r="DT34" s="76">
        <v>1848</v>
      </c>
      <c r="DU34" s="76"/>
      <c r="DV34" s="76"/>
      <c r="DW34" s="76"/>
      <c r="DX34" s="76">
        <v>1619</v>
      </c>
      <c r="DY34" s="77">
        <v>798</v>
      </c>
      <c r="DZ34" s="25"/>
      <c r="EA34" s="18"/>
      <c r="EB34" s="129"/>
      <c r="EC34" s="28" t="s">
        <v>20</v>
      </c>
      <c r="ED34" s="76">
        <v>1848</v>
      </c>
      <c r="EE34" s="76"/>
      <c r="EF34" s="76"/>
      <c r="EG34" s="76"/>
      <c r="EH34" s="76">
        <v>1619</v>
      </c>
      <c r="EI34" s="77">
        <v>798</v>
      </c>
      <c r="EJ34" s="25"/>
      <c r="EK34" s="18"/>
      <c r="EL34" s="129"/>
      <c r="EM34" s="28" t="s">
        <v>20</v>
      </c>
      <c r="EN34" s="76">
        <v>1848</v>
      </c>
      <c r="EO34" s="76"/>
      <c r="EP34" s="76"/>
      <c r="EQ34" s="76"/>
      <c r="ER34" s="76">
        <v>1619</v>
      </c>
      <c r="ES34" s="77">
        <v>798</v>
      </c>
      <c r="ET34" s="25"/>
      <c r="EU34" s="18"/>
      <c r="EV34" s="129"/>
      <c r="EW34" s="28" t="s">
        <v>20</v>
      </c>
      <c r="EX34" s="76">
        <v>1723</v>
      </c>
      <c r="EY34" s="76"/>
      <c r="EZ34" s="76"/>
      <c r="FA34" s="76"/>
      <c r="FB34" s="76">
        <f>48+43+40+12+38+7+30+11+255+54+52+14+41+12+115+109+30+4+140+105+64+50+117+66+48+11</f>
        <v>1516</v>
      </c>
      <c r="FC34" s="77">
        <f>43+11+12+14+7+9+11+8+54+14+14+28+12+6+109+18+4+8+105+28+50+22+66+17+11+13</f>
        <v>694</v>
      </c>
      <c r="FD34" s="25"/>
      <c r="FE34" s="18"/>
      <c r="FF34" s="130"/>
      <c r="FP34" s="130"/>
      <c r="FZ34" s="130"/>
      <c r="GJ34" s="130"/>
      <c r="GT34" s="130"/>
      <c r="HD34" s="130"/>
      <c r="HN34" s="130"/>
      <c r="HX34" s="130"/>
      <c r="IH34" s="130"/>
    </row>
    <row xmlns:x14ac="http://schemas.microsoft.com/office/spreadsheetml/2009/9/ac" r="35" s="3" customFormat="true" x14ac:dyDescent="0.25">
      <c r="A35" s="398" t="str">
        <f ca="true">IF(ISBLANK('Data Summary'!A37),"",'Data Summary'!A37)</f>
        <v/>
      </c>
      <c r="B35" s="130"/>
      <c r="L35" s="130"/>
      <c r="V35" s="130"/>
      <c r="AF35" s="130"/>
      <c r="AP35" s="130"/>
      <c r="AZ35" s="130"/>
      <c r="BA35" s="130"/>
      <c r="BB35" s="130"/>
      <c r="BC35" s="130"/>
      <c r="BD35" s="130"/>
      <c r="BE35" s="130"/>
      <c r="BF35" s="130"/>
      <c r="BG35" s="130"/>
      <c r="BJ35" s="130"/>
      <c r="BK35" s="130"/>
      <c r="BL35" s="130"/>
      <c r="BM35" s="130"/>
      <c r="BN35" s="130"/>
      <c r="BO35" s="130"/>
      <c r="BP35" s="130"/>
      <c r="BQ35" s="130"/>
      <c r="BT35" s="441"/>
      <c r="BU35" s="442"/>
      <c r="BV35" s="442"/>
      <c r="BW35" s="442"/>
      <c r="BX35" s="442"/>
      <c r="BY35" s="442"/>
      <c r="BZ35" s="442"/>
      <c r="CA35" s="442"/>
      <c r="CB35" s="442"/>
      <c r="CC35" s="442"/>
      <c r="CD35" s="130"/>
      <c r="CN35" s="130"/>
      <c r="CX35" s="130"/>
      <c r="DH35" s="130"/>
      <c r="DR35" s="130"/>
      <c r="EB35" s="130"/>
      <c r="EL35" s="130"/>
      <c r="EV35" s="130"/>
      <c r="EW35" s="130"/>
      <c r="EX35" s="130"/>
      <c r="EY35" s="130"/>
      <c r="EZ35" s="130"/>
      <c r="FA35" s="130"/>
      <c r="FB35" s="130"/>
      <c r="FC35" s="130"/>
      <c r="FF35" s="130"/>
      <c r="FP35" s="130"/>
      <c r="FZ35" s="130"/>
      <c r="GJ35" s="130"/>
      <c r="GT35" s="130"/>
      <c r="HD35" s="130"/>
      <c r="HN35" s="130"/>
      <c r="HX35" s="130"/>
      <c r="IH35" s="130"/>
    </row>
    <row xmlns:x14ac="http://schemas.microsoft.com/office/spreadsheetml/2009/9/ac" r="36" s="3" customFormat="true" x14ac:dyDescent="0.25">
      <c r="A36" s="398" t="str">
        <f ca="true">IF(ISBLANK('Data Summary'!A38),"",'Data Summary'!A38)</f>
        <v/>
      </c>
      <c r="B36" s="130"/>
      <c r="L36" s="130"/>
      <c r="V36" s="130"/>
      <c r="AF36" s="130"/>
      <c r="AP36" s="130"/>
      <c r="AZ36" s="130"/>
      <c r="BA36" s="130"/>
      <c r="BB36" s="130"/>
      <c r="BC36" s="130"/>
      <c r="BD36" s="130"/>
      <c r="BE36" s="130"/>
      <c r="BF36" s="130"/>
      <c r="BG36" s="130"/>
      <c r="BJ36" s="130"/>
      <c r="BK36" s="130"/>
      <c r="BL36" s="130"/>
      <c r="BM36" s="130"/>
      <c r="BN36" s="130"/>
      <c r="BO36" s="130"/>
      <c r="BP36" s="130"/>
      <c r="BQ36" s="130"/>
      <c r="BT36" s="441"/>
      <c r="BU36" s="442"/>
      <c r="BV36" s="442"/>
      <c r="BW36" s="442"/>
      <c r="BX36" s="442"/>
      <c r="BY36" s="442"/>
      <c r="BZ36" s="442"/>
      <c r="CA36" s="442"/>
      <c r="CB36" s="442"/>
      <c r="CC36" s="442"/>
      <c r="CD36" s="130"/>
      <c r="CN36" s="130"/>
      <c r="CX36" s="130"/>
      <c r="DH36" s="130"/>
      <c r="DR36" s="130"/>
      <c r="EB36" s="130"/>
      <c r="EL36" s="130"/>
      <c r="EV36" s="130"/>
      <c r="EW36" s="130"/>
      <c r="EX36" s="130"/>
      <c r="EY36" s="130"/>
      <c r="EZ36" s="130"/>
      <c r="FA36" s="130"/>
      <c r="FB36" s="130"/>
      <c r="FC36" s="130"/>
      <c r="FF36" s="130"/>
      <c r="FP36" s="130"/>
      <c r="FZ36" s="130"/>
      <c r="GJ36" s="130"/>
      <c r="GT36" s="130"/>
      <c r="HD36" s="130"/>
      <c r="HN36" s="130"/>
      <c r="HX36" s="130"/>
      <c r="IH36" s="130"/>
    </row>
    <row xmlns:x14ac="http://schemas.microsoft.com/office/spreadsheetml/2009/9/ac" r="37" s="3" customFormat="true" x14ac:dyDescent="0.25">
      <c r="A37" s="398" t="str">
        <f ca="true">IF(ISBLANK('Data Summary'!A39),"",'Data Summary'!A39)</f>
        <v/>
      </c>
      <c r="B37" s="130"/>
      <c r="L37" s="130"/>
      <c r="V37" s="130"/>
      <c r="AF37" s="130"/>
      <c r="AP37" s="130"/>
      <c r="AZ37" s="130"/>
      <c r="BA37" s="130"/>
      <c r="BB37" s="130"/>
      <c r="BC37" s="130"/>
      <c r="BD37" s="130"/>
      <c r="BE37" s="130"/>
      <c r="BF37" s="130"/>
      <c r="BG37" s="130"/>
      <c r="BJ37" s="130"/>
      <c r="BK37" s="130"/>
      <c r="BL37" s="130"/>
      <c r="BM37" s="130"/>
      <c r="BN37" s="130"/>
      <c r="BO37" s="130"/>
      <c r="BP37" s="130"/>
      <c r="BQ37" s="130"/>
      <c r="BT37" s="441"/>
      <c r="BU37" s="442"/>
      <c r="BV37" s="442"/>
      <c r="BW37" s="442"/>
      <c r="BX37" s="442"/>
      <c r="BY37" s="442"/>
      <c r="BZ37" s="442"/>
      <c r="CA37" s="442"/>
      <c r="CB37" s="442"/>
      <c r="CC37" s="442"/>
      <c r="CD37" s="130"/>
      <c r="CN37" s="130"/>
      <c r="CX37" s="130"/>
      <c r="DH37" s="130"/>
      <c r="DR37" s="130"/>
      <c r="EB37" s="130"/>
      <c r="EL37" s="130"/>
      <c r="EV37" s="130"/>
      <c r="EW37" s="130"/>
      <c r="EX37" s="130"/>
      <c r="EY37" s="130"/>
      <c r="EZ37" s="130"/>
      <c r="FA37" s="130"/>
      <c r="FB37" s="130"/>
      <c r="FC37" s="130"/>
      <c r="FF37" s="130"/>
      <c r="FP37" s="130"/>
      <c r="FZ37" s="130"/>
      <c r="GJ37" s="130"/>
      <c r="GT37" s="130"/>
      <c r="HD37" s="130"/>
      <c r="HN37" s="130"/>
      <c r="HX37" s="130"/>
      <c r="IH37" s="130"/>
    </row>
    <row xmlns:x14ac="http://schemas.microsoft.com/office/spreadsheetml/2009/9/ac" r="38" s="3" customFormat="true" x14ac:dyDescent="0.25">
      <c r="A38" s="398" t="str">
        <f ca="true">IF(ISBLANK('Data Summary'!A40),"",'Data Summary'!A40)</f>
        <v/>
      </c>
      <c r="B38" s="130"/>
      <c r="L38" s="130"/>
      <c r="V38" s="130"/>
      <c r="AF38" s="130"/>
      <c r="AP38" s="130"/>
      <c r="AZ38" s="130"/>
      <c r="BA38" s="130"/>
      <c r="BB38" s="130"/>
      <c r="BC38" s="130"/>
      <c r="BD38" s="130"/>
      <c r="BE38" s="130"/>
      <c r="BF38" s="130"/>
      <c r="BG38" s="130"/>
      <c r="BJ38" s="130"/>
      <c r="BK38" s="130"/>
      <c r="BL38" s="130"/>
      <c r="BM38" s="130"/>
      <c r="BN38" s="130"/>
      <c r="BO38" s="130"/>
      <c r="BP38" s="130"/>
      <c r="BQ38" s="130"/>
      <c r="BT38" s="441"/>
      <c r="BU38" s="442"/>
      <c r="BV38" s="442"/>
      <c r="BW38" s="442"/>
      <c r="BX38" s="442"/>
      <c r="BY38" s="442"/>
      <c r="BZ38" s="442"/>
      <c r="CA38" s="442"/>
      <c r="CB38" s="442"/>
      <c r="CC38" s="442"/>
      <c r="CD38" s="130"/>
      <c r="CN38" s="130"/>
      <c r="CX38" s="130"/>
      <c r="DH38" s="130"/>
      <c r="DR38" s="130"/>
      <c r="EB38" s="130"/>
      <c r="EL38" s="130"/>
      <c r="EV38" s="130"/>
      <c r="EW38" s="130"/>
      <c r="EX38" s="130"/>
      <c r="EY38" s="130"/>
      <c r="EZ38" s="130"/>
      <c r="FA38" s="130"/>
      <c r="FB38" s="130"/>
      <c r="FC38" s="130"/>
      <c r="FF38" s="130"/>
      <c r="FP38" s="130"/>
      <c r="FZ38" s="130"/>
      <c r="GJ38" s="130"/>
      <c r="GT38" s="130"/>
      <c r="HD38" s="130"/>
      <c r="HN38" s="130"/>
      <c r="HX38" s="130"/>
      <c r="IH38" s="130"/>
    </row>
    <row xmlns:x14ac="http://schemas.microsoft.com/office/spreadsheetml/2009/9/ac" r="39" s="3" customFormat="true" x14ac:dyDescent="0.25">
      <c r="A39" s="398" t="str">
        <f ca="true">IF(ISBLANK('Data Summary'!A41),"",'Data Summary'!A41)</f>
        <v/>
      </c>
      <c r="B39" s="130"/>
      <c r="L39" s="130"/>
      <c r="V39" s="130"/>
      <c r="AF39" s="130"/>
      <c r="AP39" s="130"/>
      <c r="AZ39" s="130"/>
      <c r="BA39" s="130"/>
      <c r="BB39" s="130"/>
      <c r="BC39" s="130"/>
      <c r="BD39" s="130"/>
      <c r="BE39" s="130"/>
      <c r="BF39" s="130"/>
      <c r="BG39" s="130"/>
      <c r="BJ39" s="130"/>
      <c r="BK39" s="130"/>
      <c r="BL39" s="130"/>
      <c r="BM39" s="130"/>
      <c r="BN39" s="130"/>
      <c r="BO39" s="130"/>
      <c r="BP39" s="130"/>
      <c r="BQ39" s="130"/>
      <c r="BT39" s="441"/>
      <c r="BU39" s="442"/>
      <c r="BV39" s="442"/>
      <c r="BW39" s="442"/>
      <c r="BX39" s="442"/>
      <c r="BY39" s="442"/>
      <c r="BZ39" s="442"/>
      <c r="CA39" s="442"/>
      <c r="CB39" s="442"/>
      <c r="CC39" s="442"/>
      <c r="CD39" s="130"/>
      <c r="CN39" s="130"/>
      <c r="CX39" s="130"/>
      <c r="DH39" s="130"/>
      <c r="DR39" s="130"/>
      <c r="EB39" s="130"/>
      <c r="EL39" s="130"/>
      <c r="EV39" s="130"/>
      <c r="EW39" s="130"/>
      <c r="EX39" s="130"/>
      <c r="EY39" s="130"/>
      <c r="EZ39" s="130"/>
      <c r="FA39" s="130"/>
      <c r="FB39" s="130"/>
      <c r="FC39" s="130"/>
      <c r="FF39" s="130"/>
      <c r="FP39" s="130"/>
      <c r="FZ39" s="130"/>
      <c r="GJ39" s="130"/>
      <c r="GT39" s="130"/>
      <c r="HD39" s="130"/>
      <c r="HN39" s="130"/>
      <c r="HX39" s="130"/>
      <c r="IH39" s="130"/>
    </row>
    <row xmlns:x14ac="http://schemas.microsoft.com/office/spreadsheetml/2009/9/ac" r="40" s="3" customFormat="true" x14ac:dyDescent="0.25">
      <c r="A40" s="398" t="str">
        <f ca="true">IF(ISBLANK('Data Summary'!A42),"",'Data Summary'!A42)</f>
        <v/>
      </c>
      <c r="B40" s="130"/>
      <c r="L40" s="130"/>
      <c r="V40" s="130"/>
      <c r="AF40" s="130"/>
      <c r="AP40" s="130"/>
      <c r="AZ40" s="130"/>
      <c r="BA40" s="130"/>
      <c r="BB40" s="130"/>
      <c r="BC40" s="130"/>
      <c r="BD40" s="130"/>
      <c r="BE40" s="130"/>
      <c r="BF40" s="130"/>
      <c r="BG40" s="130"/>
      <c r="BJ40" s="130"/>
      <c r="BK40" s="130"/>
      <c r="BL40" s="130"/>
      <c r="BM40" s="130"/>
      <c r="BN40" s="130"/>
      <c r="BO40" s="130"/>
      <c r="BP40" s="130"/>
      <c r="BQ40" s="130"/>
      <c r="BT40" s="441"/>
      <c r="BU40" s="442"/>
      <c r="BV40" s="442"/>
      <c r="BW40" s="442"/>
      <c r="BX40" s="442"/>
      <c r="BY40" s="442"/>
      <c r="BZ40" s="442"/>
      <c r="CA40" s="442"/>
      <c r="CB40" s="442"/>
      <c r="CC40" s="442"/>
      <c r="CD40" s="130"/>
      <c r="CN40" s="130"/>
      <c r="CX40" s="130"/>
      <c r="DH40" s="130"/>
      <c r="DR40" s="130"/>
      <c r="EB40" s="130"/>
      <c r="EL40" s="130"/>
      <c r="EV40" s="130"/>
      <c r="EW40" s="130"/>
      <c r="EX40" s="130"/>
      <c r="EY40" s="130"/>
      <c r="EZ40" s="130"/>
      <c r="FA40" s="130"/>
      <c r="FB40" s="130"/>
      <c r="FC40" s="130"/>
      <c r="FF40" s="130"/>
      <c r="FP40" s="130"/>
      <c r="FZ40" s="130"/>
      <c r="GJ40" s="130"/>
      <c r="GT40" s="130"/>
      <c r="HD40" s="130"/>
      <c r="HN40" s="130"/>
      <c r="HX40" s="130"/>
      <c r="IH40" s="130"/>
    </row>
    <row xmlns:x14ac="http://schemas.microsoft.com/office/spreadsheetml/2009/9/ac" r="41" s="3" customFormat="true" x14ac:dyDescent="0.25">
      <c r="A41" s="398" t="str">
        <f ca="true">IF(ISBLANK('Data Summary'!A43),"",'Data Summary'!A43)</f>
        <v/>
      </c>
      <c r="B41" s="130"/>
      <c r="L41" s="130"/>
      <c r="V41" s="130"/>
      <c r="AF41" s="130"/>
      <c r="AP41" s="130"/>
      <c r="AZ41" s="130"/>
      <c r="BA41" s="130"/>
      <c r="BB41" s="130"/>
      <c r="BC41" s="130"/>
      <c r="BD41" s="130"/>
      <c r="BE41" s="130"/>
      <c r="BF41" s="130"/>
      <c r="BG41" s="130"/>
      <c r="BJ41" s="130"/>
      <c r="BK41" s="130"/>
      <c r="BL41" s="130"/>
      <c r="BM41" s="130"/>
      <c r="BN41" s="130"/>
      <c r="BO41" s="130"/>
      <c r="BP41" s="130"/>
      <c r="BQ41" s="130"/>
      <c r="BT41" s="441"/>
      <c r="BU41" s="442"/>
      <c r="BV41" s="442"/>
      <c r="BW41" s="442"/>
      <c r="BX41" s="442"/>
      <c r="BY41" s="442"/>
      <c r="BZ41" s="442"/>
      <c r="CA41" s="442"/>
      <c r="CB41" s="442"/>
      <c r="CC41" s="442"/>
      <c r="CD41" s="130"/>
      <c r="CN41" s="130"/>
      <c r="CX41" s="130"/>
      <c r="DH41" s="130"/>
      <c r="DR41" s="130"/>
      <c r="EB41" s="130"/>
      <c r="EL41" s="130"/>
      <c r="EV41" s="130"/>
      <c r="EW41" s="130"/>
      <c r="EX41" s="130"/>
      <c r="EY41" s="130"/>
      <c r="EZ41" s="130"/>
      <c r="FA41" s="130"/>
      <c r="FB41" s="130"/>
      <c r="FC41" s="130"/>
      <c r="FF41" s="130"/>
      <c r="FP41" s="130"/>
      <c r="FZ41" s="130"/>
      <c r="GJ41" s="130"/>
      <c r="GT41" s="130"/>
      <c r="HD41" s="130"/>
      <c r="HN41" s="130"/>
      <c r="HX41" s="130"/>
      <c r="IH41" s="130"/>
    </row>
    <row xmlns:x14ac="http://schemas.microsoft.com/office/spreadsheetml/2009/9/ac" r="42" s="3" customFormat="true" x14ac:dyDescent="0.25">
      <c r="A42" s="398" t="str">
        <f ca="true">IF(ISBLANK('Data Summary'!A44),"",'Data Summary'!A44)</f>
        <v/>
      </c>
      <c r="B42" s="130"/>
      <c r="L42" s="130"/>
      <c r="V42" s="130"/>
      <c r="AF42" s="130"/>
      <c r="AP42" s="130"/>
      <c r="AZ42" s="130"/>
      <c r="BA42" s="130"/>
      <c r="BB42" s="130"/>
      <c r="BC42" s="130"/>
      <c r="BD42" s="130"/>
      <c r="BE42" s="130"/>
      <c r="BF42" s="130"/>
      <c r="BG42" s="130"/>
      <c r="BJ42" s="130"/>
      <c r="BK42" s="130"/>
      <c r="BL42" s="130"/>
      <c r="BM42" s="130"/>
      <c r="BN42" s="130"/>
      <c r="BO42" s="130"/>
      <c r="BP42" s="130"/>
      <c r="BQ42" s="130"/>
      <c r="BT42" s="441"/>
      <c r="BU42" s="442"/>
      <c r="BV42" s="442"/>
      <c r="BW42" s="442"/>
      <c r="BX42" s="442"/>
      <c r="BY42" s="442"/>
      <c r="BZ42" s="442"/>
      <c r="CA42" s="442"/>
      <c r="CB42" s="442"/>
      <c r="CC42" s="442"/>
      <c r="CD42" s="130"/>
      <c r="CN42" s="130"/>
      <c r="CX42" s="130"/>
      <c r="DH42" s="130"/>
      <c r="DR42" s="130"/>
      <c r="EB42" s="130"/>
      <c r="EL42" s="130"/>
      <c r="EV42" s="130"/>
      <c r="EW42" s="130"/>
      <c r="EX42" s="130"/>
      <c r="EY42" s="130"/>
      <c r="EZ42" s="130"/>
      <c r="FA42" s="130"/>
      <c r="FB42" s="130"/>
      <c r="FC42" s="130"/>
      <c r="FF42" s="130"/>
      <c r="FP42" s="130"/>
      <c r="FZ42" s="130"/>
      <c r="GJ42" s="130"/>
      <c r="GT42" s="130"/>
      <c r="HD42" s="130"/>
      <c r="HN42" s="130"/>
      <c r="HX42" s="130"/>
      <c r="IH42" s="130"/>
    </row>
    <row xmlns:x14ac="http://schemas.microsoft.com/office/spreadsheetml/2009/9/ac" r="43" s="3" customFormat="true" x14ac:dyDescent="0.25">
      <c r="A43" s="398" t="str">
        <f ca="true">IF(ISBLANK('Data Summary'!A45),"",'Data Summary'!A45)</f>
        <v/>
      </c>
      <c r="B43" s="130"/>
      <c r="L43" s="130"/>
      <c r="V43" s="130"/>
      <c r="AF43" s="130"/>
      <c r="AP43" s="130"/>
      <c r="AZ43" s="130"/>
      <c r="BA43" s="130"/>
      <c r="BB43" s="130"/>
      <c r="BC43" s="130"/>
      <c r="BD43" s="130"/>
      <c r="BE43" s="130"/>
      <c r="BF43" s="130"/>
      <c r="BG43" s="130"/>
      <c r="BJ43" s="130"/>
      <c r="BK43" s="130"/>
      <c r="BL43" s="130"/>
      <c r="BM43" s="130"/>
      <c r="BN43" s="130"/>
      <c r="BO43" s="130"/>
      <c r="BP43" s="130"/>
      <c r="BQ43" s="130"/>
      <c r="BT43" s="441"/>
      <c r="BU43" s="442"/>
      <c r="BV43" s="442"/>
      <c r="BW43" s="442"/>
      <c r="BX43" s="442"/>
      <c r="BY43" s="442"/>
      <c r="BZ43" s="442"/>
      <c r="CA43" s="442"/>
      <c r="CB43" s="442"/>
      <c r="CC43" s="442"/>
      <c r="CD43" s="130"/>
      <c r="CN43" s="130"/>
      <c r="CX43" s="130"/>
      <c r="DH43" s="130"/>
      <c r="DR43" s="130"/>
      <c r="EB43" s="130"/>
      <c r="EL43" s="130"/>
      <c r="EV43" s="130"/>
      <c r="EW43" s="130"/>
      <c r="EX43" s="130"/>
      <c r="EY43" s="130"/>
      <c r="EZ43" s="130"/>
      <c r="FA43" s="130"/>
      <c r="FB43" s="130"/>
      <c r="FC43" s="130"/>
      <c r="FF43" s="130"/>
      <c r="FP43" s="130"/>
      <c r="FZ43" s="130"/>
      <c r="GJ43" s="130"/>
      <c r="GT43" s="130"/>
      <c r="HD43" s="130"/>
      <c r="HN43" s="130"/>
      <c r="HX43" s="130"/>
      <c r="IH43" s="130"/>
    </row>
    <row xmlns:x14ac="http://schemas.microsoft.com/office/spreadsheetml/2009/9/ac" r="44" s="3" customFormat="true" x14ac:dyDescent="0.25">
      <c r="A44" s="398" t="str">
        <f ca="true">IF(ISBLANK('Data Summary'!A46),"",'Data Summary'!A46)</f>
        <v/>
      </c>
      <c r="B44" s="130"/>
      <c r="L44" s="130"/>
      <c r="V44" s="130"/>
      <c r="AF44" s="130"/>
      <c r="AP44" s="130"/>
      <c r="AZ44" s="130"/>
      <c r="BA44" s="130"/>
      <c r="BB44" s="130"/>
      <c r="BC44" s="130"/>
      <c r="BD44" s="130"/>
      <c r="BE44" s="130"/>
      <c r="BF44" s="130"/>
      <c r="BG44" s="130"/>
      <c r="BJ44" s="130"/>
      <c r="BK44" s="130"/>
      <c r="BL44" s="130"/>
      <c r="BM44" s="130"/>
      <c r="BN44" s="130"/>
      <c r="BO44" s="130"/>
      <c r="BP44" s="130"/>
      <c r="BQ44" s="130"/>
      <c r="BT44" s="441"/>
      <c r="BU44" s="442"/>
      <c r="BV44" s="442"/>
      <c r="BW44" s="442"/>
      <c r="BX44" s="442"/>
      <c r="BY44" s="442"/>
      <c r="BZ44" s="442"/>
      <c r="CA44" s="442"/>
      <c r="CB44" s="442"/>
      <c r="CC44" s="442"/>
      <c r="CD44" s="130"/>
      <c r="CN44" s="130"/>
      <c r="CX44" s="130"/>
      <c r="DH44" s="130"/>
      <c r="DR44" s="130"/>
      <c r="EB44" s="130"/>
      <c r="EL44" s="130"/>
      <c r="EV44" s="130"/>
      <c r="EW44" s="130"/>
      <c r="EX44" s="130"/>
      <c r="EY44" s="130"/>
      <c r="EZ44" s="130"/>
      <c r="FA44" s="130"/>
      <c r="FB44" s="130"/>
      <c r="FC44" s="130"/>
      <c r="FF44" s="130"/>
      <c r="FP44" s="130"/>
      <c r="FZ44" s="130"/>
      <c r="GJ44" s="130"/>
      <c r="GT44" s="130"/>
      <c r="HD44" s="130"/>
      <c r="HN44" s="130"/>
      <c r="HX44" s="130"/>
      <c r="IH44" s="130"/>
    </row>
    <row xmlns:x14ac="http://schemas.microsoft.com/office/spreadsheetml/2009/9/ac" r="45" s="3" customFormat="true" x14ac:dyDescent="0.25">
      <c r="A45" s="398" t="str">
        <f ca="true">IF(ISBLANK('Data Summary'!A47),"",'Data Summary'!A47)</f>
        <v/>
      </c>
      <c r="B45" s="130"/>
      <c r="L45" s="130"/>
      <c r="V45" s="130"/>
      <c r="AF45" s="130"/>
      <c r="AP45" s="130"/>
      <c r="AZ45" s="130"/>
      <c r="BA45" s="130"/>
      <c r="BB45" s="130"/>
      <c r="BC45" s="130"/>
      <c r="BD45" s="130"/>
      <c r="BE45" s="130"/>
      <c r="BF45" s="130"/>
      <c r="BG45" s="130"/>
      <c r="BJ45" s="130"/>
      <c r="BK45" s="130"/>
      <c r="BL45" s="130"/>
      <c r="BM45" s="130"/>
      <c r="BN45" s="130"/>
      <c r="BO45" s="130"/>
      <c r="BP45" s="130"/>
      <c r="BQ45" s="130"/>
      <c r="BT45" s="441"/>
      <c r="BU45" s="442"/>
      <c r="BV45" s="442"/>
      <c r="BW45" s="442"/>
      <c r="BX45" s="442"/>
      <c r="BY45" s="442"/>
      <c r="BZ45" s="442"/>
      <c r="CA45" s="442"/>
      <c r="CB45" s="442"/>
      <c r="CC45" s="442"/>
      <c r="CD45" s="130"/>
      <c r="CN45" s="130"/>
      <c r="CX45" s="130"/>
      <c r="DH45" s="130"/>
      <c r="DR45" s="130"/>
      <c r="EB45" s="130"/>
      <c r="EL45" s="130"/>
      <c r="EV45" s="130"/>
      <c r="EW45" s="130"/>
      <c r="EX45" s="130"/>
      <c r="EY45" s="130"/>
      <c r="EZ45" s="130"/>
      <c r="FA45" s="130"/>
      <c r="FB45" s="130"/>
      <c r="FC45" s="130"/>
      <c r="FF45" s="130"/>
      <c r="FP45" s="130"/>
      <c r="FZ45" s="130"/>
      <c r="GJ45" s="130"/>
      <c r="GT45" s="130"/>
      <c r="HD45" s="130"/>
      <c r="HN45" s="130"/>
      <c r="HX45" s="130"/>
      <c r="IH45" s="130"/>
    </row>
    <row xmlns:x14ac="http://schemas.microsoft.com/office/spreadsheetml/2009/9/ac" r="46" s="3" customFormat="true" x14ac:dyDescent="0.25">
      <c r="A46" s="398" t="str">
        <f ca="true">IF(ISBLANK('Data Summary'!A48),"",'Data Summary'!A48)</f>
        <v/>
      </c>
      <c r="B46" s="130"/>
      <c r="L46" s="130"/>
      <c r="V46" s="130"/>
      <c r="AF46" s="130"/>
      <c r="AP46" s="130"/>
      <c r="AZ46" s="130"/>
      <c r="BA46" s="130"/>
      <c r="BB46" s="130"/>
      <c r="BC46" s="130"/>
      <c r="BD46" s="130"/>
      <c r="BE46" s="130"/>
      <c r="BF46" s="130"/>
      <c r="BG46" s="130"/>
      <c r="BJ46" s="130"/>
      <c r="BK46" s="130"/>
      <c r="BL46" s="130"/>
      <c r="BM46" s="130"/>
      <c r="BN46" s="130"/>
      <c r="BO46" s="130"/>
      <c r="BP46" s="130"/>
      <c r="BQ46" s="130"/>
      <c r="BT46" s="441"/>
      <c r="BU46" s="442"/>
      <c r="BV46" s="442"/>
      <c r="BW46" s="442"/>
      <c r="BX46" s="442"/>
      <c r="BY46" s="442"/>
      <c r="BZ46" s="442"/>
      <c r="CA46" s="442"/>
      <c r="CB46" s="442"/>
      <c r="CC46" s="442"/>
      <c r="CD46" s="130"/>
      <c r="CN46" s="130"/>
      <c r="CX46" s="130"/>
      <c r="DH46" s="130"/>
      <c r="DR46" s="130"/>
      <c r="EB46" s="130"/>
      <c r="EL46" s="130"/>
      <c r="EV46" s="130"/>
      <c r="EW46" s="130"/>
      <c r="EX46" s="130"/>
      <c r="EY46" s="130"/>
      <c r="EZ46" s="130"/>
      <c r="FA46" s="130"/>
      <c r="FB46" s="130"/>
      <c r="FC46" s="130"/>
      <c r="FF46" s="130"/>
      <c r="FP46" s="130"/>
      <c r="FZ46" s="130"/>
      <c r="GJ46" s="130"/>
      <c r="GT46" s="130"/>
      <c r="HD46" s="130"/>
      <c r="HN46" s="130"/>
      <c r="HX46" s="130"/>
      <c r="IH46" s="130"/>
    </row>
    <row xmlns:x14ac="http://schemas.microsoft.com/office/spreadsheetml/2009/9/ac" r="47" s="3" customFormat="true" x14ac:dyDescent="0.25">
      <c r="A47" s="398" t="str">
        <f ca="true">IF(ISBLANK('Data Summary'!A49),"",'Data Summary'!A49)</f>
        <v/>
      </c>
      <c r="B47" s="130"/>
      <c r="L47" s="130"/>
      <c r="V47" s="130"/>
      <c r="AF47" s="130"/>
      <c r="AP47" s="130"/>
      <c r="AZ47" s="130"/>
      <c r="BA47" s="130"/>
      <c r="BB47" s="130"/>
      <c r="BC47" s="130"/>
      <c r="BD47" s="130"/>
      <c r="BE47" s="130"/>
      <c r="BF47" s="130"/>
      <c r="BG47" s="130"/>
      <c r="BJ47" s="130"/>
      <c r="BK47" s="130"/>
      <c r="BL47" s="130"/>
      <c r="BM47" s="130"/>
      <c r="BN47" s="130"/>
      <c r="BO47" s="130"/>
      <c r="BP47" s="130"/>
      <c r="BQ47" s="130"/>
      <c r="BT47" s="441"/>
      <c r="BU47" s="442"/>
      <c r="BV47" s="442"/>
      <c r="BW47" s="442"/>
      <c r="BX47" s="442"/>
      <c r="BY47" s="442"/>
      <c r="BZ47" s="442"/>
      <c r="CA47" s="442"/>
      <c r="CB47" s="442"/>
      <c r="CC47" s="442"/>
      <c r="CD47" s="130"/>
      <c r="CN47" s="130"/>
      <c r="CX47" s="130"/>
      <c r="DH47" s="130"/>
      <c r="DR47" s="130"/>
      <c r="EB47" s="130"/>
      <c r="EL47" s="130"/>
      <c r="EV47" s="130"/>
      <c r="EW47" s="130"/>
      <c r="EX47" s="130"/>
      <c r="EY47" s="130"/>
      <c r="EZ47" s="130"/>
      <c r="FA47" s="130"/>
      <c r="FB47" s="130"/>
      <c r="FC47" s="130"/>
      <c r="FF47" s="130"/>
      <c r="FP47" s="130"/>
      <c r="FZ47" s="130"/>
      <c r="GJ47" s="130"/>
      <c r="GT47" s="130"/>
      <c r="HD47" s="130"/>
      <c r="HN47" s="130"/>
      <c r="HX47" s="130"/>
      <c r="IH47" s="130"/>
    </row>
    <row xmlns:x14ac="http://schemas.microsoft.com/office/spreadsheetml/2009/9/ac" r="48" s="3" customFormat="true" x14ac:dyDescent="0.25">
      <c r="A48" s="398" t="str">
        <f ca="true">IF(ISBLANK('Data Summary'!A50),"",'Data Summary'!A50)</f>
        <v/>
      </c>
      <c r="B48" s="130"/>
      <c r="L48" s="130"/>
      <c r="V48" s="130"/>
      <c r="AF48" s="130"/>
      <c r="AP48" s="130"/>
      <c r="AZ48" s="130"/>
      <c r="BA48" s="130"/>
      <c r="BB48" s="130"/>
      <c r="BC48" s="130"/>
      <c r="BD48" s="130"/>
      <c r="BE48" s="130"/>
      <c r="BF48" s="130"/>
      <c r="BG48" s="130"/>
      <c r="BJ48" s="130"/>
      <c r="BK48" s="130"/>
      <c r="BL48" s="130"/>
      <c r="BM48" s="130"/>
      <c r="BN48" s="130"/>
      <c r="BO48" s="130"/>
      <c r="BP48" s="130"/>
      <c r="BQ48" s="130"/>
      <c r="BT48" s="441"/>
      <c r="BU48" s="442"/>
      <c r="BV48" s="442"/>
      <c r="BW48" s="442"/>
      <c r="BX48" s="442"/>
      <c r="BY48" s="442"/>
      <c r="BZ48" s="442"/>
      <c r="CA48" s="442"/>
      <c r="CB48" s="442"/>
      <c r="CC48" s="442"/>
      <c r="CD48" s="130"/>
      <c r="CN48" s="130"/>
      <c r="CX48" s="130"/>
      <c r="DH48" s="130"/>
      <c r="DR48" s="130"/>
      <c r="EB48" s="130"/>
      <c r="EL48" s="130"/>
      <c r="EV48" s="130"/>
      <c r="EW48" s="130"/>
      <c r="EX48" s="130"/>
      <c r="EY48" s="130"/>
      <c r="EZ48" s="130"/>
      <c r="FA48" s="130"/>
      <c r="FB48" s="130"/>
      <c r="FC48" s="130"/>
      <c r="FF48" s="130"/>
      <c r="FP48" s="130"/>
      <c r="FZ48" s="130"/>
      <c r="GJ48" s="130"/>
      <c r="GT48" s="130"/>
      <c r="HD48" s="130"/>
      <c r="HN48" s="130"/>
      <c r="HX48" s="130"/>
      <c r="IH48" s="130"/>
    </row>
    <row xmlns:x14ac="http://schemas.microsoft.com/office/spreadsheetml/2009/9/ac" r="49" s="3" customFormat="true" x14ac:dyDescent="0.25">
      <c r="A49" s="398" t="str">
        <f ca="true">IF(ISBLANK('Data Summary'!A51),"",'Data Summary'!A51)</f>
        <v/>
      </c>
      <c r="B49" s="130"/>
      <c r="L49" s="130"/>
      <c r="V49" s="130"/>
      <c r="AF49" s="130"/>
      <c r="AP49" s="130"/>
      <c r="AZ49" s="130"/>
      <c r="BA49" s="130"/>
      <c r="BB49" s="130"/>
      <c r="BC49" s="130"/>
      <c r="BD49" s="130"/>
      <c r="BE49" s="130"/>
      <c r="BF49" s="130"/>
      <c r="BG49" s="130"/>
      <c r="BJ49" s="130"/>
      <c r="BK49" s="130"/>
      <c r="BL49" s="130"/>
      <c r="BM49" s="130"/>
      <c r="BN49" s="130"/>
      <c r="BO49" s="130"/>
      <c r="BP49" s="130"/>
      <c r="BQ49" s="130"/>
      <c r="BT49" s="441"/>
      <c r="BU49" s="442"/>
      <c r="BV49" s="442"/>
      <c r="BW49" s="442"/>
      <c r="BX49" s="442"/>
      <c r="BY49" s="442"/>
      <c r="BZ49" s="442"/>
      <c r="CA49" s="442"/>
      <c r="CB49" s="442"/>
      <c r="CC49" s="442"/>
      <c r="CD49" s="130"/>
      <c r="CN49" s="130"/>
      <c r="CX49" s="130"/>
      <c r="DH49" s="130"/>
      <c r="DR49" s="130"/>
      <c r="EB49" s="130"/>
      <c r="EL49" s="130"/>
      <c r="EV49" s="130"/>
      <c r="EW49" s="130"/>
      <c r="EX49" s="130"/>
      <c r="EY49" s="130"/>
      <c r="EZ49" s="130"/>
      <c r="FA49" s="130"/>
      <c r="FB49" s="130"/>
      <c r="FC49" s="130"/>
      <c r="FF49" s="130"/>
      <c r="FP49" s="130"/>
      <c r="FZ49" s="130"/>
      <c r="GJ49" s="130"/>
      <c r="GT49" s="130"/>
      <c r="HD49" s="130"/>
      <c r="HN49" s="130"/>
      <c r="HX49" s="130"/>
      <c r="IH49" s="130"/>
    </row>
    <row xmlns:x14ac="http://schemas.microsoft.com/office/spreadsheetml/2009/9/ac" r="50" s="3" customFormat="true" x14ac:dyDescent="0.25">
      <c r="A50" s="398" t="str">
        <f ca="true">IF(ISBLANK('Data Summary'!A52),"",'Data Summary'!A52)</f>
        <v/>
      </c>
      <c r="B50" s="130"/>
      <c r="L50" s="130"/>
      <c r="V50" s="130"/>
      <c r="AF50" s="130"/>
      <c r="AP50" s="130"/>
      <c r="AZ50" s="130"/>
      <c r="BA50" s="130"/>
      <c r="BB50" s="130"/>
      <c r="BC50" s="130"/>
      <c r="BD50" s="130"/>
      <c r="BE50" s="130"/>
      <c r="BF50" s="130"/>
      <c r="BG50" s="130"/>
      <c r="BJ50" s="130"/>
      <c r="BK50" s="130"/>
      <c r="BL50" s="130"/>
      <c r="BM50" s="130"/>
      <c r="BN50" s="130"/>
      <c r="BO50" s="130"/>
      <c r="BP50" s="130"/>
      <c r="BQ50" s="130"/>
      <c r="BT50" s="441"/>
      <c r="BU50" s="442"/>
      <c r="BV50" s="442"/>
      <c r="BW50" s="442"/>
      <c r="BX50" s="442"/>
      <c r="BY50" s="442"/>
      <c r="BZ50" s="442"/>
      <c r="CA50" s="442"/>
      <c r="CB50" s="442"/>
      <c r="CC50" s="442"/>
      <c r="CD50" s="130"/>
      <c r="CN50" s="130"/>
      <c r="CX50" s="130"/>
      <c r="DH50" s="130"/>
      <c r="DR50" s="130"/>
      <c r="EB50" s="130"/>
      <c r="EL50" s="130"/>
      <c r="EV50" s="130"/>
      <c r="EW50" s="130"/>
      <c r="EX50" s="130"/>
      <c r="EY50" s="130"/>
      <c r="EZ50" s="130"/>
      <c r="FA50" s="130"/>
      <c r="FB50" s="130"/>
      <c r="FC50" s="130"/>
      <c r="FF50" s="130"/>
      <c r="FP50" s="130"/>
      <c r="FZ50" s="130"/>
      <c r="GJ50" s="130"/>
      <c r="GT50" s="130"/>
      <c r="HD50" s="130"/>
      <c r="HN50" s="130"/>
      <c r="HX50" s="130"/>
      <c r="IH50" s="130"/>
    </row>
    <row xmlns:x14ac="http://schemas.microsoft.com/office/spreadsheetml/2009/9/ac" r="51" s="3" customFormat="true" x14ac:dyDescent="0.25">
      <c r="A51" s="398" t="str">
        <f ca="true">IF(ISBLANK('Data Summary'!A53),"",'Data Summary'!A53)</f>
        <v/>
      </c>
      <c r="B51" s="130"/>
      <c r="L51" s="130"/>
      <c r="V51" s="130"/>
      <c r="AF51" s="130"/>
      <c r="AP51" s="130"/>
      <c r="AZ51" s="130"/>
      <c r="BA51" s="130"/>
      <c r="BB51" s="130"/>
      <c r="BC51" s="130"/>
      <c r="BD51" s="130"/>
      <c r="BE51" s="130"/>
      <c r="BF51" s="130"/>
      <c r="BG51" s="130"/>
      <c r="BJ51" s="130"/>
      <c r="BK51" s="130"/>
      <c r="BL51" s="130"/>
      <c r="BM51" s="130"/>
      <c r="BN51" s="130"/>
      <c r="BO51" s="130"/>
      <c r="BP51" s="130"/>
      <c r="BQ51" s="130"/>
      <c r="BT51" s="441"/>
      <c r="BU51" s="442"/>
      <c r="BV51" s="442"/>
      <c r="BW51" s="442"/>
      <c r="BX51" s="442"/>
      <c r="BY51" s="442"/>
      <c r="BZ51" s="442"/>
      <c r="CA51" s="442"/>
      <c r="CB51" s="442"/>
      <c r="CC51" s="442"/>
      <c r="CD51" s="130"/>
      <c r="CN51" s="130"/>
      <c r="CX51" s="130"/>
      <c r="DH51" s="130"/>
      <c r="DR51" s="130"/>
      <c r="EB51" s="130"/>
      <c r="EL51" s="130"/>
      <c r="EV51" s="130"/>
      <c r="EW51" s="130"/>
      <c r="EX51" s="130"/>
      <c r="EY51" s="130"/>
      <c r="EZ51" s="130"/>
      <c r="FA51" s="130"/>
      <c r="FB51" s="130"/>
      <c r="FC51" s="130"/>
      <c r="FF51" s="130"/>
      <c r="FP51" s="130"/>
      <c r="FZ51" s="130"/>
      <c r="GJ51" s="130"/>
      <c r="GT51" s="130"/>
      <c r="HD51" s="130"/>
      <c r="HN51" s="130"/>
      <c r="HX51" s="130"/>
      <c r="IH51" s="130"/>
    </row>
    <row xmlns:x14ac="http://schemas.microsoft.com/office/spreadsheetml/2009/9/ac" r="52" s="3" customFormat="true" x14ac:dyDescent="0.25">
      <c r="A52" s="398" t="str">
        <f ca="true">IF(ISBLANK('Data Summary'!A54),"",'Data Summary'!A54)</f>
        <v/>
      </c>
      <c r="B52" s="130"/>
      <c r="L52" s="130"/>
      <c r="V52" s="130"/>
      <c r="AF52" s="130"/>
      <c r="AP52" s="130"/>
      <c r="AZ52" s="130"/>
      <c r="BA52" s="130"/>
      <c r="BB52" s="130"/>
      <c r="BC52" s="130"/>
      <c r="BD52" s="130"/>
      <c r="BE52" s="130"/>
      <c r="BF52" s="130"/>
      <c r="BG52" s="130"/>
      <c r="BJ52" s="130"/>
      <c r="BK52" s="130"/>
      <c r="BL52" s="130"/>
      <c r="BM52" s="130"/>
      <c r="BN52" s="130"/>
      <c r="BO52" s="130"/>
      <c r="BP52" s="130"/>
      <c r="BQ52" s="130"/>
      <c r="BT52" s="441"/>
      <c r="BU52" s="442"/>
      <c r="BV52" s="442"/>
      <c r="BW52" s="442"/>
      <c r="BX52" s="442"/>
      <c r="BY52" s="442"/>
      <c r="BZ52" s="442"/>
      <c r="CA52" s="442"/>
      <c r="CB52" s="442"/>
      <c r="CC52" s="442"/>
      <c r="CD52" s="130"/>
      <c r="CN52" s="130"/>
      <c r="CX52" s="130"/>
      <c r="DH52" s="130"/>
      <c r="DR52" s="130"/>
      <c r="EB52" s="130"/>
      <c r="EL52" s="130"/>
      <c r="EV52" s="130"/>
      <c r="EW52" s="130"/>
      <c r="EX52" s="130"/>
      <c r="EY52" s="130"/>
      <c r="EZ52" s="130"/>
      <c r="FA52" s="130"/>
      <c r="FB52" s="130"/>
      <c r="FC52" s="130"/>
      <c r="FF52" s="130"/>
      <c r="FP52" s="130"/>
      <c r="FZ52" s="130"/>
      <c r="GJ52" s="130"/>
      <c r="GT52" s="130"/>
      <c r="HD52" s="130"/>
      <c r="HN52" s="130"/>
      <c r="HX52" s="130"/>
      <c r="IH52" s="130"/>
    </row>
    <row xmlns:x14ac="http://schemas.microsoft.com/office/spreadsheetml/2009/9/ac" r="53" s="3" customFormat="true" x14ac:dyDescent="0.25">
      <c r="A53" s="398" t="str">
        <f ca="true">IF(ISBLANK('Data Summary'!A55),"",'Data Summary'!A55)</f>
        <v/>
      </c>
      <c r="B53" s="130"/>
      <c r="L53" s="130"/>
      <c r="V53" s="130"/>
      <c r="AF53" s="130"/>
      <c r="AP53" s="130"/>
      <c r="AZ53" s="130"/>
      <c r="BA53" s="130"/>
      <c r="BB53" s="130"/>
      <c r="BC53" s="130"/>
      <c r="BD53" s="130"/>
      <c r="BE53" s="130"/>
      <c r="BF53" s="130"/>
      <c r="BG53" s="130"/>
      <c r="BJ53" s="130"/>
      <c r="BK53" s="130"/>
      <c r="BL53" s="130"/>
      <c r="BM53" s="130"/>
      <c r="BN53" s="130"/>
      <c r="BO53" s="130"/>
      <c r="BP53" s="130"/>
      <c r="BQ53" s="130"/>
      <c r="BT53" s="441"/>
      <c r="BU53" s="442"/>
      <c r="BV53" s="442"/>
      <c r="BW53" s="442"/>
      <c r="BX53" s="442"/>
      <c r="BY53" s="442"/>
      <c r="BZ53" s="442"/>
      <c r="CA53" s="442"/>
      <c r="CB53" s="442"/>
      <c r="CC53" s="442"/>
      <c r="CD53" s="130"/>
      <c r="CN53" s="130"/>
      <c r="CX53" s="130"/>
      <c r="DH53" s="130"/>
      <c r="DR53" s="130"/>
      <c r="EB53" s="130"/>
      <c r="EL53" s="130"/>
      <c r="EV53" s="130"/>
      <c r="EW53" s="130"/>
      <c r="EX53" s="130"/>
      <c r="EY53" s="130"/>
      <c r="EZ53" s="130"/>
      <c r="FA53" s="130"/>
      <c r="FB53" s="130"/>
      <c r="FC53" s="130"/>
      <c r="FF53" s="130"/>
      <c r="FP53" s="130"/>
      <c r="FZ53" s="130"/>
      <c r="GJ53" s="130"/>
      <c r="GT53" s="130"/>
      <c r="HD53" s="130"/>
      <c r="HN53" s="130"/>
      <c r="HX53" s="130"/>
      <c r="IH53" s="130"/>
    </row>
    <row xmlns:x14ac="http://schemas.microsoft.com/office/spreadsheetml/2009/9/ac" r="54" s="3" customFormat="true" x14ac:dyDescent="0.25">
      <c r="A54" s="398" t="str">
        <f ca="true">IF(ISBLANK('Data Summary'!A56),"",'Data Summary'!A56)</f>
        <v/>
      </c>
      <c r="B54" s="130"/>
      <c r="L54" s="130"/>
      <c r="V54" s="130"/>
      <c r="AF54" s="130"/>
      <c r="AP54" s="130"/>
      <c r="AZ54" s="130"/>
      <c r="BA54" s="130"/>
      <c r="BB54" s="130"/>
      <c r="BC54" s="130"/>
      <c r="BD54" s="130"/>
      <c r="BE54" s="130"/>
      <c r="BF54" s="130"/>
      <c r="BG54" s="130"/>
      <c r="BJ54" s="130"/>
      <c r="BK54" s="130"/>
      <c r="BL54" s="130"/>
      <c r="BM54" s="130"/>
      <c r="BN54" s="130"/>
      <c r="BO54" s="130"/>
      <c r="BP54" s="130"/>
      <c r="BQ54" s="130"/>
      <c r="BT54" s="441"/>
      <c r="BU54" s="442"/>
      <c r="BV54" s="442"/>
      <c r="BW54" s="442"/>
      <c r="BX54" s="442"/>
      <c r="BY54" s="442"/>
      <c r="BZ54" s="442"/>
      <c r="CA54" s="442"/>
      <c r="CB54" s="442"/>
      <c r="CC54" s="442"/>
      <c r="CD54" s="130"/>
      <c r="CN54" s="130"/>
      <c r="CX54" s="130"/>
      <c r="DH54" s="130"/>
      <c r="DR54" s="130"/>
      <c r="EB54" s="130"/>
      <c r="EL54" s="130"/>
      <c r="EV54" s="130"/>
      <c r="EW54" s="130"/>
      <c r="EX54" s="130"/>
      <c r="EY54" s="130"/>
      <c r="EZ54" s="130"/>
      <c r="FA54" s="130"/>
      <c r="FB54" s="130"/>
      <c r="FC54" s="130"/>
      <c r="FF54" s="130"/>
      <c r="FP54" s="130"/>
      <c r="FZ54" s="130"/>
      <c r="GJ54" s="130"/>
      <c r="GT54" s="130"/>
      <c r="HD54" s="130"/>
      <c r="HN54" s="130"/>
      <c r="HX54" s="130"/>
      <c r="IH54" s="130"/>
    </row>
    <row xmlns:x14ac="http://schemas.microsoft.com/office/spreadsheetml/2009/9/ac" r="55" s="3" customFormat="true" x14ac:dyDescent="0.25">
      <c r="A55" s="398" t="str">
        <f ca="true">IF(ISBLANK('Data Summary'!A57),"",'Data Summary'!A57)</f>
        <v/>
      </c>
      <c r="B55" s="130"/>
      <c r="L55" s="130"/>
      <c r="V55" s="130"/>
      <c r="AF55" s="130"/>
      <c r="AP55" s="130"/>
      <c r="AZ55" s="130"/>
      <c r="BA55" s="130"/>
      <c r="BB55" s="130"/>
      <c r="BC55" s="130"/>
      <c r="BD55" s="130"/>
      <c r="BE55" s="130"/>
      <c r="BF55" s="130"/>
      <c r="BG55" s="130"/>
      <c r="BJ55" s="130"/>
      <c r="BK55" s="130"/>
      <c r="BL55" s="130"/>
      <c r="BM55" s="130"/>
      <c r="BN55" s="130"/>
      <c r="BO55" s="130"/>
      <c r="BP55" s="130"/>
      <c r="BQ55" s="130"/>
      <c r="BT55" s="441"/>
      <c r="BU55" s="442"/>
      <c r="BV55" s="442"/>
      <c r="BW55" s="442"/>
      <c r="BX55" s="442"/>
      <c r="BY55" s="442"/>
      <c r="BZ55" s="442"/>
      <c r="CA55" s="442"/>
      <c r="CB55" s="442"/>
      <c r="CC55" s="442"/>
      <c r="CD55" s="130"/>
      <c r="CN55" s="130"/>
      <c r="CX55" s="130"/>
      <c r="DH55" s="130"/>
      <c r="DR55" s="130"/>
      <c r="EB55" s="130"/>
      <c r="EL55" s="130"/>
      <c r="EV55" s="130"/>
      <c r="EW55" s="130"/>
      <c r="EX55" s="130"/>
      <c r="EY55" s="130"/>
      <c r="EZ55" s="130"/>
      <c r="FA55" s="130"/>
      <c r="FB55" s="130"/>
      <c r="FC55" s="130"/>
      <c r="FF55" s="130"/>
      <c r="FP55" s="130"/>
      <c r="FZ55" s="130"/>
      <c r="GJ55" s="130"/>
      <c r="GT55" s="130"/>
      <c r="HD55" s="130"/>
      <c r="HN55" s="130"/>
      <c r="HX55" s="130"/>
      <c r="IH55" s="130"/>
    </row>
    <row xmlns:x14ac="http://schemas.microsoft.com/office/spreadsheetml/2009/9/ac" r="56" s="3" customFormat="true" x14ac:dyDescent="0.25">
      <c r="A56" s="398" t="str">
        <f ca="true">IF(ISBLANK('Data Summary'!A58),"",'Data Summary'!A58)</f>
        <v/>
      </c>
      <c r="B56" s="130"/>
      <c r="L56" s="130"/>
      <c r="V56" s="130"/>
      <c r="AF56" s="130"/>
      <c r="AP56" s="130"/>
      <c r="AZ56" s="130"/>
      <c r="BA56" s="130"/>
      <c r="BB56" s="130"/>
      <c r="BC56" s="130"/>
      <c r="BD56" s="130"/>
      <c r="BE56" s="130"/>
      <c r="BF56" s="130"/>
      <c r="BG56" s="130"/>
      <c r="BJ56" s="130"/>
      <c r="BK56" s="130"/>
      <c r="BL56" s="130"/>
      <c r="BM56" s="130"/>
      <c r="BN56" s="130"/>
      <c r="BO56" s="130"/>
      <c r="BP56" s="130"/>
      <c r="BQ56" s="130"/>
      <c r="BT56" s="441"/>
      <c r="BU56" s="442"/>
      <c r="BV56" s="442"/>
      <c r="BW56" s="442"/>
      <c r="BX56" s="442"/>
      <c r="BY56" s="442"/>
      <c r="BZ56" s="442"/>
      <c r="CA56" s="442"/>
      <c r="CB56" s="442"/>
      <c r="CC56" s="442"/>
      <c r="CD56" s="130"/>
      <c r="CN56" s="130"/>
      <c r="CX56" s="130"/>
      <c r="DH56" s="130"/>
      <c r="DR56" s="130"/>
      <c r="EB56" s="130"/>
      <c r="EL56" s="130"/>
      <c r="EV56" s="130"/>
      <c r="EW56" s="130"/>
      <c r="EX56" s="130"/>
      <c r="EY56" s="130"/>
      <c r="EZ56" s="130"/>
      <c r="FA56" s="130"/>
      <c r="FB56" s="130"/>
      <c r="FC56" s="130"/>
      <c r="FF56" s="130"/>
      <c r="FP56" s="130"/>
      <c r="FZ56" s="130"/>
      <c r="GJ56" s="130"/>
      <c r="GT56" s="130"/>
      <c r="HD56" s="130"/>
      <c r="HN56" s="130"/>
      <c r="HX56" s="130"/>
      <c r="IH56" s="130"/>
    </row>
    <row xmlns:x14ac="http://schemas.microsoft.com/office/spreadsheetml/2009/9/ac" r="57" s="3" customFormat="true" x14ac:dyDescent="0.25">
      <c r="A57" s="398" t="str">
        <f ca="true">IF(ISBLANK('Data Summary'!A59),"",'Data Summary'!A59)</f>
        <v/>
      </c>
      <c r="B57" s="130"/>
      <c r="L57" s="130"/>
      <c r="V57" s="130"/>
      <c r="AF57" s="130"/>
      <c r="AP57" s="130"/>
      <c r="AZ57" s="130"/>
      <c r="BA57" s="130"/>
      <c r="BB57" s="130"/>
      <c r="BC57" s="130"/>
      <c r="BD57" s="130"/>
      <c r="BE57" s="130"/>
      <c r="BF57" s="130"/>
      <c r="BG57" s="130"/>
      <c r="BJ57" s="130"/>
      <c r="BK57" s="130"/>
      <c r="BL57" s="130"/>
      <c r="BM57" s="130"/>
      <c r="BN57" s="130"/>
      <c r="BO57" s="130"/>
      <c r="BP57" s="130"/>
      <c r="BQ57" s="130"/>
      <c r="BT57" s="441"/>
      <c r="BU57" s="442"/>
      <c r="BV57" s="442"/>
      <c r="BW57" s="442"/>
      <c r="BX57" s="442"/>
      <c r="BY57" s="442"/>
      <c r="BZ57" s="442"/>
      <c r="CA57" s="442"/>
      <c r="CB57" s="442"/>
      <c r="CC57" s="442"/>
      <c r="CD57" s="130"/>
      <c r="CN57" s="130"/>
      <c r="CX57" s="130"/>
      <c r="DH57" s="130"/>
      <c r="DR57" s="130"/>
      <c r="EB57" s="130"/>
      <c r="EL57" s="130"/>
      <c r="EV57" s="130"/>
      <c r="EW57" s="130"/>
      <c r="EX57" s="130"/>
      <c r="EY57" s="130"/>
      <c r="EZ57" s="130"/>
      <c r="FA57" s="130"/>
      <c r="FB57" s="130"/>
      <c r="FC57" s="130"/>
      <c r="FF57" s="130"/>
      <c r="FP57" s="130"/>
      <c r="FZ57" s="130"/>
      <c r="GJ57" s="130"/>
      <c r="GT57" s="130"/>
      <c r="HD57" s="130"/>
      <c r="HN57" s="130"/>
      <c r="HX57" s="130"/>
      <c r="IH57" s="130"/>
    </row>
    <row xmlns:x14ac="http://schemas.microsoft.com/office/spreadsheetml/2009/9/ac" r="58" s="3" customFormat="true" x14ac:dyDescent="0.25">
      <c r="A58" s="398" t="str">
        <f ca="true">IF(ISBLANK('Data Summary'!A60),"",'Data Summary'!A60)</f>
        <v/>
      </c>
      <c r="B58" s="130"/>
      <c r="L58" s="130"/>
      <c r="V58" s="130"/>
      <c r="AF58" s="130"/>
      <c r="AP58" s="130"/>
      <c r="AZ58" s="130"/>
      <c r="BA58" s="130"/>
      <c r="BB58" s="130"/>
      <c r="BC58" s="130"/>
      <c r="BD58" s="130"/>
      <c r="BE58" s="130"/>
      <c r="BF58" s="130"/>
      <c r="BG58" s="130"/>
      <c r="BJ58" s="130"/>
      <c r="BK58" s="130"/>
      <c r="BL58" s="130"/>
      <c r="BM58" s="130"/>
      <c r="BN58" s="130"/>
      <c r="BO58" s="130"/>
      <c r="BP58" s="130"/>
      <c r="BQ58" s="130"/>
      <c r="BT58" s="441"/>
      <c r="BU58" s="442"/>
      <c r="BV58" s="442"/>
      <c r="BW58" s="442"/>
      <c r="BX58" s="442"/>
      <c r="BY58" s="442"/>
      <c r="BZ58" s="442"/>
      <c r="CA58" s="442"/>
      <c r="CB58" s="442"/>
      <c r="CC58" s="442"/>
      <c r="CD58" s="130"/>
      <c r="CN58" s="130"/>
      <c r="CX58" s="130"/>
      <c r="DH58" s="130"/>
      <c r="DR58" s="130"/>
      <c r="EB58" s="130"/>
      <c r="EL58" s="130"/>
      <c r="EV58" s="130"/>
      <c r="EW58" s="130"/>
      <c r="EX58" s="130"/>
      <c r="EY58" s="130"/>
      <c r="EZ58" s="130"/>
      <c r="FA58" s="130"/>
      <c r="FB58" s="130"/>
      <c r="FC58" s="130"/>
      <c r="FF58" s="130"/>
      <c r="FP58" s="130"/>
      <c r="FZ58" s="130"/>
      <c r="GJ58" s="130"/>
      <c r="GT58" s="130"/>
      <c r="HD58" s="130"/>
      <c r="HN58" s="130"/>
      <c r="HX58" s="130"/>
      <c r="IH58" s="130"/>
    </row>
    <row xmlns:x14ac="http://schemas.microsoft.com/office/spreadsheetml/2009/9/ac" r="59" s="3" customFormat="true" x14ac:dyDescent="0.25">
      <c r="A59" s="398" t="str">
        <f ca="true">IF(ISBLANK('Data Summary'!A61),"",'Data Summary'!A61)</f>
        <v/>
      </c>
      <c r="B59" s="130"/>
      <c r="L59" s="130"/>
      <c r="V59" s="130"/>
      <c r="AF59" s="130"/>
      <c r="AP59" s="130"/>
      <c r="AZ59" s="130"/>
      <c r="BA59" s="130"/>
      <c r="BB59" s="130"/>
      <c r="BC59" s="130"/>
      <c r="BD59" s="130"/>
      <c r="BE59" s="130"/>
      <c r="BF59" s="130"/>
      <c r="BG59" s="130"/>
      <c r="BJ59" s="130"/>
      <c r="BK59" s="130"/>
      <c r="BL59" s="130"/>
      <c r="BM59" s="130"/>
      <c r="BN59" s="130"/>
      <c r="BO59" s="130"/>
      <c r="BP59" s="130"/>
      <c r="BQ59" s="130"/>
      <c r="BT59" s="441"/>
      <c r="BU59" s="442"/>
      <c r="BV59" s="442"/>
      <c r="BW59" s="442"/>
      <c r="BX59" s="442"/>
      <c r="BY59" s="442"/>
      <c r="BZ59" s="442"/>
      <c r="CA59" s="442"/>
      <c r="CB59" s="442"/>
      <c r="CC59" s="442"/>
      <c r="CD59" s="130"/>
      <c r="CN59" s="130"/>
      <c r="CX59" s="130"/>
      <c r="DH59" s="130"/>
      <c r="DR59" s="130"/>
      <c r="EB59" s="130"/>
      <c r="EL59" s="130"/>
      <c r="EV59" s="130"/>
      <c r="EW59" s="130"/>
      <c r="EX59" s="130"/>
      <c r="EY59" s="130"/>
      <c r="EZ59" s="130"/>
      <c r="FA59" s="130"/>
      <c r="FB59" s="130"/>
      <c r="FC59" s="130"/>
      <c r="FF59" s="130"/>
      <c r="FP59" s="130"/>
      <c r="FZ59" s="130"/>
      <c r="GJ59" s="130"/>
      <c r="GT59" s="130"/>
      <c r="HD59" s="130"/>
      <c r="HN59" s="130"/>
      <c r="HX59" s="130"/>
      <c r="IH59" s="130"/>
    </row>
    <row xmlns:x14ac="http://schemas.microsoft.com/office/spreadsheetml/2009/9/ac" r="60" s="3" customFormat="true" x14ac:dyDescent="0.25">
      <c r="A60" s="398" t="str">
        <f ca="true">IF(ISBLANK('Data Summary'!A62),"",'Data Summary'!A62)</f>
        <v/>
      </c>
      <c r="B60" s="130"/>
      <c r="L60" s="130"/>
      <c r="V60" s="130"/>
      <c r="AF60" s="130"/>
      <c r="AP60" s="130"/>
      <c r="AZ60" s="130"/>
      <c r="BA60" s="130"/>
      <c r="BB60" s="130"/>
      <c r="BC60" s="130"/>
      <c r="BD60" s="130"/>
      <c r="BE60" s="130"/>
      <c r="BF60" s="130"/>
      <c r="BG60" s="130"/>
      <c r="BJ60" s="130"/>
      <c r="BK60" s="130"/>
      <c r="BL60" s="130"/>
      <c r="BM60" s="130"/>
      <c r="BN60" s="130"/>
      <c r="BO60" s="130"/>
      <c r="BP60" s="130"/>
      <c r="BQ60" s="130"/>
      <c r="BT60" s="441"/>
      <c r="BU60" s="442"/>
      <c r="BV60" s="442"/>
      <c r="BW60" s="442"/>
      <c r="BX60" s="442"/>
      <c r="BY60" s="442"/>
      <c r="BZ60" s="442"/>
      <c r="CA60" s="442"/>
      <c r="CB60" s="442"/>
      <c r="CC60" s="442"/>
      <c r="CD60" s="130"/>
      <c r="CN60" s="130"/>
      <c r="CX60" s="130"/>
      <c r="DH60" s="130"/>
      <c r="DR60" s="130"/>
      <c r="EB60" s="130"/>
      <c r="EL60" s="130"/>
      <c r="EV60" s="130"/>
      <c r="EW60" s="130"/>
      <c r="EX60" s="130"/>
      <c r="EY60" s="130"/>
      <c r="EZ60" s="130"/>
      <c r="FA60" s="130"/>
      <c r="FB60" s="130"/>
      <c r="FC60" s="130"/>
      <c r="FF60" s="130"/>
      <c r="FP60" s="130"/>
      <c r="FZ60" s="130"/>
      <c r="GJ60" s="130"/>
      <c r="GT60" s="130"/>
      <c r="HD60" s="130"/>
      <c r="HN60" s="130"/>
      <c r="HX60" s="130"/>
      <c r="IH60" s="130"/>
    </row>
    <row xmlns:x14ac="http://schemas.microsoft.com/office/spreadsheetml/2009/9/ac" r="61" s="3" customFormat="true" x14ac:dyDescent="0.25">
      <c r="A61" s="398" t="str">
        <f ca="true">IF(ISBLANK('Data Summary'!A63),"",'Data Summary'!A63)</f>
        <v/>
      </c>
      <c r="B61" s="130"/>
      <c r="L61" s="130"/>
      <c r="V61" s="130"/>
      <c r="AF61" s="130"/>
      <c r="AP61" s="130"/>
      <c r="AZ61" s="130"/>
      <c r="BA61" s="130"/>
      <c r="BB61" s="130"/>
      <c r="BC61" s="130"/>
      <c r="BD61" s="130"/>
      <c r="BE61" s="130"/>
      <c r="BF61" s="130"/>
      <c r="BG61" s="130"/>
      <c r="BJ61" s="130"/>
      <c r="BK61" s="130"/>
      <c r="BL61" s="130"/>
      <c r="BM61" s="130"/>
      <c r="BN61" s="130"/>
      <c r="BO61" s="130"/>
      <c r="BP61" s="130"/>
      <c r="BQ61" s="130"/>
      <c r="BT61" s="441"/>
      <c r="BU61" s="442"/>
      <c r="BV61" s="442"/>
      <c r="BW61" s="442"/>
      <c r="BX61" s="442"/>
      <c r="BY61" s="442"/>
      <c r="BZ61" s="442"/>
      <c r="CA61" s="442"/>
      <c r="CB61" s="442"/>
      <c r="CC61" s="442"/>
      <c r="CD61" s="130"/>
      <c r="CN61" s="130"/>
      <c r="CX61" s="130"/>
      <c r="DH61" s="130"/>
      <c r="DR61" s="130"/>
      <c r="EB61" s="130"/>
      <c r="EL61" s="130"/>
      <c r="EV61" s="130"/>
      <c r="EW61" s="130"/>
      <c r="EX61" s="130"/>
      <c r="EY61" s="130"/>
      <c r="EZ61" s="130"/>
      <c r="FA61" s="130"/>
      <c r="FB61" s="130"/>
      <c r="FC61" s="130"/>
      <c r="FF61" s="130"/>
      <c r="FP61" s="130"/>
      <c r="FZ61" s="130"/>
      <c r="GJ61" s="130"/>
      <c r="GT61" s="130"/>
      <c r="HD61" s="130"/>
      <c r="HN61" s="130"/>
      <c r="HX61" s="130"/>
      <c r="IH61" s="130"/>
    </row>
    <row xmlns:x14ac="http://schemas.microsoft.com/office/spreadsheetml/2009/9/ac" r="62" s="3" customFormat="true" x14ac:dyDescent="0.25">
      <c r="A62" s="398" t="str">
        <f ca="true">IF(ISBLANK('Data Summary'!A64),"",'Data Summary'!A64)</f>
        <v/>
      </c>
      <c r="B62" s="130"/>
      <c r="L62" s="130"/>
      <c r="V62" s="130"/>
      <c r="AF62" s="130"/>
      <c r="AP62" s="130"/>
      <c r="AZ62" s="130"/>
      <c r="BA62" s="130"/>
      <c r="BB62" s="130"/>
      <c r="BC62" s="130"/>
      <c r="BD62" s="130"/>
      <c r="BE62" s="130"/>
      <c r="BF62" s="130"/>
      <c r="BG62" s="130"/>
      <c r="BJ62" s="130"/>
      <c r="BK62" s="130"/>
      <c r="BL62" s="130"/>
      <c r="BM62" s="130"/>
      <c r="BN62" s="130"/>
      <c r="BO62" s="130"/>
      <c r="BP62" s="130"/>
      <c r="BQ62" s="130"/>
      <c r="BT62" s="441"/>
      <c r="BU62" s="442"/>
      <c r="BV62" s="442"/>
      <c r="BW62" s="442"/>
      <c r="BX62" s="442"/>
      <c r="BY62" s="442"/>
      <c r="BZ62" s="442"/>
      <c r="CA62" s="442"/>
      <c r="CB62" s="442"/>
      <c r="CC62" s="442"/>
      <c r="CD62" s="130"/>
      <c r="CN62" s="130"/>
      <c r="CX62" s="130"/>
      <c r="DH62" s="130"/>
      <c r="DR62" s="130"/>
      <c r="EB62" s="130"/>
      <c r="EL62" s="130"/>
      <c r="EV62" s="130"/>
      <c r="EW62" s="130"/>
      <c r="EX62" s="130"/>
      <c r="EY62" s="130"/>
      <c r="EZ62" s="130"/>
      <c r="FA62" s="130"/>
      <c r="FB62" s="130"/>
      <c r="FC62" s="130"/>
      <c r="FF62" s="130"/>
      <c r="FP62" s="130"/>
      <c r="FZ62" s="130"/>
      <c r="GJ62" s="130"/>
      <c r="GT62" s="130"/>
      <c r="HD62" s="130"/>
      <c r="HN62" s="130"/>
      <c r="HX62" s="130"/>
      <c r="IH62" s="130"/>
    </row>
    <row xmlns:x14ac="http://schemas.microsoft.com/office/spreadsheetml/2009/9/ac" r="63" s="3" customFormat="true" x14ac:dyDescent="0.25">
      <c r="A63" s="398" t="str">
        <f ca="true">IF(ISBLANK('Data Summary'!A65),"",'Data Summary'!A65)</f>
        <v/>
      </c>
      <c r="B63" s="130"/>
      <c r="L63" s="130"/>
      <c r="V63" s="130"/>
      <c r="AF63" s="130"/>
      <c r="AP63" s="130"/>
      <c r="AZ63" s="130"/>
      <c r="BA63" s="130"/>
      <c r="BB63" s="130"/>
      <c r="BC63" s="130"/>
      <c r="BD63" s="130"/>
      <c r="BE63" s="130"/>
      <c r="BF63" s="130"/>
      <c r="BG63" s="130"/>
      <c r="BJ63" s="130"/>
      <c r="BK63" s="130"/>
      <c r="BL63" s="130"/>
      <c r="BM63" s="130"/>
      <c r="BN63" s="130"/>
      <c r="BO63" s="130"/>
      <c r="BP63" s="130"/>
      <c r="BQ63" s="130"/>
      <c r="BT63" s="441"/>
      <c r="BU63" s="442"/>
      <c r="BV63" s="442"/>
      <c r="BW63" s="442"/>
      <c r="BX63" s="442"/>
      <c r="BY63" s="442"/>
      <c r="BZ63" s="442"/>
      <c r="CA63" s="442"/>
      <c r="CB63" s="442"/>
      <c r="CC63" s="442"/>
      <c r="CD63" s="130"/>
      <c r="CN63" s="130"/>
      <c r="CX63" s="130"/>
      <c r="DH63" s="130"/>
      <c r="DR63" s="130"/>
      <c r="EB63" s="130"/>
      <c r="EL63" s="130"/>
      <c r="EV63" s="130"/>
      <c r="EW63" s="130"/>
      <c r="EX63" s="130"/>
      <c r="EY63" s="130"/>
      <c r="EZ63" s="130"/>
      <c r="FA63" s="130"/>
      <c r="FB63" s="130"/>
      <c r="FC63" s="130"/>
      <c r="FF63" s="130"/>
      <c r="FP63" s="130"/>
      <c r="FZ63" s="130"/>
      <c r="GJ63" s="130"/>
      <c r="GT63" s="130"/>
      <c r="HD63" s="130"/>
      <c r="HN63" s="130"/>
      <c r="HX63" s="130"/>
      <c r="IH63" s="130"/>
    </row>
    <row xmlns:x14ac="http://schemas.microsoft.com/office/spreadsheetml/2009/9/ac" r="64" s="3" customFormat="true" x14ac:dyDescent="0.25">
      <c r="A64" s="398" t="str">
        <f ca="true">IF(ISBLANK('Data Summary'!A66),"",'Data Summary'!A66)</f>
        <v/>
      </c>
      <c r="B64" s="130"/>
      <c r="L64" s="130"/>
      <c r="V64" s="130"/>
      <c r="AF64" s="130"/>
      <c r="AP64" s="130"/>
      <c r="AZ64" s="130"/>
      <c r="BA64" s="130"/>
      <c r="BB64" s="130"/>
      <c r="BC64" s="130"/>
      <c r="BD64" s="130"/>
      <c r="BE64" s="130"/>
      <c r="BF64" s="130"/>
      <c r="BG64" s="130"/>
      <c r="BJ64" s="130"/>
      <c r="BK64" s="130"/>
      <c r="BL64" s="130"/>
      <c r="BM64" s="130"/>
      <c r="BN64" s="130"/>
      <c r="BO64" s="130"/>
      <c r="BP64" s="130"/>
      <c r="BQ64" s="130"/>
      <c r="BT64" s="441"/>
      <c r="BU64" s="442"/>
      <c r="BV64" s="442"/>
      <c r="BW64" s="442"/>
      <c r="BX64" s="442"/>
      <c r="BY64" s="442"/>
      <c r="BZ64" s="442"/>
      <c r="CA64" s="442"/>
      <c r="CB64" s="442"/>
      <c r="CC64" s="442"/>
      <c r="CD64" s="130"/>
      <c r="CN64" s="130"/>
      <c r="CX64" s="130"/>
      <c r="DH64" s="130"/>
      <c r="DR64" s="130"/>
      <c r="EB64" s="130"/>
      <c r="EL64" s="130"/>
      <c r="EV64" s="130"/>
      <c r="EW64" s="130"/>
      <c r="EX64" s="130"/>
      <c r="EY64" s="130"/>
      <c r="EZ64" s="130"/>
      <c r="FA64" s="130"/>
      <c r="FB64" s="130"/>
      <c r="FC64" s="130"/>
      <c r="FF64" s="130"/>
      <c r="FP64" s="130"/>
      <c r="FZ64" s="130"/>
      <c r="GJ64" s="130"/>
      <c r="GT64" s="130"/>
      <c r="HD64" s="130"/>
      <c r="HN64" s="130"/>
      <c r="HX64" s="130"/>
      <c r="IH64" s="130"/>
    </row>
    <row xmlns:x14ac="http://schemas.microsoft.com/office/spreadsheetml/2009/9/ac" r="65" s="3" customFormat="true" x14ac:dyDescent="0.25">
      <c r="A65" s="398" t="str">
        <f ca="true">IF(ISBLANK('Data Summary'!A67),"",'Data Summary'!A67)</f>
        <v/>
      </c>
      <c r="B65" s="130"/>
      <c r="L65" s="130"/>
      <c r="V65" s="130"/>
      <c r="AF65" s="130"/>
      <c r="AP65" s="130"/>
      <c r="AZ65" s="130"/>
      <c r="BA65" s="130"/>
      <c r="BB65" s="130"/>
      <c r="BC65" s="130"/>
      <c r="BD65" s="130"/>
      <c r="BE65" s="130"/>
      <c r="BF65" s="130"/>
      <c r="BG65" s="130"/>
      <c r="BJ65" s="130"/>
      <c r="BK65" s="130"/>
      <c r="BL65" s="130"/>
      <c r="BM65" s="130"/>
      <c r="BN65" s="130"/>
      <c r="BO65" s="130"/>
      <c r="BP65" s="130"/>
      <c r="BQ65" s="130"/>
      <c r="BT65" s="441"/>
      <c r="BU65" s="442"/>
      <c r="BV65" s="442"/>
      <c r="BW65" s="442"/>
      <c r="BX65" s="442"/>
      <c r="BY65" s="442"/>
      <c r="BZ65" s="442"/>
      <c r="CA65" s="442"/>
      <c r="CB65" s="442"/>
      <c r="CC65" s="442"/>
      <c r="CD65" s="130"/>
      <c r="CN65" s="130"/>
      <c r="CX65" s="130"/>
      <c r="DH65" s="130"/>
      <c r="DR65" s="130"/>
      <c r="EB65" s="130"/>
      <c r="EL65" s="130"/>
      <c r="EV65" s="130"/>
      <c r="EW65" s="130"/>
      <c r="EX65" s="130"/>
      <c r="EY65" s="130"/>
      <c r="EZ65" s="130"/>
      <c r="FA65" s="130"/>
      <c r="FB65" s="130"/>
      <c r="FC65" s="130"/>
      <c r="FF65" s="130"/>
      <c r="FP65" s="130"/>
      <c r="FZ65" s="130"/>
      <c r="GJ65" s="130"/>
      <c r="GT65" s="130"/>
      <c r="HD65" s="130"/>
      <c r="HN65" s="130"/>
      <c r="HX65" s="130"/>
      <c r="IH65" s="130"/>
    </row>
    <row xmlns:x14ac="http://schemas.microsoft.com/office/spreadsheetml/2009/9/ac" r="66" s="3" customFormat="true" x14ac:dyDescent="0.25">
      <c r="A66" s="398" t="str">
        <f ca="true">IF(ISBLANK('Data Summary'!A68),"",'Data Summary'!A68)</f>
        <v/>
      </c>
      <c r="B66" s="130"/>
      <c r="L66" s="130"/>
      <c r="V66" s="130"/>
      <c r="AF66" s="130"/>
      <c r="AP66" s="130"/>
      <c r="AZ66" s="130"/>
      <c r="BA66" s="130"/>
      <c r="BB66" s="130"/>
      <c r="BC66" s="130"/>
      <c r="BD66" s="130"/>
      <c r="BE66" s="130"/>
      <c r="BF66" s="130"/>
      <c r="BG66" s="130"/>
      <c r="BJ66" s="130"/>
      <c r="BK66" s="130"/>
      <c r="BL66" s="130"/>
      <c r="BM66" s="130"/>
      <c r="BN66" s="130"/>
      <c r="BO66" s="130"/>
      <c r="BP66" s="130"/>
      <c r="BQ66" s="130"/>
      <c r="BT66" s="441"/>
      <c r="BU66" s="442"/>
      <c r="BV66" s="442"/>
      <c r="BW66" s="442"/>
      <c r="BX66" s="442"/>
      <c r="BY66" s="442"/>
      <c r="BZ66" s="442"/>
      <c r="CA66" s="442"/>
      <c r="CB66" s="442"/>
      <c r="CC66" s="442"/>
      <c r="CD66" s="130"/>
      <c r="CN66" s="130"/>
      <c r="CX66" s="130"/>
      <c r="DH66" s="130"/>
      <c r="DR66" s="130"/>
      <c r="EB66" s="130"/>
      <c r="EL66" s="130"/>
      <c r="EV66" s="130"/>
      <c r="EW66" s="130"/>
      <c r="EX66" s="130"/>
      <c r="EY66" s="130"/>
      <c r="EZ66" s="130"/>
      <c r="FA66" s="130"/>
      <c r="FB66" s="130"/>
      <c r="FC66" s="130"/>
      <c r="FF66" s="130"/>
      <c r="FP66" s="130"/>
      <c r="FZ66" s="130"/>
      <c r="GJ66" s="130"/>
      <c r="GT66" s="130"/>
      <c r="HD66" s="130"/>
      <c r="HN66" s="130"/>
      <c r="HX66" s="130"/>
      <c r="IH66" s="130"/>
    </row>
    <row xmlns:x14ac="http://schemas.microsoft.com/office/spreadsheetml/2009/9/ac" r="67" s="3" customFormat="true" x14ac:dyDescent="0.25">
      <c r="A67" s="398" t="str">
        <f ca="true">IF(ISBLANK('Data Summary'!A69),"",'Data Summary'!A69)</f>
        <v/>
      </c>
      <c r="B67" s="130"/>
      <c r="L67" s="130"/>
      <c r="V67" s="130"/>
      <c r="AF67" s="130"/>
      <c r="AP67" s="130"/>
      <c r="AZ67" s="130"/>
      <c r="BA67" s="130"/>
      <c r="BB67" s="130"/>
      <c r="BC67" s="130"/>
      <c r="BD67" s="130"/>
      <c r="BE67" s="130"/>
      <c r="BF67" s="130"/>
      <c r="BG67" s="130"/>
      <c r="BJ67" s="130"/>
      <c r="BK67" s="130"/>
      <c r="BL67" s="130"/>
      <c r="BM67" s="130"/>
      <c r="BN67" s="130"/>
      <c r="BO67" s="130"/>
      <c r="BP67" s="130"/>
      <c r="BQ67" s="130"/>
      <c r="BT67" s="441"/>
      <c r="BU67" s="442"/>
      <c r="BV67" s="442"/>
      <c r="BW67" s="442"/>
      <c r="BX67" s="442"/>
      <c r="BY67" s="442"/>
      <c r="BZ67" s="442"/>
      <c r="CA67" s="442"/>
      <c r="CB67" s="442"/>
      <c r="CC67" s="442"/>
      <c r="CD67" s="130"/>
      <c r="CN67" s="130"/>
      <c r="CX67" s="130"/>
      <c r="DH67" s="130"/>
      <c r="DR67" s="130"/>
      <c r="EB67" s="130"/>
      <c r="EL67" s="130"/>
      <c r="EV67" s="130"/>
      <c r="EW67" s="130"/>
      <c r="EX67" s="130"/>
      <c r="EY67" s="130"/>
      <c r="EZ67" s="130"/>
      <c r="FA67" s="130"/>
      <c r="FB67" s="130"/>
      <c r="FC67" s="130"/>
      <c r="FF67" s="130"/>
      <c r="FP67" s="130"/>
      <c r="FZ67" s="130"/>
      <c r="GJ67" s="130"/>
      <c r="GT67" s="130"/>
      <c r="HD67" s="130"/>
      <c r="HN67" s="130"/>
      <c r="HX67" s="130"/>
      <c r="IH67" s="130"/>
    </row>
    <row xmlns:x14ac="http://schemas.microsoft.com/office/spreadsheetml/2009/9/ac" r="68" s="3" customFormat="true" x14ac:dyDescent="0.25">
      <c r="A68" s="398" t="str">
        <f ca="true">IF(ISBLANK('Data Summary'!A70),"",'Data Summary'!A70)</f>
        <v/>
      </c>
      <c r="B68" s="130"/>
      <c r="L68" s="130"/>
      <c r="V68" s="130"/>
      <c r="AF68" s="130"/>
      <c r="AP68" s="130"/>
      <c r="AZ68" s="130"/>
      <c r="BA68" s="130"/>
      <c r="BB68" s="130"/>
      <c r="BC68" s="130"/>
      <c r="BD68" s="130"/>
      <c r="BE68" s="130"/>
      <c r="BF68" s="130"/>
      <c r="BG68" s="130"/>
      <c r="BJ68" s="130"/>
      <c r="BK68" s="130"/>
      <c r="BL68" s="130"/>
      <c r="BM68" s="130"/>
      <c r="BN68" s="130"/>
      <c r="BO68" s="130"/>
      <c r="BP68" s="130"/>
      <c r="BQ68" s="130"/>
      <c r="BT68" s="441"/>
      <c r="BU68" s="442"/>
      <c r="BV68" s="442"/>
      <c r="BW68" s="442"/>
      <c r="BX68" s="442"/>
      <c r="BY68" s="442"/>
      <c r="BZ68" s="442"/>
      <c r="CA68" s="442"/>
      <c r="CB68" s="442"/>
      <c r="CC68" s="442"/>
      <c r="CD68" s="130"/>
      <c r="CN68" s="130"/>
      <c r="CX68" s="130"/>
      <c r="DH68" s="130"/>
      <c r="DR68" s="130"/>
      <c r="EB68" s="130"/>
      <c r="EL68" s="130"/>
      <c r="EV68" s="130"/>
      <c r="EW68" s="130"/>
      <c r="EX68" s="130"/>
      <c r="EY68" s="130"/>
      <c r="EZ68" s="130"/>
      <c r="FA68" s="130"/>
      <c r="FB68" s="130"/>
      <c r="FC68" s="130"/>
      <c r="FF68" s="130"/>
      <c r="FP68" s="130"/>
      <c r="FZ68" s="130"/>
      <c r="GJ68" s="130"/>
      <c r="GT68" s="130"/>
      <c r="HD68" s="130"/>
      <c r="HN68" s="130"/>
      <c r="HX68" s="130"/>
      <c r="IH68" s="130"/>
    </row>
    <row xmlns:x14ac="http://schemas.microsoft.com/office/spreadsheetml/2009/9/ac" r="69" s="3" customFormat="true" x14ac:dyDescent="0.25">
      <c r="A69" s="398" t="str">
        <f ca="true">IF(ISBLANK('Data Summary'!A71),"",'Data Summary'!A71)</f>
        <v/>
      </c>
      <c r="B69" s="130"/>
      <c r="L69" s="130"/>
      <c r="V69" s="130"/>
      <c r="AF69" s="130"/>
      <c r="AP69" s="130"/>
      <c r="AZ69" s="130"/>
      <c r="BA69" s="130"/>
      <c r="BB69" s="130"/>
      <c r="BC69" s="130"/>
      <c r="BD69" s="130"/>
      <c r="BE69" s="130"/>
      <c r="BF69" s="130"/>
      <c r="BG69" s="130"/>
      <c r="BJ69" s="130"/>
      <c r="BK69" s="130"/>
      <c r="BL69" s="130"/>
      <c r="BM69" s="130"/>
      <c r="BN69" s="130"/>
      <c r="BO69" s="130"/>
      <c r="BP69" s="130"/>
      <c r="BQ69" s="130"/>
      <c r="BT69" s="441"/>
      <c r="BU69" s="442"/>
      <c r="BV69" s="442"/>
      <c r="BW69" s="442"/>
      <c r="BX69" s="442"/>
      <c r="BY69" s="442"/>
      <c r="BZ69" s="442"/>
      <c r="CA69" s="442"/>
      <c r="CB69" s="442"/>
      <c r="CC69" s="442"/>
      <c r="CD69" s="130"/>
      <c r="CN69" s="130"/>
      <c r="CX69" s="130"/>
      <c r="DH69" s="130"/>
      <c r="DR69" s="130"/>
      <c r="EB69" s="130"/>
      <c r="EL69" s="130"/>
      <c r="EV69" s="130"/>
      <c r="EW69" s="130"/>
      <c r="EX69" s="130"/>
      <c r="EY69" s="130"/>
      <c r="EZ69" s="130"/>
      <c r="FA69" s="130"/>
      <c r="FB69" s="130"/>
      <c r="FC69" s="130"/>
      <c r="FF69" s="130"/>
      <c r="FP69" s="130"/>
      <c r="FZ69" s="130"/>
      <c r="GJ69" s="130"/>
      <c r="GT69" s="130"/>
      <c r="HD69" s="130"/>
      <c r="HN69" s="130"/>
      <c r="HX69" s="130"/>
      <c r="IH69" s="130"/>
    </row>
    <row xmlns:x14ac="http://schemas.microsoft.com/office/spreadsheetml/2009/9/ac" r="70" s="3" customFormat="true" x14ac:dyDescent="0.25">
      <c r="A70" s="398" t="str">
        <f ca="true">IF(ISBLANK('Data Summary'!A72),"",'Data Summary'!A72)</f>
        <v/>
      </c>
      <c r="B70" s="130"/>
      <c r="L70" s="130"/>
      <c r="V70" s="130"/>
      <c r="AF70" s="130"/>
      <c r="AP70" s="130"/>
      <c r="AZ70" s="130"/>
      <c r="BA70" s="130"/>
      <c r="BB70" s="130"/>
      <c r="BC70" s="130"/>
      <c r="BD70" s="130"/>
      <c r="BE70" s="130"/>
      <c r="BF70" s="130"/>
      <c r="BG70" s="130"/>
      <c r="BJ70" s="130"/>
      <c r="BK70" s="130"/>
      <c r="BL70" s="130"/>
      <c r="BM70" s="130"/>
      <c r="BN70" s="130"/>
      <c r="BO70" s="130"/>
      <c r="BP70" s="130"/>
      <c r="BQ70" s="130"/>
      <c r="BT70" s="441"/>
      <c r="BU70" s="442"/>
      <c r="BV70" s="442"/>
      <c r="BW70" s="442"/>
      <c r="BX70" s="442"/>
      <c r="BY70" s="442"/>
      <c r="BZ70" s="442"/>
      <c r="CA70" s="442"/>
      <c r="CB70" s="442"/>
      <c r="CC70" s="442"/>
      <c r="CD70" s="130"/>
      <c r="CN70" s="130"/>
      <c r="CX70" s="130"/>
      <c r="DH70" s="130"/>
      <c r="DR70" s="130"/>
      <c r="EB70" s="130"/>
      <c r="EL70" s="130"/>
      <c r="EV70" s="130"/>
      <c r="EW70" s="130"/>
      <c r="EX70" s="130"/>
      <c r="EY70" s="130"/>
      <c r="EZ70" s="130"/>
      <c r="FA70" s="130"/>
      <c r="FB70" s="130"/>
      <c r="FC70" s="130"/>
      <c r="FF70" s="130"/>
      <c r="FP70" s="130"/>
      <c r="FZ70" s="130"/>
      <c r="GJ70" s="130"/>
      <c r="GT70" s="130"/>
      <c r="HD70" s="130"/>
      <c r="HN70" s="130"/>
      <c r="HX70" s="130"/>
      <c r="IH70" s="130"/>
    </row>
    <row xmlns:x14ac="http://schemas.microsoft.com/office/spreadsheetml/2009/9/ac" r="71" s="3" customFormat="true" x14ac:dyDescent="0.25">
      <c r="A71" s="398" t="str">
        <f ca="true">IF(ISBLANK('Data Summary'!A73),"",'Data Summary'!A73)</f>
        <v/>
      </c>
      <c r="B71" s="130"/>
      <c r="L71" s="130"/>
      <c r="V71" s="130"/>
      <c r="AF71" s="130"/>
      <c r="AP71" s="130"/>
      <c r="AZ71" s="130"/>
      <c r="BA71" s="130"/>
      <c r="BB71" s="130"/>
      <c r="BC71" s="130"/>
      <c r="BD71" s="130"/>
      <c r="BE71" s="130"/>
      <c r="BF71" s="130"/>
      <c r="BG71" s="130"/>
      <c r="BJ71" s="130"/>
      <c r="BK71" s="130"/>
      <c r="BL71" s="130"/>
      <c r="BM71" s="130"/>
      <c r="BN71" s="130"/>
      <c r="BO71" s="130"/>
      <c r="BP71" s="130"/>
      <c r="BQ71" s="130"/>
      <c r="BT71" s="441"/>
      <c r="BU71" s="442"/>
      <c r="BV71" s="442"/>
      <c r="BW71" s="442"/>
      <c r="BX71" s="442"/>
      <c r="BY71" s="442"/>
      <c r="BZ71" s="442"/>
      <c r="CA71" s="442"/>
      <c r="CB71" s="442"/>
      <c r="CC71" s="442"/>
      <c r="CD71" s="130"/>
      <c r="CN71" s="130"/>
      <c r="CX71" s="130"/>
      <c r="DH71" s="130"/>
      <c r="DR71" s="130"/>
      <c r="EB71" s="130"/>
      <c r="EL71" s="130"/>
      <c r="EV71" s="130"/>
      <c r="EW71" s="130"/>
      <c r="EX71" s="130"/>
      <c r="EY71" s="130"/>
      <c r="EZ71" s="130"/>
      <c r="FA71" s="130"/>
      <c r="FB71" s="130"/>
      <c r="FC71" s="130"/>
      <c r="FF71" s="130"/>
      <c r="FP71" s="130"/>
      <c r="FZ71" s="130"/>
      <c r="GJ71" s="130"/>
      <c r="GT71" s="130"/>
      <c r="HD71" s="130"/>
      <c r="HN71" s="130"/>
      <c r="HX71" s="130"/>
      <c r="IH71" s="130"/>
    </row>
    <row xmlns:x14ac="http://schemas.microsoft.com/office/spreadsheetml/2009/9/ac" r="72" s="3" customFormat="true" x14ac:dyDescent="0.25">
      <c r="A72" s="398" t="str">
        <f ca="true">IF(ISBLANK('Data Summary'!A74),"",'Data Summary'!A74)</f>
        <v/>
      </c>
      <c r="B72" s="130"/>
      <c r="L72" s="130"/>
      <c r="V72" s="130"/>
      <c r="AF72" s="130"/>
      <c r="AP72" s="130"/>
      <c r="AZ72" s="130"/>
      <c r="BA72" s="130"/>
      <c r="BB72" s="130"/>
      <c r="BC72" s="130"/>
      <c r="BD72" s="130"/>
      <c r="BE72" s="130"/>
      <c r="BF72" s="130"/>
      <c r="BG72" s="130"/>
      <c r="BJ72" s="130"/>
      <c r="BK72" s="130"/>
      <c r="BL72" s="130"/>
      <c r="BM72" s="130"/>
      <c r="BN72" s="130"/>
      <c r="BO72" s="130"/>
      <c r="BP72" s="130"/>
      <c r="BQ72" s="130"/>
      <c r="BT72" s="441"/>
      <c r="BU72" s="442"/>
      <c r="BV72" s="442"/>
      <c r="BW72" s="442"/>
      <c r="BX72" s="442"/>
      <c r="BY72" s="442"/>
      <c r="BZ72" s="442"/>
      <c r="CA72" s="442"/>
      <c r="CB72" s="442"/>
      <c r="CC72" s="442"/>
      <c r="CD72" s="130"/>
      <c r="CN72" s="130"/>
      <c r="CX72" s="130"/>
      <c r="DH72" s="130"/>
      <c r="DR72" s="130"/>
      <c r="EB72" s="130"/>
      <c r="EL72" s="130"/>
      <c r="EV72" s="130"/>
      <c r="EW72" s="130"/>
      <c r="EX72" s="130"/>
      <c r="EY72" s="130"/>
      <c r="EZ72" s="130"/>
      <c r="FA72" s="130"/>
      <c r="FB72" s="130"/>
      <c r="FC72" s="130"/>
      <c r="FF72" s="130"/>
      <c r="FP72" s="130"/>
      <c r="FZ72" s="130"/>
      <c r="GJ72" s="130"/>
      <c r="GT72" s="130"/>
      <c r="HD72" s="130"/>
      <c r="HN72" s="130"/>
      <c r="HX72" s="130"/>
      <c r="IH72" s="130"/>
    </row>
    <row xmlns:x14ac="http://schemas.microsoft.com/office/spreadsheetml/2009/9/ac" r="73" s="3" customFormat="true" x14ac:dyDescent="0.25">
      <c r="A73" s="398" t="str">
        <f ca="true">IF(ISBLANK('Data Summary'!A75),"",'Data Summary'!A75)</f>
        <v/>
      </c>
      <c r="B73" s="130"/>
      <c r="L73" s="130"/>
      <c r="V73" s="130"/>
      <c r="AF73" s="130"/>
      <c r="AP73" s="130"/>
      <c r="AZ73" s="130"/>
      <c r="BA73" s="130"/>
      <c r="BB73" s="130"/>
      <c r="BC73" s="130"/>
      <c r="BD73" s="130"/>
      <c r="BE73" s="130"/>
      <c r="BF73" s="130"/>
      <c r="BG73" s="130"/>
      <c r="BJ73" s="130"/>
      <c r="BK73" s="130"/>
      <c r="BL73" s="130"/>
      <c r="BM73" s="130"/>
      <c r="BN73" s="130"/>
      <c r="BO73" s="130"/>
      <c r="BP73" s="130"/>
      <c r="BQ73" s="130"/>
      <c r="BT73" s="441"/>
      <c r="BU73" s="442"/>
      <c r="BV73" s="442"/>
      <c r="BW73" s="442"/>
      <c r="BX73" s="442"/>
      <c r="BY73" s="442"/>
      <c r="BZ73" s="442"/>
      <c r="CA73" s="442"/>
      <c r="CB73" s="442"/>
      <c r="CC73" s="442"/>
      <c r="CD73" s="130"/>
      <c r="CN73" s="130"/>
      <c r="CX73" s="130"/>
      <c r="DH73" s="130"/>
      <c r="DR73" s="130"/>
      <c r="EB73" s="130"/>
      <c r="EL73" s="130"/>
      <c r="EV73" s="130"/>
      <c r="EW73" s="130"/>
      <c r="EX73" s="130"/>
      <c r="EY73" s="130"/>
      <c r="EZ73" s="130"/>
      <c r="FA73" s="130"/>
      <c r="FB73" s="130"/>
      <c r="FC73" s="130"/>
      <c r="FF73" s="130"/>
      <c r="FP73" s="130"/>
      <c r="FZ73" s="130"/>
      <c r="GJ73" s="130"/>
      <c r="GT73" s="130"/>
      <c r="HD73" s="130"/>
      <c r="HN73" s="130"/>
      <c r="HX73" s="130"/>
      <c r="IH73" s="130"/>
    </row>
    <row xmlns:x14ac="http://schemas.microsoft.com/office/spreadsheetml/2009/9/ac" r="74" s="3" customFormat="true" x14ac:dyDescent="0.25">
      <c r="A74" s="398" t="str">
        <f ca="true">IF(ISBLANK('Data Summary'!A76),"",'Data Summary'!A76)</f>
        <v/>
      </c>
      <c r="B74" s="130"/>
      <c r="L74" s="130"/>
      <c r="V74" s="130"/>
      <c r="AF74" s="130"/>
      <c r="AP74" s="130"/>
      <c r="AZ74" s="130"/>
      <c r="BA74" s="130"/>
      <c r="BB74" s="130"/>
      <c r="BC74" s="130"/>
      <c r="BD74" s="130"/>
      <c r="BE74" s="130"/>
      <c r="BF74" s="130"/>
      <c r="BG74" s="130"/>
      <c r="BJ74" s="130"/>
      <c r="BK74" s="130"/>
      <c r="BL74" s="130"/>
      <c r="BM74" s="130"/>
      <c r="BN74" s="130"/>
      <c r="BO74" s="130"/>
      <c r="BP74" s="130"/>
      <c r="BQ74" s="130"/>
      <c r="BT74" s="441"/>
      <c r="BU74" s="442"/>
      <c r="BV74" s="442"/>
      <c r="BW74" s="442"/>
      <c r="BX74" s="442"/>
      <c r="BY74" s="442"/>
      <c r="BZ74" s="442"/>
      <c r="CA74" s="442"/>
      <c r="CB74" s="442"/>
      <c r="CC74" s="442"/>
      <c r="CD74" s="130"/>
      <c r="CN74" s="130"/>
      <c r="CX74" s="130"/>
      <c r="DH74" s="130"/>
      <c r="DR74" s="130"/>
      <c r="EB74" s="130"/>
      <c r="EL74" s="130"/>
      <c r="EV74" s="130"/>
      <c r="EW74" s="130"/>
      <c r="EX74" s="130"/>
      <c r="EY74" s="130"/>
      <c r="EZ74" s="130"/>
      <c r="FA74" s="130"/>
      <c r="FB74" s="130"/>
      <c r="FC74" s="130"/>
      <c r="FF74" s="130"/>
      <c r="FP74" s="130"/>
      <c r="FZ74" s="130"/>
      <c r="GJ74" s="130"/>
      <c r="GT74" s="130"/>
      <c r="HD74" s="130"/>
      <c r="HN74" s="130"/>
      <c r="HX74" s="130"/>
      <c r="IH74" s="130"/>
    </row>
    <row xmlns:x14ac="http://schemas.microsoft.com/office/spreadsheetml/2009/9/ac" r="75" s="3" customFormat="true" x14ac:dyDescent="0.25">
      <c r="A75" s="398" t="str">
        <f ca="true">IF(ISBLANK('Data Summary'!A77),"",'Data Summary'!A77)</f>
        <v/>
      </c>
      <c r="B75" s="130"/>
      <c r="L75" s="130"/>
      <c r="V75" s="130"/>
      <c r="AF75" s="130"/>
      <c r="AP75" s="130"/>
      <c r="AZ75" s="130"/>
      <c r="BA75" s="130"/>
      <c r="BB75" s="130"/>
      <c r="BC75" s="130"/>
      <c r="BD75" s="130"/>
      <c r="BE75" s="130"/>
      <c r="BF75" s="130"/>
      <c r="BG75" s="130"/>
      <c r="BJ75" s="130"/>
      <c r="BK75" s="130"/>
      <c r="BL75" s="130"/>
      <c r="BM75" s="130"/>
      <c r="BN75" s="130"/>
      <c r="BO75" s="130"/>
      <c r="BP75" s="130"/>
      <c r="BQ75" s="130"/>
      <c r="BT75" s="441"/>
      <c r="BU75" s="442"/>
      <c r="BV75" s="442"/>
      <c r="BW75" s="442"/>
      <c r="BX75" s="442"/>
      <c r="BY75" s="442"/>
      <c r="BZ75" s="442"/>
      <c r="CA75" s="442"/>
      <c r="CB75" s="442"/>
      <c r="CC75" s="442"/>
      <c r="CD75" s="130"/>
      <c r="CN75" s="130"/>
      <c r="CX75" s="130"/>
      <c r="DH75" s="130"/>
      <c r="DR75" s="130"/>
      <c r="EB75" s="130"/>
      <c r="EL75" s="130"/>
      <c r="EV75" s="130"/>
      <c r="EW75" s="130"/>
      <c r="EX75" s="130"/>
      <c r="EY75" s="130"/>
      <c r="EZ75" s="130"/>
      <c r="FA75" s="130"/>
      <c r="FB75" s="130"/>
      <c r="FC75" s="130"/>
      <c r="FF75" s="130"/>
      <c r="FP75" s="130"/>
      <c r="FZ75" s="130"/>
      <c r="GJ75" s="130"/>
      <c r="GT75" s="130"/>
      <c r="HD75" s="130"/>
      <c r="HN75" s="130"/>
      <c r="HX75" s="130"/>
      <c r="IH75" s="130"/>
    </row>
    <row xmlns:x14ac="http://schemas.microsoft.com/office/spreadsheetml/2009/9/ac" r="76" s="3" customFormat="true" x14ac:dyDescent="0.25">
      <c r="A76" s="398" t="str">
        <f ca="true">IF(ISBLANK('Data Summary'!A78),"",'Data Summary'!A78)</f>
        <v/>
      </c>
      <c r="B76" s="130"/>
      <c r="L76" s="130"/>
      <c r="V76" s="130"/>
      <c r="AF76" s="130"/>
      <c r="AP76" s="130"/>
      <c r="AZ76" s="130"/>
      <c r="BA76" s="130"/>
      <c r="BB76" s="130"/>
      <c r="BC76" s="130"/>
      <c r="BD76" s="130"/>
      <c r="BE76" s="130"/>
      <c r="BF76" s="130"/>
      <c r="BG76" s="130"/>
      <c r="BJ76" s="130"/>
      <c r="BK76" s="130"/>
      <c r="BL76" s="130"/>
      <c r="BM76" s="130"/>
      <c r="BN76" s="130"/>
      <c r="BO76" s="130"/>
      <c r="BP76" s="130"/>
      <c r="BQ76" s="130"/>
      <c r="BT76" s="441"/>
      <c r="BU76" s="442"/>
      <c r="BV76" s="442"/>
      <c r="BW76" s="442"/>
      <c r="BX76" s="442"/>
      <c r="BY76" s="442"/>
      <c r="BZ76" s="442"/>
      <c r="CA76" s="442"/>
      <c r="CB76" s="442"/>
      <c r="CC76" s="442"/>
      <c r="CD76" s="130"/>
      <c r="CN76" s="130"/>
      <c r="CX76" s="130"/>
      <c r="DH76" s="130"/>
      <c r="DR76" s="130"/>
      <c r="EB76" s="130"/>
      <c r="EL76" s="130"/>
      <c r="EV76" s="130"/>
      <c r="EW76" s="130"/>
      <c r="EX76" s="130"/>
      <c r="EY76" s="130"/>
      <c r="EZ76" s="130"/>
      <c r="FA76" s="130"/>
      <c r="FB76" s="130"/>
      <c r="FC76" s="130"/>
      <c r="FF76" s="130"/>
      <c r="FP76" s="130"/>
      <c r="FZ76" s="130"/>
      <c r="GJ76" s="130"/>
      <c r="GT76" s="130"/>
      <c r="HD76" s="130"/>
      <c r="HN76" s="130"/>
      <c r="HX76" s="130"/>
      <c r="IH76" s="130"/>
    </row>
    <row xmlns:x14ac="http://schemas.microsoft.com/office/spreadsheetml/2009/9/ac" r="77" s="3" customFormat="true" x14ac:dyDescent="0.25">
      <c r="A77" s="398" t="str">
        <f ca="true">IF(ISBLANK('Data Summary'!A79),"",'Data Summary'!A79)</f>
        <v/>
      </c>
      <c r="B77" s="130"/>
      <c r="L77" s="130"/>
      <c r="V77" s="130"/>
      <c r="AF77" s="130"/>
      <c r="AP77" s="130"/>
      <c r="AZ77" s="130"/>
      <c r="BA77" s="130"/>
      <c r="BB77" s="130"/>
      <c r="BC77" s="130"/>
      <c r="BD77" s="130"/>
      <c r="BE77" s="130"/>
      <c r="BF77" s="130"/>
      <c r="BG77" s="130"/>
      <c r="BJ77" s="130"/>
      <c r="BK77" s="130"/>
      <c r="BL77" s="130"/>
      <c r="BM77" s="130"/>
      <c r="BN77" s="130"/>
      <c r="BO77" s="130"/>
      <c r="BP77" s="130"/>
      <c r="BQ77" s="130"/>
      <c r="BT77" s="441"/>
      <c r="BU77" s="442"/>
      <c r="BV77" s="442"/>
      <c r="BW77" s="442"/>
      <c r="BX77" s="442"/>
      <c r="BY77" s="442"/>
      <c r="BZ77" s="442"/>
      <c r="CA77" s="442"/>
      <c r="CB77" s="442"/>
      <c r="CC77" s="442"/>
      <c r="CD77" s="130"/>
      <c r="CN77" s="130"/>
      <c r="CX77" s="130"/>
      <c r="DH77" s="130"/>
      <c r="DR77" s="130"/>
      <c r="EB77" s="130"/>
      <c r="EL77" s="130"/>
      <c r="EV77" s="130"/>
      <c r="EW77" s="130"/>
      <c r="EX77" s="130"/>
      <c r="EY77" s="130"/>
      <c r="EZ77" s="130"/>
      <c r="FA77" s="130"/>
      <c r="FB77" s="130"/>
      <c r="FC77" s="130"/>
      <c r="FF77" s="130"/>
      <c r="FP77" s="130"/>
      <c r="FZ77" s="130"/>
      <c r="GJ77" s="130"/>
      <c r="GT77" s="130"/>
      <c r="HD77" s="130"/>
      <c r="HN77" s="130"/>
      <c r="HX77" s="130"/>
      <c r="IH77" s="130"/>
    </row>
    <row xmlns:x14ac="http://schemas.microsoft.com/office/spreadsheetml/2009/9/ac" r="78" s="3" customFormat="true" x14ac:dyDescent="0.25">
      <c r="A78" s="398" t="str">
        <f ca="true">IF(ISBLANK('Data Summary'!A80),"",'Data Summary'!A80)</f>
        <v/>
      </c>
      <c r="B78" s="130"/>
      <c r="L78" s="130"/>
      <c r="V78" s="130"/>
      <c r="AF78" s="130"/>
      <c r="AP78" s="130"/>
      <c r="AZ78" s="130"/>
      <c r="BA78" s="130"/>
      <c r="BB78" s="130"/>
      <c r="BC78" s="130"/>
      <c r="BD78" s="130"/>
      <c r="BE78" s="130"/>
      <c r="BF78" s="130"/>
      <c r="BG78" s="130"/>
      <c r="BJ78" s="130"/>
      <c r="BK78" s="130"/>
      <c r="BL78" s="130"/>
      <c r="BM78" s="130"/>
      <c r="BN78" s="130"/>
      <c r="BO78" s="130"/>
      <c r="BP78" s="130"/>
      <c r="BQ78" s="130"/>
      <c r="BT78" s="441"/>
      <c r="BU78" s="442"/>
      <c r="BV78" s="442"/>
      <c r="BW78" s="442"/>
      <c r="BX78" s="442"/>
      <c r="BY78" s="442"/>
      <c r="BZ78" s="442"/>
      <c r="CA78" s="442"/>
      <c r="CB78" s="442"/>
      <c r="CC78" s="442"/>
      <c r="CD78" s="130"/>
      <c r="CN78" s="130"/>
      <c r="CX78" s="130"/>
      <c r="DH78" s="130"/>
      <c r="DR78" s="130"/>
      <c r="EB78" s="130"/>
      <c r="EL78" s="130"/>
      <c r="EV78" s="130"/>
      <c r="EW78" s="130"/>
      <c r="EX78" s="130"/>
      <c r="EY78" s="130"/>
      <c r="EZ78" s="130"/>
      <c r="FA78" s="130"/>
      <c r="FB78" s="130"/>
      <c r="FC78" s="130"/>
      <c r="FF78" s="130"/>
      <c r="FP78" s="130"/>
      <c r="FZ78" s="130"/>
      <c r="GJ78" s="130"/>
      <c r="GT78" s="130"/>
      <c r="HD78" s="130"/>
      <c r="HN78" s="130"/>
      <c r="HX78" s="130"/>
      <c r="IH78" s="130"/>
    </row>
    <row xmlns:x14ac="http://schemas.microsoft.com/office/spreadsheetml/2009/9/ac" r="79" s="3" customFormat="true" x14ac:dyDescent="0.25">
      <c r="A79" s="398" t="str">
        <f ca="true">IF(ISBLANK('Data Summary'!A81),"",'Data Summary'!A81)</f>
        <v/>
      </c>
      <c r="B79" s="130"/>
      <c r="L79" s="130"/>
      <c r="V79" s="130"/>
      <c r="AF79" s="130"/>
      <c r="AP79" s="130"/>
      <c r="AZ79" s="130"/>
      <c r="BA79" s="130"/>
      <c r="BB79" s="130"/>
      <c r="BC79" s="130"/>
      <c r="BD79" s="130"/>
      <c r="BE79" s="130"/>
      <c r="BF79" s="130"/>
      <c r="BG79" s="130"/>
      <c r="BJ79" s="130"/>
      <c r="BK79" s="130"/>
      <c r="BL79" s="130"/>
      <c r="BM79" s="130"/>
      <c r="BN79" s="130"/>
      <c r="BO79" s="130"/>
      <c r="BP79" s="130"/>
      <c r="BQ79" s="130"/>
      <c r="BT79" s="441"/>
      <c r="BU79" s="442"/>
      <c r="BV79" s="442"/>
      <c r="BW79" s="442"/>
      <c r="BX79" s="442"/>
      <c r="BY79" s="442"/>
      <c r="BZ79" s="442"/>
      <c r="CA79" s="442"/>
      <c r="CB79" s="442"/>
      <c r="CC79" s="442"/>
      <c r="CD79" s="130"/>
      <c r="CN79" s="130"/>
      <c r="CX79" s="130"/>
      <c r="DH79" s="130"/>
      <c r="DR79" s="130"/>
      <c r="EB79" s="130"/>
      <c r="EL79" s="130"/>
      <c r="EV79" s="130"/>
      <c r="EW79" s="130"/>
      <c r="EX79" s="130"/>
      <c r="EY79" s="130"/>
      <c r="EZ79" s="130"/>
      <c r="FA79" s="130"/>
      <c r="FB79" s="130"/>
      <c r="FC79" s="130"/>
      <c r="FF79" s="130"/>
      <c r="FP79" s="130"/>
      <c r="FZ79" s="130"/>
      <c r="GJ79" s="130"/>
      <c r="GT79" s="130"/>
      <c r="HD79" s="130"/>
      <c r="HN79" s="130"/>
      <c r="HX79" s="130"/>
      <c r="IH79" s="130"/>
    </row>
    <row xmlns:x14ac="http://schemas.microsoft.com/office/spreadsheetml/2009/9/ac" r="80" s="3" customFormat="true" x14ac:dyDescent="0.25">
      <c r="A80" s="398" t="str">
        <f ca="true">IF(ISBLANK('Data Summary'!A82),"",'Data Summary'!A82)</f>
        <v/>
      </c>
      <c r="B80" s="130"/>
      <c r="L80" s="130"/>
      <c r="V80" s="130"/>
      <c r="AF80" s="130"/>
      <c r="AP80" s="130"/>
      <c r="AZ80" s="130"/>
      <c r="BA80" s="130"/>
      <c r="BB80" s="130"/>
      <c r="BC80" s="130"/>
      <c r="BD80" s="130"/>
      <c r="BE80" s="130"/>
      <c r="BF80" s="130"/>
      <c r="BG80" s="130"/>
      <c r="BJ80" s="130"/>
      <c r="BK80" s="130"/>
      <c r="BL80" s="130"/>
      <c r="BM80" s="130"/>
      <c r="BN80" s="130"/>
      <c r="BO80" s="130"/>
      <c r="BP80" s="130"/>
      <c r="BQ80" s="130"/>
      <c r="BT80" s="441"/>
      <c r="BU80" s="442"/>
      <c r="BV80" s="442"/>
      <c r="BW80" s="442"/>
      <c r="BX80" s="442"/>
      <c r="BY80" s="442"/>
      <c r="BZ80" s="442"/>
      <c r="CA80" s="442"/>
      <c r="CB80" s="442"/>
      <c r="CC80" s="442"/>
      <c r="CD80" s="130"/>
      <c r="CN80" s="130"/>
      <c r="CX80" s="130"/>
      <c r="DH80" s="130"/>
      <c r="DR80" s="130"/>
      <c r="EB80" s="130"/>
      <c r="EL80" s="130"/>
      <c r="EV80" s="130"/>
      <c r="EW80" s="130"/>
      <c r="EX80" s="130"/>
      <c r="EY80" s="130"/>
      <c r="EZ80" s="130"/>
      <c r="FA80" s="130"/>
      <c r="FB80" s="130"/>
      <c r="FC80" s="130"/>
      <c r="FF80" s="130"/>
      <c r="FP80" s="130"/>
      <c r="FZ80" s="130"/>
      <c r="GJ80" s="130"/>
      <c r="GT80" s="130"/>
      <c r="HD80" s="130"/>
      <c r="HN80" s="130"/>
      <c r="HX80" s="130"/>
      <c r="IH80" s="130"/>
    </row>
    <row xmlns:x14ac="http://schemas.microsoft.com/office/spreadsheetml/2009/9/ac" r="81" s="3" customFormat="true" x14ac:dyDescent="0.25">
      <c r="A81" s="398" t="str">
        <f ca="true">IF(ISBLANK('Data Summary'!A83),"",'Data Summary'!A83)</f>
        <v/>
      </c>
      <c r="B81" s="130"/>
      <c r="L81" s="130"/>
      <c r="V81" s="130"/>
      <c r="AF81" s="130"/>
      <c r="AP81" s="130"/>
      <c r="AZ81" s="130"/>
      <c r="BA81" s="130"/>
      <c r="BB81" s="130"/>
      <c r="BC81" s="130"/>
      <c r="BD81" s="130"/>
      <c r="BE81" s="130"/>
      <c r="BF81" s="130"/>
      <c r="BG81" s="130"/>
      <c r="BJ81" s="130"/>
      <c r="BK81" s="130"/>
      <c r="BL81" s="130"/>
      <c r="BM81" s="130"/>
      <c r="BN81" s="130"/>
      <c r="BO81" s="130"/>
      <c r="BP81" s="130"/>
      <c r="BQ81" s="130"/>
      <c r="BT81" s="441"/>
      <c r="BU81" s="442"/>
      <c r="BV81" s="442"/>
      <c r="BW81" s="442"/>
      <c r="BX81" s="442"/>
      <c r="BY81" s="442"/>
      <c r="BZ81" s="442"/>
      <c r="CA81" s="442"/>
      <c r="CB81" s="442"/>
      <c r="CC81" s="442"/>
      <c r="CD81" s="130"/>
      <c r="CN81" s="130"/>
      <c r="CX81" s="130"/>
      <c r="DH81" s="130"/>
      <c r="DR81" s="130"/>
      <c r="EB81" s="130"/>
      <c r="EL81" s="130"/>
      <c r="EV81" s="130"/>
      <c r="EW81" s="130"/>
      <c r="EX81" s="130"/>
      <c r="EY81" s="130"/>
      <c r="EZ81" s="130"/>
      <c r="FA81" s="130"/>
      <c r="FB81" s="130"/>
      <c r="FC81" s="130"/>
      <c r="FF81" s="130"/>
      <c r="FP81" s="130"/>
      <c r="FZ81" s="130"/>
      <c r="GJ81" s="130"/>
      <c r="GT81" s="130"/>
      <c r="HD81" s="130"/>
      <c r="HN81" s="130"/>
      <c r="HX81" s="130"/>
      <c r="IH81" s="130"/>
    </row>
    <row xmlns:x14ac="http://schemas.microsoft.com/office/spreadsheetml/2009/9/ac" r="82" s="3" customFormat="true" x14ac:dyDescent="0.25">
      <c r="A82" s="398" t="str">
        <f ca="true">IF(ISBLANK('Data Summary'!A84),"",'Data Summary'!A84)</f>
        <v/>
      </c>
      <c r="B82" s="130"/>
      <c r="L82" s="130"/>
      <c r="V82" s="130"/>
      <c r="AF82" s="130"/>
      <c r="AP82" s="130"/>
      <c r="AZ82" s="130"/>
      <c r="BA82" s="130"/>
      <c r="BB82" s="130"/>
      <c r="BC82" s="130"/>
      <c r="BD82" s="130"/>
      <c r="BE82" s="130"/>
      <c r="BF82" s="130"/>
      <c r="BG82" s="130"/>
      <c r="BJ82" s="130"/>
      <c r="BK82" s="130"/>
      <c r="BL82" s="130"/>
      <c r="BM82" s="130"/>
      <c r="BN82" s="130"/>
      <c r="BO82" s="130"/>
      <c r="BP82" s="130"/>
      <c r="BQ82" s="130"/>
      <c r="BT82" s="441"/>
      <c r="BU82" s="442"/>
      <c r="BV82" s="442"/>
      <c r="BW82" s="442"/>
      <c r="BX82" s="442"/>
      <c r="BY82" s="442"/>
      <c r="BZ82" s="442"/>
      <c r="CA82" s="442"/>
      <c r="CB82" s="442"/>
      <c r="CC82" s="442"/>
      <c r="CD82" s="130"/>
      <c r="CN82" s="130"/>
      <c r="CX82" s="130"/>
      <c r="DH82" s="130"/>
      <c r="DR82" s="130"/>
      <c r="EB82" s="130"/>
      <c r="EL82" s="130"/>
      <c r="EV82" s="130"/>
      <c r="EW82" s="130"/>
      <c r="EX82" s="130"/>
      <c r="EY82" s="130"/>
      <c r="EZ82" s="130"/>
      <c r="FA82" s="130"/>
      <c r="FB82" s="130"/>
      <c r="FC82" s="130"/>
      <c r="FF82" s="130"/>
      <c r="FP82" s="130"/>
      <c r="FZ82" s="130"/>
      <c r="GJ82" s="130"/>
      <c r="GT82" s="130"/>
      <c r="HD82" s="130"/>
      <c r="HN82" s="130"/>
      <c r="HX82" s="130"/>
      <c r="IH82" s="130"/>
    </row>
    <row xmlns:x14ac="http://schemas.microsoft.com/office/spreadsheetml/2009/9/ac" r="83" s="3" customFormat="true" x14ac:dyDescent="0.25">
      <c r="A83" s="398" t="str">
        <f ca="true">IF(ISBLANK('Data Summary'!A85),"",'Data Summary'!A85)</f>
        <v/>
      </c>
      <c r="B83" s="130"/>
      <c r="L83" s="130"/>
      <c r="V83" s="130"/>
      <c r="AF83" s="130"/>
      <c r="AP83" s="130"/>
      <c r="AZ83" s="130"/>
      <c r="BA83" s="130"/>
      <c r="BB83" s="130"/>
      <c r="BC83" s="130"/>
      <c r="BD83" s="130"/>
      <c r="BE83" s="130"/>
      <c r="BF83" s="130"/>
      <c r="BG83" s="130"/>
      <c r="BJ83" s="130"/>
      <c r="BK83" s="130"/>
      <c r="BL83" s="130"/>
      <c r="BM83" s="130"/>
      <c r="BN83" s="130"/>
      <c r="BO83" s="130"/>
      <c r="BP83" s="130"/>
      <c r="BQ83" s="130"/>
      <c r="BT83" s="441"/>
      <c r="BU83" s="442"/>
      <c r="BV83" s="442"/>
      <c r="BW83" s="442"/>
      <c r="BX83" s="442"/>
      <c r="BY83" s="442"/>
      <c r="BZ83" s="442"/>
      <c r="CA83" s="442"/>
      <c r="CB83" s="442"/>
      <c r="CC83" s="442"/>
      <c r="CD83" s="130"/>
      <c r="CN83" s="130"/>
      <c r="CX83" s="130"/>
      <c r="DH83" s="130"/>
      <c r="DR83" s="130"/>
      <c r="EB83" s="130"/>
      <c r="EL83" s="130"/>
      <c r="EV83" s="130"/>
      <c r="EW83" s="130"/>
      <c r="EX83" s="130"/>
      <c r="EY83" s="130"/>
      <c r="EZ83" s="130"/>
      <c r="FA83" s="130"/>
      <c r="FB83" s="130"/>
      <c r="FC83" s="130"/>
      <c r="FF83" s="130"/>
      <c r="FP83" s="130"/>
      <c r="FZ83" s="130"/>
      <c r="GJ83" s="130"/>
      <c r="GT83" s="130"/>
      <c r="HD83" s="130"/>
      <c r="HN83" s="130"/>
      <c r="HX83" s="130"/>
      <c r="IH83" s="130"/>
    </row>
    <row xmlns:x14ac="http://schemas.microsoft.com/office/spreadsheetml/2009/9/ac" r="84" s="3" customFormat="true" x14ac:dyDescent="0.25">
      <c r="A84" s="398" t="str">
        <f ca="true">IF(ISBLANK('Data Summary'!A86),"",'Data Summary'!A86)</f>
        <v/>
      </c>
      <c r="B84" s="130"/>
      <c r="L84" s="130"/>
      <c r="V84" s="130"/>
      <c r="AF84" s="130"/>
      <c r="AP84" s="130"/>
      <c r="AZ84" s="130"/>
      <c r="BA84" s="130"/>
      <c r="BB84" s="130"/>
      <c r="BC84" s="130"/>
      <c r="BD84" s="130"/>
      <c r="BE84" s="130"/>
      <c r="BF84" s="130"/>
      <c r="BG84" s="130"/>
      <c r="BJ84" s="130"/>
      <c r="BK84" s="130"/>
      <c r="BL84" s="130"/>
      <c r="BM84" s="130"/>
      <c r="BN84" s="130"/>
      <c r="BO84" s="130"/>
      <c r="BP84" s="130"/>
      <c r="BQ84" s="130"/>
      <c r="BT84" s="441"/>
      <c r="BU84" s="442"/>
      <c r="BV84" s="442"/>
      <c r="BW84" s="442"/>
      <c r="BX84" s="442"/>
      <c r="BY84" s="442"/>
      <c r="BZ84" s="442"/>
      <c r="CA84" s="442"/>
      <c r="CB84" s="442"/>
      <c r="CC84" s="442"/>
      <c r="CD84" s="130"/>
      <c r="CN84" s="130"/>
      <c r="CX84" s="130"/>
      <c r="DH84" s="130"/>
      <c r="DR84" s="130"/>
      <c r="EB84" s="130"/>
      <c r="EL84" s="130"/>
      <c r="EV84" s="130"/>
      <c r="EW84" s="130"/>
      <c r="EX84" s="130"/>
      <c r="EY84" s="130"/>
      <c r="EZ84" s="130"/>
      <c r="FA84" s="130"/>
      <c r="FB84" s="130"/>
      <c r="FC84" s="130"/>
      <c r="FF84" s="130"/>
      <c r="FP84" s="130"/>
      <c r="FZ84" s="130"/>
      <c r="GJ84" s="130"/>
      <c r="GT84" s="130"/>
      <c r="HD84" s="130"/>
      <c r="HN84" s="130"/>
      <c r="HX84" s="130"/>
      <c r="IH84" s="130"/>
    </row>
    <row xmlns:x14ac="http://schemas.microsoft.com/office/spreadsheetml/2009/9/ac" r="85" s="3" customFormat="true" x14ac:dyDescent="0.25">
      <c r="A85" s="398" t="str">
        <f ca="true">IF(ISBLANK('Data Summary'!A87),"",'Data Summary'!A87)</f>
        <v/>
      </c>
      <c r="B85" s="130"/>
      <c r="L85" s="130"/>
      <c r="V85" s="130"/>
      <c r="AF85" s="130"/>
      <c r="AP85" s="130"/>
      <c r="AZ85" s="130"/>
      <c r="BA85" s="130"/>
      <c r="BB85" s="130"/>
      <c r="BC85" s="130"/>
      <c r="BD85" s="130"/>
      <c r="BE85" s="130"/>
      <c r="BF85" s="130"/>
      <c r="BG85" s="130"/>
      <c r="BJ85" s="130"/>
      <c r="BK85" s="130"/>
      <c r="BL85" s="130"/>
      <c r="BM85" s="130"/>
      <c r="BN85" s="130"/>
      <c r="BO85" s="130"/>
      <c r="BP85" s="130"/>
      <c r="BQ85" s="130"/>
      <c r="BT85" s="441"/>
      <c r="BU85" s="442"/>
      <c r="BV85" s="442"/>
      <c r="BW85" s="442"/>
      <c r="BX85" s="442"/>
      <c r="BY85" s="442"/>
      <c r="BZ85" s="442"/>
      <c r="CA85" s="442"/>
      <c r="CB85" s="442"/>
      <c r="CC85" s="442"/>
      <c r="CD85" s="130"/>
      <c r="CN85" s="130"/>
      <c r="CX85" s="130"/>
      <c r="DH85" s="130"/>
      <c r="DR85" s="130"/>
      <c r="EB85" s="130"/>
      <c r="EL85" s="130"/>
      <c r="EV85" s="130"/>
      <c r="EW85" s="130"/>
      <c r="EX85" s="130"/>
      <c r="EY85" s="130"/>
      <c r="EZ85" s="130"/>
      <c r="FA85" s="130"/>
      <c r="FB85" s="130"/>
      <c r="FC85" s="130"/>
      <c r="FF85" s="130"/>
      <c r="FP85" s="130"/>
      <c r="FZ85" s="130"/>
      <c r="GJ85" s="130"/>
      <c r="GT85" s="130"/>
      <c r="HD85" s="130"/>
      <c r="HN85" s="130"/>
      <c r="HX85" s="130"/>
      <c r="IH85" s="130"/>
    </row>
    <row xmlns:x14ac="http://schemas.microsoft.com/office/spreadsheetml/2009/9/ac" r="86" s="3" customFormat="true" x14ac:dyDescent="0.25">
      <c r="A86" s="398" t="str">
        <f ca="true">IF(ISBLANK('Data Summary'!A88),"",'Data Summary'!A88)</f>
        <v/>
      </c>
      <c r="B86" s="130"/>
      <c r="L86" s="130"/>
      <c r="V86" s="130"/>
      <c r="AF86" s="130"/>
      <c r="AP86" s="130"/>
      <c r="AZ86" s="130"/>
      <c r="BA86" s="130"/>
      <c r="BB86" s="130"/>
      <c r="BC86" s="130"/>
      <c r="BD86" s="130"/>
      <c r="BE86" s="130"/>
      <c r="BF86" s="130"/>
      <c r="BG86" s="130"/>
      <c r="BJ86" s="130"/>
      <c r="BK86" s="130"/>
      <c r="BL86" s="130"/>
      <c r="BM86" s="130"/>
      <c r="BN86" s="130"/>
      <c r="BO86" s="130"/>
      <c r="BP86" s="130"/>
      <c r="BQ86" s="130"/>
      <c r="BT86" s="441"/>
      <c r="BU86" s="442"/>
      <c r="BV86" s="442"/>
      <c r="BW86" s="442"/>
      <c r="BX86" s="442"/>
      <c r="BY86" s="442"/>
      <c r="BZ86" s="442"/>
      <c r="CA86" s="442"/>
      <c r="CB86" s="442"/>
      <c r="CC86" s="442"/>
      <c r="CD86" s="130"/>
      <c r="CN86" s="130"/>
      <c r="CX86" s="130"/>
      <c r="DH86" s="130"/>
      <c r="DR86" s="130"/>
      <c r="EB86" s="130"/>
      <c r="EL86" s="130"/>
      <c r="EV86" s="130"/>
      <c r="EW86" s="130"/>
      <c r="EX86" s="130"/>
      <c r="EY86" s="130"/>
      <c r="EZ86" s="130"/>
      <c r="FA86" s="130"/>
      <c r="FB86" s="130"/>
      <c r="FC86" s="130"/>
      <c r="FF86" s="130"/>
      <c r="FP86" s="130"/>
      <c r="FZ86" s="130"/>
      <c r="GJ86" s="130"/>
      <c r="GT86" s="130"/>
      <c r="HD86" s="130"/>
      <c r="HN86" s="130"/>
      <c r="HX86" s="130"/>
      <c r="IH86" s="130"/>
    </row>
    <row xmlns:x14ac="http://schemas.microsoft.com/office/spreadsheetml/2009/9/ac" r="87" s="3" customFormat="true" x14ac:dyDescent="0.25">
      <c r="A87" s="398" t="str">
        <f ca="true">IF(ISBLANK('Data Summary'!A89),"",'Data Summary'!A89)</f>
        <v/>
      </c>
      <c r="B87" s="130"/>
      <c r="L87" s="130"/>
      <c r="V87" s="130"/>
      <c r="AF87" s="130"/>
      <c r="AP87" s="130"/>
      <c r="AZ87" s="130"/>
      <c r="BA87" s="130"/>
      <c r="BB87" s="130"/>
      <c r="BC87" s="130"/>
      <c r="BD87" s="130"/>
      <c r="BE87" s="130"/>
      <c r="BF87" s="130"/>
      <c r="BG87" s="130"/>
      <c r="BJ87" s="130"/>
      <c r="BK87" s="130"/>
      <c r="BL87" s="130"/>
      <c r="BM87" s="130"/>
      <c r="BN87" s="130"/>
      <c r="BO87" s="130"/>
      <c r="BP87" s="130"/>
      <c r="BQ87" s="130"/>
      <c r="BT87" s="441"/>
      <c r="BU87" s="442"/>
      <c r="BV87" s="442"/>
      <c r="BW87" s="442"/>
      <c r="BX87" s="442"/>
      <c r="BY87" s="442"/>
      <c r="BZ87" s="442"/>
      <c r="CA87" s="442"/>
      <c r="CB87" s="442"/>
      <c r="CC87" s="442"/>
      <c r="CD87" s="130"/>
      <c r="CN87" s="130"/>
      <c r="CX87" s="130"/>
      <c r="DH87" s="130"/>
      <c r="DR87" s="130"/>
      <c r="EB87" s="130"/>
      <c r="EL87" s="130"/>
      <c r="EV87" s="130"/>
      <c r="EW87" s="130"/>
      <c r="EX87" s="130"/>
      <c r="EY87" s="130"/>
      <c r="EZ87" s="130"/>
      <c r="FA87" s="130"/>
      <c r="FB87" s="130"/>
      <c r="FC87" s="130"/>
      <c r="FF87" s="130"/>
      <c r="FP87" s="130"/>
      <c r="FZ87" s="130"/>
      <c r="GJ87" s="130"/>
      <c r="GT87" s="130"/>
      <c r="HD87" s="130"/>
      <c r="HN87" s="130"/>
      <c r="HX87" s="130"/>
      <c r="IH87" s="130"/>
    </row>
    <row xmlns:x14ac="http://schemas.microsoft.com/office/spreadsheetml/2009/9/ac" r="88" s="3" customFormat="true" x14ac:dyDescent="0.25">
      <c r="A88" s="398" t="str">
        <f ca="true">IF(ISBLANK('Data Summary'!A90),"",'Data Summary'!A90)</f>
        <v/>
      </c>
      <c r="B88" s="130"/>
      <c r="L88" s="130"/>
      <c r="V88" s="130"/>
      <c r="AF88" s="130"/>
      <c r="AP88" s="130"/>
      <c r="AZ88" s="130"/>
      <c r="BA88" s="130"/>
      <c r="BB88" s="130"/>
      <c r="BC88" s="130"/>
      <c r="BD88" s="130"/>
      <c r="BE88" s="130"/>
      <c r="BF88" s="130"/>
      <c r="BG88" s="130"/>
      <c r="BJ88" s="130"/>
      <c r="BK88" s="130"/>
      <c r="BL88" s="130"/>
      <c r="BM88" s="130"/>
      <c r="BN88" s="130"/>
      <c r="BO88" s="130"/>
      <c r="BP88" s="130"/>
      <c r="BQ88" s="130"/>
      <c r="BT88" s="441"/>
      <c r="BU88" s="442"/>
      <c r="BV88" s="442"/>
      <c r="BW88" s="442"/>
      <c r="BX88" s="442"/>
      <c r="BY88" s="442"/>
      <c r="BZ88" s="442"/>
      <c r="CA88" s="442"/>
      <c r="CB88" s="442"/>
      <c r="CC88" s="442"/>
      <c r="CD88" s="130"/>
      <c r="CN88" s="130"/>
      <c r="CX88" s="130"/>
      <c r="DH88" s="130"/>
      <c r="DR88" s="130"/>
      <c r="EB88" s="130"/>
      <c r="EL88" s="130"/>
      <c r="EV88" s="130"/>
      <c r="EW88" s="130"/>
      <c r="EX88" s="130"/>
      <c r="EY88" s="130"/>
      <c r="EZ88" s="130"/>
      <c r="FA88" s="130"/>
      <c r="FB88" s="130"/>
      <c r="FC88" s="130"/>
      <c r="FF88" s="130"/>
      <c r="FP88" s="130"/>
      <c r="FZ88" s="130"/>
      <c r="GJ88" s="130"/>
      <c r="GT88" s="130"/>
      <c r="HD88" s="130"/>
      <c r="HN88" s="130"/>
      <c r="HX88" s="130"/>
      <c r="IH88" s="130"/>
    </row>
    <row xmlns:x14ac="http://schemas.microsoft.com/office/spreadsheetml/2009/9/ac" r="89" s="3" customFormat="true" x14ac:dyDescent="0.25">
      <c r="A89" s="398" t="str">
        <f ca="true">IF(ISBLANK('Data Summary'!A91),"",'Data Summary'!A91)</f>
        <v/>
      </c>
      <c r="B89" s="130"/>
      <c r="L89" s="130"/>
      <c r="V89" s="130"/>
      <c r="AF89" s="130"/>
      <c r="AP89" s="130"/>
      <c r="AZ89" s="130"/>
      <c r="BA89" s="130"/>
      <c r="BB89" s="130"/>
      <c r="BC89" s="130"/>
      <c r="BD89" s="130"/>
      <c r="BE89" s="130"/>
      <c r="BF89" s="130"/>
      <c r="BG89" s="130"/>
      <c r="BJ89" s="130"/>
      <c r="BK89" s="130"/>
      <c r="BL89" s="130"/>
      <c r="BM89" s="130"/>
      <c r="BN89" s="130"/>
      <c r="BO89" s="130"/>
      <c r="BP89" s="130"/>
      <c r="BQ89" s="130"/>
      <c r="BT89" s="441"/>
      <c r="BU89" s="442"/>
      <c r="BV89" s="442"/>
      <c r="BW89" s="442"/>
      <c r="BX89" s="442"/>
      <c r="BY89" s="442"/>
      <c r="BZ89" s="442"/>
      <c r="CA89" s="442"/>
      <c r="CB89" s="442"/>
      <c r="CC89" s="442"/>
      <c r="CD89" s="130"/>
      <c r="CN89" s="130"/>
      <c r="CX89" s="130"/>
      <c r="DH89" s="130"/>
      <c r="DR89" s="130"/>
      <c r="EB89" s="130"/>
      <c r="EL89" s="130"/>
      <c r="EV89" s="130"/>
      <c r="EW89" s="130"/>
      <c r="EX89" s="130"/>
      <c r="EY89" s="130"/>
      <c r="EZ89" s="130"/>
      <c r="FA89" s="130"/>
      <c r="FB89" s="130"/>
      <c r="FC89" s="130"/>
      <c r="FF89" s="130"/>
      <c r="FP89" s="130"/>
      <c r="FZ89" s="130"/>
      <c r="GJ89" s="130"/>
      <c r="GT89" s="130"/>
      <c r="HD89" s="130"/>
      <c r="HN89" s="130"/>
      <c r="HX89" s="130"/>
      <c r="IH89" s="130"/>
    </row>
    <row xmlns:x14ac="http://schemas.microsoft.com/office/spreadsheetml/2009/9/ac" r="90" s="3" customFormat="true" x14ac:dyDescent="0.25">
      <c r="A90" s="398" t="str">
        <f ca="true">IF(ISBLANK('Data Summary'!A92),"",'Data Summary'!A92)</f>
        <v/>
      </c>
      <c r="B90" s="130"/>
      <c r="L90" s="130"/>
      <c r="V90" s="130"/>
      <c r="AF90" s="130"/>
      <c r="AP90" s="130"/>
      <c r="AZ90" s="130"/>
      <c r="BA90" s="130"/>
      <c r="BB90" s="130"/>
      <c r="BC90" s="130"/>
      <c r="BD90" s="130"/>
      <c r="BE90" s="130"/>
      <c r="BF90" s="130"/>
      <c r="BG90" s="130"/>
      <c r="BJ90" s="130"/>
      <c r="BK90" s="130"/>
      <c r="BL90" s="130"/>
      <c r="BM90" s="130"/>
      <c r="BN90" s="130"/>
      <c r="BO90" s="130"/>
      <c r="BP90" s="130"/>
      <c r="BQ90" s="130"/>
      <c r="BT90" s="441"/>
      <c r="BU90" s="442"/>
      <c r="BV90" s="442"/>
      <c r="BW90" s="442"/>
      <c r="BX90" s="442"/>
      <c r="BY90" s="442"/>
      <c r="BZ90" s="442"/>
      <c r="CA90" s="442"/>
      <c r="CB90" s="442"/>
      <c r="CC90" s="442"/>
      <c r="CD90" s="130"/>
      <c r="CN90" s="130"/>
      <c r="CX90" s="130"/>
      <c r="DH90" s="130"/>
      <c r="DR90" s="130"/>
      <c r="EB90" s="130"/>
      <c r="EL90" s="130"/>
      <c r="EV90" s="130"/>
      <c r="EW90" s="130"/>
      <c r="EX90" s="130"/>
      <c r="EY90" s="130"/>
      <c r="EZ90" s="130"/>
      <c r="FA90" s="130"/>
      <c r="FB90" s="130"/>
      <c r="FC90" s="130"/>
      <c r="FF90" s="130"/>
      <c r="FP90" s="130"/>
      <c r="FZ90" s="130"/>
      <c r="GJ90" s="130"/>
      <c r="GT90" s="130"/>
      <c r="HD90" s="130"/>
      <c r="HN90" s="130"/>
      <c r="HX90" s="130"/>
      <c r="IH90" s="130"/>
    </row>
    <row xmlns:x14ac="http://schemas.microsoft.com/office/spreadsheetml/2009/9/ac" r="91" s="3" customFormat="true" x14ac:dyDescent="0.25">
      <c r="A91" s="398" t="str">
        <f ca="true">IF(ISBLANK('Data Summary'!A93),"",'Data Summary'!A93)</f>
        <v/>
      </c>
      <c r="B91" s="130"/>
      <c r="L91" s="130"/>
      <c r="V91" s="130"/>
      <c r="AF91" s="130"/>
      <c r="AP91" s="130"/>
      <c r="AZ91" s="130"/>
      <c r="BA91" s="130"/>
      <c r="BB91" s="130"/>
      <c r="BC91" s="130"/>
      <c r="BD91" s="130"/>
      <c r="BE91" s="130"/>
      <c r="BF91" s="130"/>
      <c r="BG91" s="130"/>
      <c r="BJ91" s="130"/>
      <c r="BK91" s="130"/>
      <c r="BL91" s="130"/>
      <c r="BM91" s="130"/>
      <c r="BN91" s="130"/>
      <c r="BO91" s="130"/>
      <c r="BP91" s="130"/>
      <c r="BQ91" s="130"/>
      <c r="BT91" s="441"/>
      <c r="BU91" s="442"/>
      <c r="BV91" s="442"/>
      <c r="BW91" s="442"/>
      <c r="BX91" s="442"/>
      <c r="BY91" s="442"/>
      <c r="BZ91" s="442"/>
      <c r="CA91" s="442"/>
      <c r="CB91" s="442"/>
      <c r="CC91" s="442"/>
      <c r="CD91" s="130"/>
      <c r="CN91" s="130"/>
      <c r="CX91" s="130"/>
      <c r="DH91" s="130"/>
      <c r="DR91" s="130"/>
      <c r="EB91" s="130"/>
      <c r="EL91" s="130"/>
      <c r="EV91" s="130"/>
      <c r="EW91" s="130"/>
      <c r="EX91" s="130"/>
      <c r="EY91" s="130"/>
      <c r="EZ91" s="130"/>
      <c r="FA91" s="130"/>
      <c r="FB91" s="130"/>
      <c r="FC91" s="130"/>
      <c r="FF91" s="130"/>
      <c r="FP91" s="130"/>
      <c r="FZ91" s="130"/>
      <c r="GJ91" s="130"/>
      <c r="GT91" s="130"/>
      <c r="HD91" s="130"/>
      <c r="HN91" s="130"/>
      <c r="HX91" s="130"/>
      <c r="IH91" s="130"/>
    </row>
    <row xmlns:x14ac="http://schemas.microsoft.com/office/spreadsheetml/2009/9/ac" r="92" s="3" customFormat="true" x14ac:dyDescent="0.25">
      <c r="A92" s="398" t="str">
        <f ca="true">IF(ISBLANK('Data Summary'!A94),"",'Data Summary'!A94)</f>
        <v/>
      </c>
      <c r="B92" s="130"/>
      <c r="L92" s="130"/>
      <c r="V92" s="130"/>
      <c r="AF92" s="130"/>
      <c r="AP92" s="130"/>
      <c r="AZ92" s="130"/>
      <c r="BA92" s="130"/>
      <c r="BB92" s="130"/>
      <c r="BC92" s="130"/>
      <c r="BD92" s="130"/>
      <c r="BE92" s="130"/>
      <c r="BF92" s="130"/>
      <c r="BG92" s="130"/>
      <c r="BJ92" s="130"/>
      <c r="BK92" s="130"/>
      <c r="BL92" s="130"/>
      <c r="BM92" s="130"/>
      <c r="BN92" s="130"/>
      <c r="BO92" s="130"/>
      <c r="BP92" s="130"/>
      <c r="BQ92" s="130"/>
      <c r="BT92" s="441"/>
      <c r="BU92" s="442"/>
      <c r="BV92" s="442"/>
      <c r="BW92" s="442"/>
      <c r="BX92" s="442"/>
      <c r="BY92" s="442"/>
      <c r="BZ92" s="442"/>
      <c r="CA92" s="442"/>
      <c r="CB92" s="442"/>
      <c r="CC92" s="442"/>
      <c r="CD92" s="130"/>
      <c r="CN92" s="130"/>
      <c r="CX92" s="130"/>
      <c r="DH92" s="130"/>
      <c r="DR92" s="130"/>
      <c r="EB92" s="130"/>
      <c r="EL92" s="130"/>
      <c r="EV92" s="130"/>
      <c r="EW92" s="130"/>
      <c r="EX92" s="130"/>
      <c r="EY92" s="130"/>
      <c r="EZ92" s="130"/>
      <c r="FA92" s="130"/>
      <c r="FB92" s="130"/>
      <c r="FC92" s="130"/>
      <c r="FF92" s="130"/>
      <c r="FP92" s="130"/>
      <c r="FZ92" s="130"/>
      <c r="GJ92" s="130"/>
      <c r="GT92" s="130"/>
      <c r="HD92" s="130"/>
      <c r="HN92" s="130"/>
      <c r="HX92" s="130"/>
      <c r="IH92" s="130"/>
    </row>
    <row xmlns:x14ac="http://schemas.microsoft.com/office/spreadsheetml/2009/9/ac" r="93" s="3" customFormat="true" x14ac:dyDescent="0.25">
      <c r="A93" s="398" t="str">
        <f ca="true">IF(ISBLANK('Data Summary'!A95),"",'Data Summary'!A95)</f>
        <v/>
      </c>
      <c r="B93" s="130"/>
      <c r="L93" s="130"/>
      <c r="V93" s="130"/>
      <c r="AF93" s="130"/>
      <c r="AP93" s="130"/>
      <c r="AZ93" s="130"/>
      <c r="BA93" s="130"/>
      <c r="BB93" s="130"/>
      <c r="BC93" s="130"/>
      <c r="BD93" s="130"/>
      <c r="BE93" s="130"/>
      <c r="BF93" s="130"/>
      <c r="BG93" s="130"/>
      <c r="BJ93" s="130"/>
      <c r="BK93" s="130"/>
      <c r="BL93" s="130"/>
      <c r="BM93" s="130"/>
      <c r="BN93" s="130"/>
      <c r="BO93" s="130"/>
      <c r="BP93" s="130"/>
      <c r="BQ93" s="130"/>
      <c r="BT93" s="441"/>
      <c r="BU93" s="442"/>
      <c r="BV93" s="442"/>
      <c r="BW93" s="442"/>
      <c r="BX93" s="442"/>
      <c r="BY93" s="442"/>
      <c r="BZ93" s="442"/>
      <c r="CA93" s="442"/>
      <c r="CB93" s="442"/>
      <c r="CC93" s="442"/>
      <c r="CD93" s="130"/>
      <c r="CN93" s="130"/>
      <c r="CX93" s="130"/>
      <c r="DH93" s="130"/>
      <c r="DR93" s="130"/>
      <c r="EB93" s="130"/>
      <c r="EL93" s="130"/>
      <c r="EV93" s="130"/>
      <c r="EW93" s="130"/>
      <c r="EX93" s="130"/>
      <c r="EY93" s="130"/>
      <c r="EZ93" s="130"/>
      <c r="FA93" s="130"/>
      <c r="FB93" s="130"/>
      <c r="FC93" s="130"/>
      <c r="FF93" s="130"/>
      <c r="FP93" s="130"/>
      <c r="FZ93" s="130"/>
      <c r="GJ93" s="130"/>
      <c r="GT93" s="130"/>
      <c r="HD93" s="130"/>
      <c r="HN93" s="130"/>
      <c r="HX93" s="130"/>
      <c r="IH93" s="130"/>
    </row>
    <row xmlns:x14ac="http://schemas.microsoft.com/office/spreadsheetml/2009/9/ac" r="94" s="3" customFormat="true" x14ac:dyDescent="0.25">
      <c r="A94" s="398" t="str">
        <f ca="true">IF(ISBLANK('Data Summary'!A96),"",'Data Summary'!A96)</f>
        <v/>
      </c>
      <c r="B94" s="130"/>
      <c r="L94" s="130"/>
      <c r="V94" s="130"/>
      <c r="AF94" s="130"/>
      <c r="AP94" s="130"/>
      <c r="AZ94" s="130"/>
      <c r="BA94" s="130"/>
      <c r="BB94" s="130"/>
      <c r="BC94" s="130"/>
      <c r="BD94" s="130"/>
      <c r="BE94" s="130"/>
      <c r="BF94" s="130"/>
      <c r="BG94" s="130"/>
      <c r="BJ94" s="130"/>
      <c r="BK94" s="130"/>
      <c r="BL94" s="130"/>
      <c r="BM94" s="130"/>
      <c r="BN94" s="130"/>
      <c r="BO94" s="130"/>
      <c r="BP94" s="130"/>
      <c r="BQ94" s="130"/>
      <c r="BT94" s="441"/>
      <c r="BU94" s="442"/>
      <c r="BV94" s="442"/>
      <c r="BW94" s="442"/>
      <c r="BX94" s="442"/>
      <c r="BY94" s="442"/>
      <c r="BZ94" s="442"/>
      <c r="CA94" s="442"/>
      <c r="CB94" s="442"/>
      <c r="CC94" s="442"/>
      <c r="CD94" s="130"/>
      <c r="CN94" s="130"/>
      <c r="CX94" s="130"/>
      <c r="DH94" s="130"/>
      <c r="DR94" s="130"/>
      <c r="EB94" s="130"/>
      <c r="EL94" s="130"/>
      <c r="EV94" s="130"/>
      <c r="EW94" s="130"/>
      <c r="EX94" s="130"/>
      <c r="EY94" s="130"/>
      <c r="EZ94" s="130"/>
      <c r="FA94" s="130"/>
      <c r="FB94" s="130"/>
      <c r="FC94" s="130"/>
      <c r="FF94" s="130"/>
      <c r="FP94" s="130"/>
      <c r="FZ94" s="130"/>
      <c r="GJ94" s="130"/>
      <c r="GT94" s="130"/>
      <c r="HD94" s="130"/>
      <c r="HN94" s="130"/>
      <c r="HX94" s="130"/>
      <c r="IH94" s="130"/>
    </row>
    <row xmlns:x14ac="http://schemas.microsoft.com/office/spreadsheetml/2009/9/ac" r="95" s="3" customFormat="true" x14ac:dyDescent="0.25">
      <c r="A95" s="398" t="str">
        <f ca="true">IF(ISBLANK('Data Summary'!A97),"",'Data Summary'!A97)</f>
        <v/>
      </c>
      <c r="B95" s="130"/>
      <c r="L95" s="130"/>
      <c r="V95" s="130"/>
      <c r="AF95" s="130"/>
      <c r="AP95" s="130"/>
      <c r="AZ95" s="130"/>
      <c r="BA95" s="130"/>
      <c r="BB95" s="130"/>
      <c r="BC95" s="130"/>
      <c r="BD95" s="130"/>
      <c r="BE95" s="130"/>
      <c r="BF95" s="130"/>
      <c r="BG95" s="130"/>
      <c r="BJ95" s="130"/>
      <c r="BK95" s="130"/>
      <c r="BL95" s="130"/>
      <c r="BM95" s="130"/>
      <c r="BN95" s="130"/>
      <c r="BO95" s="130"/>
      <c r="BP95" s="130"/>
      <c r="BQ95" s="130"/>
      <c r="BT95" s="441"/>
      <c r="BU95" s="442"/>
      <c r="BV95" s="442"/>
      <c r="BW95" s="442"/>
      <c r="BX95" s="442"/>
      <c r="BY95" s="442"/>
      <c r="BZ95" s="442"/>
      <c r="CA95" s="442"/>
      <c r="CB95" s="442"/>
      <c r="CC95" s="442"/>
      <c r="CD95" s="130"/>
      <c r="CN95" s="130"/>
      <c r="CX95" s="130"/>
      <c r="DH95" s="130"/>
      <c r="DR95" s="130"/>
      <c r="EB95" s="130"/>
      <c r="EL95" s="130"/>
      <c r="EV95" s="130"/>
      <c r="EW95" s="130"/>
      <c r="EX95" s="130"/>
      <c r="EY95" s="130"/>
      <c r="EZ95" s="130"/>
      <c r="FA95" s="130"/>
      <c r="FB95" s="130"/>
      <c r="FC95" s="130"/>
      <c r="FF95" s="130"/>
      <c r="FP95" s="130"/>
      <c r="FZ95" s="130"/>
      <c r="GJ95" s="130"/>
      <c r="GT95" s="130"/>
      <c r="HD95" s="130"/>
      <c r="HN95" s="130"/>
      <c r="HX95" s="130"/>
      <c r="IH95" s="130"/>
    </row>
    <row xmlns:x14ac="http://schemas.microsoft.com/office/spreadsheetml/2009/9/ac" r="96" s="3" customFormat="true" x14ac:dyDescent="0.25">
      <c r="A96" s="398" t="str">
        <f ca="true">IF(ISBLANK('Data Summary'!A98),"",'Data Summary'!A98)</f>
        <v/>
      </c>
      <c r="B96" s="130"/>
      <c r="L96" s="130"/>
      <c r="V96" s="130"/>
      <c r="AF96" s="130"/>
      <c r="AP96" s="130"/>
      <c r="AZ96" s="130"/>
      <c r="BA96" s="130"/>
      <c r="BB96" s="130"/>
      <c r="BC96" s="130"/>
      <c r="BD96" s="130"/>
      <c r="BE96" s="130"/>
      <c r="BF96" s="130"/>
      <c r="BG96" s="130"/>
      <c r="BJ96" s="130"/>
      <c r="BK96" s="130"/>
      <c r="BL96" s="130"/>
      <c r="BM96" s="130"/>
      <c r="BN96" s="130"/>
      <c r="BO96" s="130"/>
      <c r="BP96" s="130"/>
      <c r="BQ96" s="130"/>
      <c r="BT96" s="441"/>
      <c r="BU96" s="442"/>
      <c r="BV96" s="442"/>
      <c r="BW96" s="442"/>
      <c r="BX96" s="442"/>
      <c r="BY96" s="442"/>
      <c r="BZ96" s="442"/>
      <c r="CA96" s="442"/>
      <c r="CB96" s="442"/>
      <c r="CC96" s="442"/>
      <c r="CD96" s="130"/>
      <c r="CN96" s="130"/>
      <c r="CX96" s="130"/>
      <c r="DH96" s="130"/>
      <c r="DR96" s="130"/>
      <c r="EB96" s="130"/>
      <c r="EL96" s="130"/>
      <c r="EV96" s="130"/>
      <c r="EW96" s="130"/>
      <c r="EX96" s="130"/>
      <c r="EY96" s="130"/>
      <c r="EZ96" s="130"/>
      <c r="FA96" s="130"/>
      <c r="FB96" s="130"/>
      <c r="FC96" s="130"/>
      <c r="FF96" s="130"/>
      <c r="FP96" s="130"/>
      <c r="FZ96" s="130"/>
      <c r="GJ96" s="130"/>
      <c r="GT96" s="130"/>
      <c r="HD96" s="130"/>
      <c r="HN96" s="130"/>
      <c r="HX96" s="130"/>
      <c r="IH96" s="130"/>
    </row>
    <row xmlns:x14ac="http://schemas.microsoft.com/office/spreadsheetml/2009/9/ac" r="97" s="3" customFormat="true" x14ac:dyDescent="0.25">
      <c r="A97" s="398" t="str">
        <f ca="true">IF(ISBLANK('Data Summary'!A99),"",'Data Summary'!A99)</f>
        <v/>
      </c>
      <c r="B97" s="130"/>
      <c r="L97" s="130"/>
      <c r="V97" s="130"/>
      <c r="AF97" s="130"/>
      <c r="AP97" s="130"/>
      <c r="AZ97" s="130"/>
      <c r="BA97" s="130"/>
      <c r="BB97" s="130"/>
      <c r="BC97" s="130"/>
      <c r="BD97" s="130"/>
      <c r="BE97" s="130"/>
      <c r="BF97" s="130"/>
      <c r="BG97" s="130"/>
      <c r="BJ97" s="130"/>
      <c r="BK97" s="130"/>
      <c r="BL97" s="130"/>
      <c r="BM97" s="130"/>
      <c r="BN97" s="130"/>
      <c r="BO97" s="130"/>
      <c r="BP97" s="130"/>
      <c r="BQ97" s="130"/>
      <c r="BT97" s="441"/>
      <c r="BU97" s="442"/>
      <c r="BV97" s="442"/>
      <c r="BW97" s="442"/>
      <c r="BX97" s="442"/>
      <c r="BY97" s="442"/>
      <c r="BZ97" s="442"/>
      <c r="CA97" s="442"/>
      <c r="CB97" s="442"/>
      <c r="CC97" s="442"/>
      <c r="CD97" s="130"/>
      <c r="CN97" s="130"/>
      <c r="CX97" s="130"/>
      <c r="DH97" s="130"/>
      <c r="DR97" s="130"/>
      <c r="EB97" s="130"/>
      <c r="EL97" s="130"/>
      <c r="EV97" s="130"/>
      <c r="EW97" s="130"/>
      <c r="EX97" s="130"/>
      <c r="EY97" s="130"/>
      <c r="EZ97" s="130"/>
      <c r="FA97" s="130"/>
      <c r="FB97" s="130"/>
      <c r="FC97" s="130"/>
      <c r="FF97" s="130"/>
      <c r="FP97" s="130"/>
      <c r="FZ97" s="130"/>
      <c r="GJ97" s="130"/>
      <c r="GT97" s="130"/>
      <c r="HD97" s="130"/>
      <c r="HN97" s="130"/>
      <c r="HX97" s="130"/>
      <c r="IH97" s="130"/>
    </row>
    <row xmlns:x14ac="http://schemas.microsoft.com/office/spreadsheetml/2009/9/ac" r="98" s="3" customFormat="true" x14ac:dyDescent="0.25">
      <c r="A98" s="398" t="str">
        <f ca="true">IF(ISBLANK('Data Summary'!A100),"",'Data Summary'!A100)</f>
        <v/>
      </c>
      <c r="B98" s="130"/>
      <c r="L98" s="130"/>
      <c r="V98" s="130"/>
      <c r="AF98" s="130"/>
      <c r="AP98" s="130"/>
      <c r="AZ98" s="130"/>
      <c r="BA98" s="130"/>
      <c r="BB98" s="130"/>
      <c r="BC98" s="130"/>
      <c r="BD98" s="130"/>
      <c r="BE98" s="130"/>
      <c r="BF98" s="130"/>
      <c r="BG98" s="130"/>
      <c r="BJ98" s="130"/>
      <c r="BK98" s="130"/>
      <c r="BL98" s="130"/>
      <c r="BM98" s="130"/>
      <c r="BN98" s="130"/>
      <c r="BO98" s="130"/>
      <c r="BP98" s="130"/>
      <c r="BQ98" s="130"/>
      <c r="BT98" s="441"/>
      <c r="BU98" s="442"/>
      <c r="BV98" s="442"/>
      <c r="BW98" s="442"/>
      <c r="BX98" s="442"/>
      <c r="BY98" s="442"/>
      <c r="BZ98" s="442"/>
      <c r="CA98" s="442"/>
      <c r="CB98" s="442"/>
      <c r="CC98" s="442"/>
      <c r="CD98" s="130"/>
      <c r="CN98" s="130"/>
      <c r="CX98" s="130"/>
      <c r="DH98" s="130"/>
      <c r="DR98" s="130"/>
      <c r="EB98" s="130"/>
      <c r="EL98" s="130"/>
      <c r="EV98" s="130"/>
      <c r="EW98" s="130"/>
      <c r="EX98" s="130"/>
      <c r="EY98" s="130"/>
      <c r="EZ98" s="130"/>
      <c r="FA98" s="130"/>
      <c r="FB98" s="130"/>
      <c r="FC98" s="130"/>
      <c r="FF98" s="130"/>
      <c r="FP98" s="130"/>
      <c r="FZ98" s="130"/>
      <c r="GJ98" s="130"/>
      <c r="GT98" s="130"/>
      <c r="HD98" s="130"/>
      <c r="HN98" s="130"/>
      <c r="HX98" s="130"/>
      <c r="IH98" s="130"/>
    </row>
    <row xmlns:x14ac="http://schemas.microsoft.com/office/spreadsheetml/2009/9/ac" r="99" s="3" customFormat="true" x14ac:dyDescent="0.25">
      <c r="A99" s="398" t="str">
        <f ca="true">IF(ISBLANK('Data Summary'!A101),"",'Data Summary'!A101)</f>
        <v/>
      </c>
      <c r="B99" s="130"/>
      <c r="L99" s="130"/>
      <c r="V99" s="130"/>
      <c r="AF99" s="130"/>
      <c r="AP99" s="130"/>
      <c r="AZ99" s="130"/>
      <c r="BA99" s="130"/>
      <c r="BB99" s="130"/>
      <c r="BC99" s="130"/>
      <c r="BD99" s="130"/>
      <c r="BE99" s="130"/>
      <c r="BF99" s="130"/>
      <c r="BG99" s="130"/>
      <c r="BJ99" s="130"/>
      <c r="BK99" s="130"/>
      <c r="BL99" s="130"/>
      <c r="BM99" s="130"/>
      <c r="BN99" s="130"/>
      <c r="BO99" s="130"/>
      <c r="BP99" s="130"/>
      <c r="BQ99" s="130"/>
      <c r="BT99" s="441"/>
      <c r="BU99" s="442"/>
      <c r="BV99" s="442"/>
      <c r="BW99" s="442"/>
      <c r="BX99" s="442"/>
      <c r="BY99" s="442"/>
      <c r="BZ99" s="442"/>
      <c r="CA99" s="442"/>
      <c r="CB99" s="442"/>
      <c r="CC99" s="442"/>
      <c r="CD99" s="130"/>
      <c r="CN99" s="130"/>
      <c r="CX99" s="130"/>
      <c r="DH99" s="130"/>
      <c r="DR99" s="130"/>
      <c r="EB99" s="130"/>
      <c r="EL99" s="130"/>
      <c r="EV99" s="130"/>
      <c r="EW99" s="130"/>
      <c r="EX99" s="130"/>
      <c r="EY99" s="130"/>
      <c r="EZ99" s="130"/>
      <c r="FA99" s="130"/>
      <c r="FB99" s="130"/>
      <c r="FC99" s="130"/>
      <c r="FF99" s="130"/>
      <c r="FP99" s="130"/>
      <c r="FZ99" s="130"/>
      <c r="GJ99" s="130"/>
      <c r="GT99" s="130"/>
      <c r="HD99" s="130"/>
      <c r="HN99" s="130"/>
      <c r="HX99" s="130"/>
      <c r="IH99" s="130"/>
    </row>
    <row xmlns:x14ac="http://schemas.microsoft.com/office/spreadsheetml/2009/9/ac" r="100" s="3" customFormat="true" x14ac:dyDescent="0.25">
      <c r="A100" s="398" t="str">
        <f ca="true">IF(ISBLANK('Data Summary'!A102),"",'Data Summary'!A102)</f>
        <v/>
      </c>
      <c r="B100" s="130"/>
      <c r="L100" s="130"/>
      <c r="V100" s="130"/>
      <c r="AF100" s="130"/>
      <c r="AP100" s="130"/>
      <c r="AZ100" s="130"/>
      <c r="BA100" s="130"/>
      <c r="BB100" s="130"/>
      <c r="BC100" s="130"/>
      <c r="BD100" s="130"/>
      <c r="BE100" s="130"/>
      <c r="BF100" s="130"/>
      <c r="BG100" s="130"/>
      <c r="BJ100" s="130"/>
      <c r="BK100" s="130"/>
      <c r="BL100" s="130"/>
      <c r="BM100" s="130"/>
      <c r="BN100" s="130"/>
      <c r="BO100" s="130"/>
      <c r="BP100" s="130"/>
      <c r="BQ100" s="130"/>
      <c r="BT100" s="441"/>
      <c r="BU100" s="442"/>
      <c r="BV100" s="442"/>
      <c r="BW100" s="442"/>
      <c r="BX100" s="442"/>
      <c r="BY100" s="442"/>
      <c r="BZ100" s="442"/>
      <c r="CA100" s="442"/>
      <c r="CB100" s="442"/>
      <c r="CC100" s="442"/>
      <c r="CD100" s="130"/>
      <c r="CN100" s="130"/>
      <c r="CX100" s="130"/>
      <c r="DH100" s="130"/>
      <c r="DR100" s="130"/>
      <c r="EB100" s="130"/>
      <c r="EL100" s="130"/>
      <c r="EV100" s="130"/>
      <c r="EW100" s="130"/>
      <c r="EX100" s="130"/>
      <c r="EY100" s="130"/>
      <c r="EZ100" s="130"/>
      <c r="FA100" s="130"/>
      <c r="FB100" s="130"/>
      <c r="FC100" s="130"/>
      <c r="FF100" s="130"/>
      <c r="FP100" s="130"/>
      <c r="FZ100" s="130"/>
      <c r="GJ100" s="130"/>
      <c r="GT100" s="130"/>
      <c r="HD100" s="130"/>
      <c r="HN100" s="130"/>
      <c r="HX100" s="130"/>
      <c r="IH100" s="130"/>
    </row>
    <row xmlns:x14ac="http://schemas.microsoft.com/office/spreadsheetml/2009/9/ac" r="101" s="3" customFormat="true" x14ac:dyDescent="0.25">
      <c r="A101" s="398" t="str">
        <f ca="true">IF(ISBLANK('Data Summary'!A103),"",'Data Summary'!A103)</f>
        <v/>
      </c>
      <c r="B101" s="130"/>
      <c r="L101" s="130"/>
      <c r="V101" s="130"/>
      <c r="AF101" s="130"/>
      <c r="AP101" s="130"/>
      <c r="AZ101" s="130"/>
      <c r="BA101" s="130"/>
      <c r="BB101" s="130"/>
      <c r="BC101" s="130"/>
      <c r="BD101" s="130"/>
      <c r="BE101" s="130"/>
      <c r="BF101" s="130"/>
      <c r="BG101" s="130"/>
      <c r="BJ101" s="130"/>
      <c r="BK101" s="130"/>
      <c r="BL101" s="130"/>
      <c r="BM101" s="130"/>
      <c r="BN101" s="130"/>
      <c r="BO101" s="130"/>
      <c r="BP101" s="130"/>
      <c r="BQ101" s="130"/>
      <c r="BT101" s="441"/>
      <c r="BU101" s="442"/>
      <c r="BV101" s="442"/>
      <c r="BW101" s="442"/>
      <c r="BX101" s="442"/>
      <c r="BY101" s="442"/>
      <c r="BZ101" s="442"/>
      <c r="CA101" s="442"/>
      <c r="CB101" s="442"/>
      <c r="CC101" s="442"/>
      <c r="CD101" s="130"/>
      <c r="CN101" s="130"/>
      <c r="CX101" s="130"/>
      <c r="DH101" s="130"/>
      <c r="DR101" s="130"/>
      <c r="EB101" s="130"/>
      <c r="EL101" s="130"/>
      <c r="EV101" s="130"/>
      <c r="EW101" s="130"/>
      <c r="EX101" s="130"/>
      <c r="EY101" s="130"/>
      <c r="EZ101" s="130"/>
      <c r="FA101" s="130"/>
      <c r="FB101" s="130"/>
      <c r="FC101" s="130"/>
      <c r="FF101" s="130"/>
      <c r="FP101" s="130"/>
      <c r="FZ101" s="130"/>
      <c r="GJ101" s="130"/>
      <c r="GT101" s="130"/>
      <c r="HD101" s="130"/>
      <c r="HN101" s="130"/>
      <c r="HX101" s="130"/>
      <c r="IH101" s="130"/>
    </row>
    <row xmlns:x14ac="http://schemas.microsoft.com/office/spreadsheetml/2009/9/ac" r="102" s="3" customFormat="true" x14ac:dyDescent="0.25">
      <c r="A102" s="398" t="str">
        <f ca="true">IF(ISBLANK('Data Summary'!A104),"",'Data Summary'!A104)</f>
        <v/>
      </c>
      <c r="B102" s="130"/>
      <c r="L102" s="130"/>
      <c r="V102" s="130"/>
      <c r="AF102" s="130"/>
      <c r="AP102" s="130"/>
      <c r="AZ102" s="130"/>
      <c r="BA102" s="130"/>
      <c r="BB102" s="130"/>
      <c r="BC102" s="130"/>
      <c r="BD102" s="130"/>
      <c r="BE102" s="130"/>
      <c r="BF102" s="130"/>
      <c r="BG102" s="130"/>
      <c r="BJ102" s="130"/>
      <c r="BK102" s="130"/>
      <c r="BL102" s="130"/>
      <c r="BM102" s="130"/>
      <c r="BN102" s="130"/>
      <c r="BO102" s="130"/>
      <c r="BP102" s="130"/>
      <c r="BQ102" s="130"/>
      <c r="BT102" s="441"/>
      <c r="BU102" s="442"/>
      <c r="BV102" s="442"/>
      <c r="BW102" s="442"/>
      <c r="BX102" s="442"/>
      <c r="BY102" s="442"/>
      <c r="BZ102" s="442"/>
      <c r="CA102" s="442"/>
      <c r="CB102" s="442"/>
      <c r="CC102" s="442"/>
      <c r="CD102" s="130"/>
      <c r="CN102" s="130"/>
      <c r="CX102" s="130"/>
      <c r="DH102" s="130"/>
      <c r="DR102" s="130"/>
      <c r="EB102" s="130"/>
      <c r="EL102" s="130"/>
      <c r="EV102" s="130"/>
      <c r="EW102" s="130"/>
      <c r="EX102" s="130"/>
      <c r="EY102" s="130"/>
      <c r="EZ102" s="130"/>
      <c r="FA102" s="130"/>
      <c r="FB102" s="130"/>
      <c r="FC102" s="130"/>
      <c r="FF102" s="130"/>
      <c r="FP102" s="130"/>
      <c r="FZ102" s="130"/>
      <c r="GJ102" s="130"/>
      <c r="GT102" s="130"/>
      <c r="HD102" s="130"/>
      <c r="HN102" s="130"/>
      <c r="HX102" s="130"/>
      <c r="IH102" s="130"/>
    </row>
    <row xmlns:x14ac="http://schemas.microsoft.com/office/spreadsheetml/2009/9/ac" r="103" s="3" customFormat="true" x14ac:dyDescent="0.25">
      <c r="A103" s="398" t="str">
        <f ca="true">IF(ISBLANK('Data Summary'!A105),"",'Data Summary'!A105)</f>
        <v/>
      </c>
      <c r="B103" s="130"/>
      <c r="L103" s="130"/>
      <c r="V103" s="130"/>
      <c r="AF103" s="130"/>
      <c r="AP103" s="130"/>
      <c r="AZ103" s="130"/>
      <c r="BA103" s="130"/>
      <c r="BB103" s="130"/>
      <c r="BC103" s="130"/>
      <c r="BD103" s="130"/>
      <c r="BE103" s="130"/>
      <c r="BF103" s="130"/>
      <c r="BG103" s="130"/>
      <c r="BJ103" s="130"/>
      <c r="BK103" s="130"/>
      <c r="BL103" s="130"/>
      <c r="BM103" s="130"/>
      <c r="BN103" s="130"/>
      <c r="BO103" s="130"/>
      <c r="BP103" s="130"/>
      <c r="BQ103" s="130"/>
      <c r="BT103" s="441"/>
      <c r="BU103" s="442"/>
      <c r="BV103" s="442"/>
      <c r="BW103" s="442"/>
      <c r="BX103" s="442"/>
      <c r="BY103" s="442"/>
      <c r="BZ103" s="442"/>
      <c r="CA103" s="442"/>
      <c r="CB103" s="442"/>
      <c r="CC103" s="442"/>
      <c r="CD103" s="130"/>
      <c r="CN103" s="130"/>
      <c r="CX103" s="130"/>
      <c r="DH103" s="130"/>
      <c r="DR103" s="130"/>
      <c r="EB103" s="130"/>
      <c r="EL103" s="130"/>
      <c r="EV103" s="130"/>
      <c r="EW103" s="130"/>
      <c r="EX103" s="130"/>
      <c r="EY103" s="130"/>
      <c r="EZ103" s="130"/>
      <c r="FA103" s="130"/>
      <c r="FB103" s="130"/>
      <c r="FC103" s="130"/>
      <c r="FF103" s="130"/>
      <c r="FP103" s="130"/>
      <c r="FZ103" s="130"/>
      <c r="GJ103" s="130"/>
      <c r="GT103" s="130"/>
      <c r="HD103" s="130"/>
      <c r="HN103" s="130"/>
      <c r="HX103" s="130"/>
      <c r="IH103" s="130"/>
    </row>
    <row xmlns:x14ac="http://schemas.microsoft.com/office/spreadsheetml/2009/9/ac" r="104" s="3" customFormat="true" x14ac:dyDescent="0.25">
      <c r="A104" s="398" t="str">
        <f ca="true">IF(ISBLANK('Data Summary'!A106),"",'Data Summary'!A106)</f>
        <v/>
      </c>
      <c r="B104" s="130"/>
      <c r="L104" s="130"/>
      <c r="V104" s="130"/>
      <c r="AF104" s="130"/>
      <c r="AP104" s="130"/>
      <c r="AZ104" s="130"/>
      <c r="BA104" s="130"/>
      <c r="BB104" s="130"/>
      <c r="BC104" s="130"/>
      <c r="BD104" s="130"/>
      <c r="BE104" s="130"/>
      <c r="BF104" s="130"/>
      <c r="BG104" s="130"/>
      <c r="BJ104" s="130"/>
      <c r="BK104" s="130"/>
      <c r="BL104" s="130"/>
      <c r="BM104" s="130"/>
      <c r="BN104" s="130"/>
      <c r="BO104" s="130"/>
      <c r="BP104" s="130"/>
      <c r="BQ104" s="130"/>
      <c r="BT104" s="441"/>
      <c r="BU104" s="442"/>
      <c r="BV104" s="442"/>
      <c r="BW104" s="442"/>
      <c r="BX104" s="442"/>
      <c r="BY104" s="442"/>
      <c r="BZ104" s="442"/>
      <c r="CA104" s="442"/>
      <c r="CB104" s="442"/>
      <c r="CC104" s="442"/>
      <c r="CD104" s="130"/>
      <c r="CN104" s="130"/>
      <c r="CX104" s="130"/>
      <c r="DH104" s="130"/>
      <c r="DR104" s="130"/>
      <c r="EB104" s="130"/>
      <c r="EL104" s="130"/>
      <c r="EV104" s="130"/>
      <c r="EW104" s="130"/>
      <c r="EX104" s="130"/>
      <c r="EY104" s="130"/>
      <c r="EZ104" s="130"/>
      <c r="FA104" s="130"/>
      <c r="FB104" s="130"/>
      <c r="FC104" s="130"/>
      <c r="FF104" s="130"/>
      <c r="FP104" s="130"/>
      <c r="FZ104" s="130"/>
      <c r="GJ104" s="130"/>
      <c r="GT104" s="130"/>
      <c r="HD104" s="130"/>
      <c r="HN104" s="130"/>
      <c r="HX104" s="130"/>
      <c r="IH104" s="130"/>
    </row>
    <row xmlns:x14ac="http://schemas.microsoft.com/office/spreadsheetml/2009/9/ac" r="105" s="3" customFormat="true" x14ac:dyDescent="0.25">
      <c r="A105" s="398" t="str">
        <f ca="true">IF(ISBLANK('Data Summary'!A107),"",'Data Summary'!A107)</f>
        <v/>
      </c>
      <c r="B105" s="130"/>
      <c r="L105" s="130"/>
      <c r="V105" s="130"/>
      <c r="AF105" s="130"/>
      <c r="AP105" s="130"/>
      <c r="AZ105" s="130"/>
      <c r="BA105" s="130"/>
      <c r="BB105" s="130"/>
      <c r="BC105" s="130"/>
      <c r="BD105" s="130"/>
      <c r="BE105" s="130"/>
      <c r="BF105" s="130"/>
      <c r="BG105" s="130"/>
      <c r="BJ105" s="130"/>
      <c r="BK105" s="130"/>
      <c r="BL105" s="130"/>
      <c r="BM105" s="130"/>
      <c r="BN105" s="130"/>
      <c r="BO105" s="130"/>
      <c r="BP105" s="130"/>
      <c r="BQ105" s="130"/>
      <c r="BT105" s="441"/>
      <c r="BU105" s="442"/>
      <c r="BV105" s="442"/>
      <c r="BW105" s="442"/>
      <c r="BX105" s="442"/>
      <c r="BY105" s="442"/>
      <c r="BZ105" s="442"/>
      <c r="CA105" s="442"/>
      <c r="CB105" s="442"/>
      <c r="CC105" s="442"/>
      <c r="CD105" s="130"/>
      <c r="CN105" s="130"/>
      <c r="CX105" s="130"/>
      <c r="DH105" s="130"/>
      <c r="DR105" s="130"/>
      <c r="EB105" s="130"/>
      <c r="EL105" s="130"/>
      <c r="EV105" s="130"/>
      <c r="EW105" s="130"/>
      <c r="EX105" s="130"/>
      <c r="EY105" s="130"/>
      <c r="EZ105" s="130"/>
      <c r="FA105" s="130"/>
      <c r="FB105" s="130"/>
      <c r="FC105" s="130"/>
      <c r="FF105" s="130"/>
      <c r="FP105" s="130"/>
      <c r="FZ105" s="130"/>
      <c r="GJ105" s="130"/>
      <c r="GT105" s="130"/>
      <c r="HD105" s="130"/>
      <c r="HN105" s="130"/>
      <c r="HX105" s="130"/>
      <c r="IH105" s="130"/>
    </row>
    <row xmlns:x14ac="http://schemas.microsoft.com/office/spreadsheetml/2009/9/ac" r="106" s="3" customFormat="true" x14ac:dyDescent="0.25">
      <c r="A106" s="398" t="str">
        <f ca="true">IF(ISBLANK('Data Summary'!A108),"",'Data Summary'!A108)</f>
        <v/>
      </c>
      <c r="B106" s="130"/>
      <c r="L106" s="130"/>
      <c r="V106" s="130"/>
      <c r="AF106" s="130"/>
      <c r="AP106" s="130"/>
      <c r="AZ106" s="130"/>
      <c r="BA106" s="130"/>
      <c r="BB106" s="130"/>
      <c r="BC106" s="130"/>
      <c r="BD106" s="130"/>
      <c r="BE106" s="130"/>
      <c r="BF106" s="130"/>
      <c r="BG106" s="130"/>
      <c r="BJ106" s="130"/>
      <c r="BK106" s="130"/>
      <c r="BL106" s="130"/>
      <c r="BM106" s="130"/>
      <c r="BN106" s="130"/>
      <c r="BO106" s="130"/>
      <c r="BP106" s="130"/>
      <c r="BQ106" s="130"/>
      <c r="BT106" s="441"/>
      <c r="BU106" s="442"/>
      <c r="BV106" s="442"/>
      <c r="BW106" s="442"/>
      <c r="BX106" s="442"/>
      <c r="BY106" s="442"/>
      <c r="BZ106" s="442"/>
      <c r="CA106" s="442"/>
      <c r="CB106" s="442"/>
      <c r="CC106" s="442"/>
      <c r="CD106" s="130"/>
      <c r="CN106" s="130"/>
      <c r="CX106" s="130"/>
      <c r="DH106" s="130"/>
      <c r="DR106" s="130"/>
      <c r="EB106" s="130"/>
      <c r="EL106" s="130"/>
      <c r="EV106" s="130"/>
      <c r="EW106" s="130"/>
      <c r="EX106" s="130"/>
      <c r="EY106" s="130"/>
      <c r="EZ106" s="130"/>
      <c r="FA106" s="130"/>
      <c r="FB106" s="130"/>
      <c r="FC106" s="130"/>
      <c r="FF106" s="130"/>
      <c r="FP106" s="130"/>
      <c r="FZ106" s="130"/>
      <c r="GJ106" s="130"/>
      <c r="GT106" s="130"/>
      <c r="HD106" s="130"/>
      <c r="HN106" s="130"/>
      <c r="HX106" s="130"/>
      <c r="IH106" s="130"/>
    </row>
    <row xmlns:x14ac="http://schemas.microsoft.com/office/spreadsheetml/2009/9/ac" r="107" s="3" customFormat="true" x14ac:dyDescent="0.25">
      <c r="A107" s="398" t="str">
        <f ca="true">IF(ISBLANK('Data Summary'!A109),"",'Data Summary'!A109)</f>
        <v/>
      </c>
      <c r="B107" s="130"/>
      <c r="L107" s="130"/>
      <c r="V107" s="130"/>
      <c r="AF107" s="130"/>
      <c r="AP107" s="130"/>
      <c r="AZ107" s="130"/>
      <c r="BA107" s="130"/>
      <c r="BB107" s="130"/>
      <c r="BC107" s="130"/>
      <c r="BD107" s="130"/>
      <c r="BE107" s="130"/>
      <c r="BF107" s="130"/>
      <c r="BG107" s="130"/>
      <c r="BJ107" s="130"/>
      <c r="BK107" s="130"/>
      <c r="BL107" s="130"/>
      <c r="BM107" s="130"/>
      <c r="BN107" s="130"/>
      <c r="BO107" s="130"/>
      <c r="BP107" s="130"/>
      <c r="BQ107" s="130"/>
      <c r="BT107" s="441"/>
      <c r="BU107" s="442"/>
      <c r="BV107" s="442"/>
      <c r="BW107" s="442"/>
      <c r="BX107" s="442"/>
      <c r="BY107" s="442"/>
      <c r="BZ107" s="442"/>
      <c r="CA107" s="442"/>
      <c r="CB107" s="442"/>
      <c r="CC107" s="442"/>
      <c r="CD107" s="130"/>
      <c r="CN107" s="130"/>
      <c r="CX107" s="130"/>
      <c r="DH107" s="130"/>
      <c r="DR107" s="130"/>
      <c r="EB107" s="130"/>
      <c r="EL107" s="130"/>
      <c r="EV107" s="130"/>
      <c r="EW107" s="130"/>
      <c r="EX107" s="130"/>
      <c r="EY107" s="130"/>
      <c r="EZ107" s="130"/>
      <c r="FA107" s="130"/>
      <c r="FB107" s="130"/>
      <c r="FC107" s="130"/>
      <c r="FF107" s="130"/>
      <c r="FP107" s="130"/>
      <c r="FZ107" s="130"/>
      <c r="GJ107" s="130"/>
      <c r="GT107" s="130"/>
      <c r="HD107" s="130"/>
      <c r="HN107" s="130"/>
      <c r="HX107" s="130"/>
      <c r="IH107" s="130"/>
    </row>
    <row xmlns:x14ac="http://schemas.microsoft.com/office/spreadsheetml/2009/9/ac" r="108" s="3" customFormat="true" x14ac:dyDescent="0.25">
      <c r="A108" s="398" t="str">
        <f ca="true">IF(ISBLANK('Data Summary'!A110),"",'Data Summary'!A110)</f>
        <v/>
      </c>
      <c r="B108" s="130"/>
      <c r="L108" s="130"/>
      <c r="V108" s="130"/>
      <c r="AF108" s="130"/>
      <c r="AP108" s="130"/>
      <c r="AZ108" s="130"/>
      <c r="BA108" s="130"/>
      <c r="BB108" s="130"/>
      <c r="BC108" s="130"/>
      <c r="BD108" s="130"/>
      <c r="BE108" s="130"/>
      <c r="BF108" s="130"/>
      <c r="BG108" s="130"/>
      <c r="BJ108" s="130"/>
      <c r="BK108" s="130"/>
      <c r="BL108" s="130"/>
      <c r="BM108" s="130"/>
      <c r="BN108" s="130"/>
      <c r="BO108" s="130"/>
      <c r="BP108" s="130"/>
      <c r="BQ108" s="130"/>
      <c r="BT108" s="441"/>
      <c r="BU108" s="442"/>
      <c r="BV108" s="442"/>
      <c r="BW108" s="442"/>
      <c r="BX108" s="442"/>
      <c r="BY108" s="442"/>
      <c r="BZ108" s="442"/>
      <c r="CA108" s="442"/>
      <c r="CB108" s="442"/>
      <c r="CC108" s="442"/>
      <c r="CD108" s="130"/>
      <c r="CN108" s="130"/>
      <c r="CX108" s="130"/>
      <c r="DH108" s="130"/>
      <c r="DR108" s="130"/>
      <c r="EB108" s="130"/>
      <c r="EL108" s="130"/>
      <c r="EV108" s="130"/>
      <c r="EW108" s="130"/>
      <c r="EX108" s="130"/>
      <c r="EY108" s="130"/>
      <c r="EZ108" s="130"/>
      <c r="FA108" s="130"/>
      <c r="FB108" s="130"/>
      <c r="FC108" s="130"/>
      <c r="FF108" s="130"/>
      <c r="FP108" s="130"/>
      <c r="FZ108" s="130"/>
      <c r="GJ108" s="130"/>
      <c r="GT108" s="130"/>
      <c r="HD108" s="130"/>
      <c r="HN108" s="130"/>
      <c r="HX108" s="130"/>
      <c r="IH108" s="130"/>
    </row>
    <row xmlns:x14ac="http://schemas.microsoft.com/office/spreadsheetml/2009/9/ac" r="109" s="3" customFormat="true" x14ac:dyDescent="0.25">
      <c r="A109" s="398" t="str">
        <f ca="true">IF(ISBLANK('Data Summary'!A111),"",'Data Summary'!A111)</f>
        <v/>
      </c>
      <c r="B109" s="130"/>
      <c r="L109" s="130"/>
      <c r="V109" s="130"/>
      <c r="AF109" s="130"/>
      <c r="AP109" s="130"/>
      <c r="AZ109" s="130"/>
      <c r="BA109" s="130"/>
      <c r="BB109" s="130"/>
      <c r="BC109" s="130"/>
      <c r="BD109" s="130"/>
      <c r="BE109" s="130"/>
      <c r="BF109" s="130"/>
      <c r="BG109" s="130"/>
      <c r="BJ109" s="130"/>
      <c r="BK109" s="130"/>
      <c r="BL109" s="130"/>
      <c r="BM109" s="130"/>
      <c r="BN109" s="130"/>
      <c r="BO109" s="130"/>
      <c r="BP109" s="130"/>
      <c r="BQ109" s="130"/>
      <c r="BT109" s="441"/>
      <c r="BU109" s="442"/>
      <c r="BV109" s="442"/>
      <c r="BW109" s="442"/>
      <c r="BX109" s="442"/>
      <c r="BY109" s="442"/>
      <c r="BZ109" s="442"/>
      <c r="CA109" s="442"/>
      <c r="CB109" s="442"/>
      <c r="CC109" s="442"/>
      <c r="CD109" s="130"/>
      <c r="CN109" s="130"/>
      <c r="CX109" s="130"/>
      <c r="DH109" s="130"/>
      <c r="DR109" s="130"/>
      <c r="EB109" s="130"/>
      <c r="EL109" s="130"/>
      <c r="EV109" s="130"/>
      <c r="EW109" s="130"/>
      <c r="EX109" s="130"/>
      <c r="EY109" s="130"/>
      <c r="EZ109" s="130"/>
      <c r="FA109" s="130"/>
      <c r="FB109" s="130"/>
      <c r="FC109" s="130"/>
      <c r="FF109" s="130"/>
      <c r="FP109" s="130"/>
      <c r="FZ109" s="130"/>
      <c r="GJ109" s="130"/>
      <c r="GT109" s="130"/>
      <c r="HD109" s="130"/>
      <c r="HN109" s="130"/>
      <c r="HX109" s="130"/>
      <c r="IH109" s="130"/>
    </row>
    <row xmlns:x14ac="http://schemas.microsoft.com/office/spreadsheetml/2009/9/ac" r="110" s="3" customFormat="true" x14ac:dyDescent="0.25">
      <c r="A110" s="398" t="str">
        <f ca="true">IF(ISBLANK('Data Summary'!A112),"",'Data Summary'!A112)</f>
        <v/>
      </c>
      <c r="B110" s="130"/>
      <c r="L110" s="130"/>
      <c r="V110" s="130"/>
      <c r="AF110" s="130"/>
      <c r="AP110" s="130"/>
      <c r="AZ110" s="130"/>
      <c r="BA110" s="130"/>
      <c r="BB110" s="130"/>
      <c r="BC110" s="130"/>
      <c r="BD110" s="130"/>
      <c r="BE110" s="130"/>
      <c r="BF110" s="130"/>
      <c r="BG110" s="130"/>
      <c r="BJ110" s="130"/>
      <c r="BK110" s="130"/>
      <c r="BL110" s="130"/>
      <c r="BM110" s="130"/>
      <c r="BN110" s="130"/>
      <c r="BO110" s="130"/>
      <c r="BP110" s="130"/>
      <c r="BQ110" s="130"/>
      <c r="BT110" s="441"/>
      <c r="BU110" s="442"/>
      <c r="BV110" s="442"/>
      <c r="BW110" s="442"/>
      <c r="BX110" s="442"/>
      <c r="BY110" s="442"/>
      <c r="BZ110" s="442"/>
      <c r="CA110" s="442"/>
      <c r="CB110" s="442"/>
      <c r="CC110" s="442"/>
      <c r="CD110" s="130"/>
      <c r="CN110" s="130"/>
      <c r="CX110" s="130"/>
      <c r="DH110" s="130"/>
      <c r="DR110" s="130"/>
      <c r="EB110" s="130"/>
      <c r="EL110" s="130"/>
      <c r="EV110" s="130"/>
      <c r="EW110" s="130"/>
      <c r="EX110" s="130"/>
      <c r="EY110" s="130"/>
      <c r="EZ110" s="130"/>
      <c r="FA110" s="130"/>
      <c r="FB110" s="130"/>
      <c r="FC110" s="130"/>
      <c r="FF110" s="130"/>
      <c r="FP110" s="130"/>
      <c r="FZ110" s="130"/>
      <c r="GJ110" s="130"/>
      <c r="GT110" s="130"/>
      <c r="HD110" s="130"/>
      <c r="HN110" s="130"/>
      <c r="HX110" s="130"/>
      <c r="IH110" s="130"/>
    </row>
    <row xmlns:x14ac="http://schemas.microsoft.com/office/spreadsheetml/2009/9/ac" r="111" s="3" customFormat="true" x14ac:dyDescent="0.25">
      <c r="A111" s="398" t="str">
        <f ca="true">IF(ISBLANK('Data Summary'!A113),"",'Data Summary'!A113)</f>
        <v/>
      </c>
      <c r="B111" s="130"/>
      <c r="L111" s="130"/>
      <c r="V111" s="130"/>
      <c r="AF111" s="130"/>
      <c r="AP111" s="130"/>
      <c r="AZ111" s="130"/>
      <c r="BA111" s="130"/>
      <c r="BB111" s="130"/>
      <c r="BC111" s="130"/>
      <c r="BD111" s="130"/>
      <c r="BE111" s="130"/>
      <c r="BF111" s="130"/>
      <c r="BG111" s="130"/>
      <c r="BJ111" s="130"/>
      <c r="BK111" s="130"/>
      <c r="BL111" s="130"/>
      <c r="BM111" s="130"/>
      <c r="BN111" s="130"/>
      <c r="BO111" s="130"/>
      <c r="BP111" s="130"/>
      <c r="BQ111" s="130"/>
      <c r="BT111" s="441"/>
      <c r="BU111" s="442"/>
      <c r="BV111" s="442"/>
      <c r="BW111" s="442"/>
      <c r="BX111" s="442"/>
      <c r="BY111" s="442"/>
      <c r="BZ111" s="442"/>
      <c r="CA111" s="442"/>
      <c r="CB111" s="442"/>
      <c r="CC111" s="442"/>
      <c r="CD111" s="130"/>
      <c r="CN111" s="130"/>
      <c r="CX111" s="130"/>
      <c r="DH111" s="130"/>
      <c r="DR111" s="130"/>
      <c r="EB111" s="130"/>
      <c r="EL111" s="130"/>
      <c r="EV111" s="130"/>
      <c r="EW111" s="130"/>
      <c r="EX111" s="130"/>
      <c r="EY111" s="130"/>
      <c r="EZ111" s="130"/>
      <c r="FA111" s="130"/>
      <c r="FB111" s="130"/>
      <c r="FC111" s="130"/>
      <c r="FF111" s="130"/>
      <c r="FP111" s="130"/>
      <c r="FZ111" s="130"/>
      <c r="GJ111" s="130"/>
      <c r="GT111" s="130"/>
      <c r="HD111" s="130"/>
      <c r="HN111" s="130"/>
      <c r="HX111" s="130"/>
      <c r="IH111" s="130"/>
    </row>
    <row xmlns:x14ac="http://schemas.microsoft.com/office/spreadsheetml/2009/9/ac" r="112" s="3" customFormat="true" x14ac:dyDescent="0.25">
      <c r="A112" s="398" t="str">
        <f ca="true">IF(ISBLANK('Data Summary'!A114),"",'Data Summary'!A114)</f>
        <v/>
      </c>
      <c r="B112" s="130"/>
      <c r="L112" s="130"/>
      <c r="V112" s="130"/>
      <c r="AF112" s="130"/>
      <c r="AP112" s="130"/>
      <c r="AZ112" s="130"/>
      <c r="BA112" s="130"/>
      <c r="BB112" s="130"/>
      <c r="BC112" s="130"/>
      <c r="BD112" s="130"/>
      <c r="BE112" s="130"/>
      <c r="BF112" s="130"/>
      <c r="BG112" s="130"/>
      <c r="BJ112" s="130"/>
      <c r="BK112" s="130"/>
      <c r="BL112" s="130"/>
      <c r="BM112" s="130"/>
      <c r="BN112" s="130"/>
      <c r="BO112" s="130"/>
      <c r="BP112" s="130"/>
      <c r="BQ112" s="130"/>
      <c r="BT112" s="441"/>
      <c r="BU112" s="442"/>
      <c r="BV112" s="442"/>
      <c r="BW112" s="442"/>
      <c r="BX112" s="442"/>
      <c r="BY112" s="442"/>
      <c r="BZ112" s="442"/>
      <c r="CA112" s="442"/>
      <c r="CB112" s="442"/>
      <c r="CC112" s="442"/>
      <c r="CD112" s="130"/>
      <c r="CN112" s="130"/>
      <c r="CX112" s="130"/>
      <c r="DH112" s="130"/>
      <c r="DR112" s="130"/>
      <c r="EB112" s="130"/>
      <c r="EL112" s="130"/>
      <c r="EV112" s="130"/>
      <c r="EW112" s="130"/>
      <c r="EX112" s="130"/>
      <c r="EY112" s="130"/>
      <c r="EZ112" s="130"/>
      <c r="FA112" s="130"/>
      <c r="FB112" s="130"/>
      <c r="FC112" s="130"/>
      <c r="FF112" s="130"/>
      <c r="FP112" s="130"/>
      <c r="FZ112" s="130"/>
      <c r="GJ112" s="130"/>
      <c r="GT112" s="130"/>
      <c r="HD112" s="130"/>
      <c r="HN112" s="130"/>
      <c r="HX112" s="130"/>
      <c r="IH112" s="130"/>
    </row>
    <row xmlns:x14ac="http://schemas.microsoft.com/office/spreadsheetml/2009/9/ac" r="113" s="3" customFormat="true" x14ac:dyDescent="0.25">
      <c r="A113" s="398" t="str">
        <f ca="true">IF(ISBLANK('Data Summary'!A115),"",'Data Summary'!A115)</f>
        <v/>
      </c>
      <c r="B113" s="130"/>
      <c r="L113" s="130"/>
      <c r="V113" s="130"/>
      <c r="AF113" s="130"/>
      <c r="AP113" s="130"/>
      <c r="AZ113" s="130"/>
      <c r="BA113" s="130"/>
      <c r="BB113" s="130"/>
      <c r="BC113" s="130"/>
      <c r="BD113" s="130"/>
      <c r="BE113" s="130"/>
      <c r="BF113" s="130"/>
      <c r="BG113" s="130"/>
      <c r="BJ113" s="130"/>
      <c r="BK113" s="130"/>
      <c r="BL113" s="130"/>
      <c r="BM113" s="130"/>
      <c r="BN113" s="130"/>
      <c r="BO113" s="130"/>
      <c r="BP113" s="130"/>
      <c r="BQ113" s="130"/>
      <c r="BT113" s="441"/>
      <c r="BU113" s="442"/>
      <c r="BV113" s="442"/>
      <c r="BW113" s="442"/>
      <c r="BX113" s="442"/>
      <c r="BY113" s="442"/>
      <c r="BZ113" s="442"/>
      <c r="CA113" s="442"/>
      <c r="CB113" s="442"/>
      <c r="CC113" s="442"/>
      <c r="CD113" s="130"/>
      <c r="CN113" s="130"/>
      <c r="CX113" s="130"/>
      <c r="DH113" s="130"/>
      <c r="DR113" s="130"/>
      <c r="EB113" s="130"/>
      <c r="EL113" s="130"/>
      <c r="EV113" s="130"/>
      <c r="EW113" s="130"/>
      <c r="EX113" s="130"/>
      <c r="EY113" s="130"/>
      <c r="EZ113" s="130"/>
      <c r="FA113" s="130"/>
      <c r="FB113" s="130"/>
      <c r="FC113" s="130"/>
      <c r="FF113" s="130"/>
      <c r="FP113" s="130"/>
      <c r="FZ113" s="130"/>
      <c r="GJ113" s="130"/>
      <c r="GT113" s="130"/>
      <c r="HD113" s="130"/>
      <c r="HN113" s="130"/>
      <c r="HX113" s="130"/>
      <c r="IH113" s="130"/>
    </row>
    <row xmlns:x14ac="http://schemas.microsoft.com/office/spreadsheetml/2009/9/ac" r="114" s="3" customFormat="true" x14ac:dyDescent="0.25">
      <c r="A114" s="398" t="str">
        <f ca="true">IF(ISBLANK('Data Summary'!A116),"",'Data Summary'!A116)</f>
        <v/>
      </c>
      <c r="B114" s="130"/>
      <c r="L114" s="130"/>
      <c r="V114" s="130"/>
      <c r="AF114" s="130"/>
      <c r="AP114" s="130"/>
      <c r="AZ114" s="130"/>
      <c r="BA114" s="130"/>
      <c r="BB114" s="130"/>
      <c r="BC114" s="130"/>
      <c r="BD114" s="130"/>
      <c r="BE114" s="130"/>
      <c r="BF114" s="130"/>
      <c r="BG114" s="130"/>
      <c r="BJ114" s="130"/>
      <c r="BK114" s="130"/>
      <c r="BL114" s="130"/>
      <c r="BM114" s="130"/>
      <c r="BN114" s="130"/>
      <c r="BO114" s="130"/>
      <c r="BP114" s="130"/>
      <c r="BQ114" s="130"/>
      <c r="BT114" s="441"/>
      <c r="BU114" s="442"/>
      <c r="BV114" s="442"/>
      <c r="BW114" s="442"/>
      <c r="BX114" s="442"/>
      <c r="BY114" s="442"/>
      <c r="BZ114" s="442"/>
      <c r="CA114" s="442"/>
      <c r="CB114" s="442"/>
      <c r="CC114" s="442"/>
      <c r="CD114" s="130"/>
      <c r="CN114" s="130"/>
      <c r="CX114" s="130"/>
      <c r="DH114" s="130"/>
      <c r="DR114" s="130"/>
      <c r="EB114" s="130"/>
      <c r="EL114" s="130"/>
      <c r="EV114" s="130"/>
      <c r="EW114" s="130"/>
      <c r="EX114" s="130"/>
      <c r="EY114" s="130"/>
      <c r="EZ114" s="130"/>
      <c r="FA114" s="130"/>
      <c r="FB114" s="130"/>
      <c r="FC114" s="130"/>
      <c r="FF114" s="130"/>
      <c r="FP114" s="130"/>
      <c r="FZ114" s="130"/>
      <c r="GJ114" s="130"/>
      <c r="GT114" s="130"/>
      <c r="HD114" s="130"/>
      <c r="HN114" s="130"/>
      <c r="HX114" s="130"/>
      <c r="IH114" s="130"/>
    </row>
    <row xmlns:x14ac="http://schemas.microsoft.com/office/spreadsheetml/2009/9/ac" r="115" s="3" customFormat="true" x14ac:dyDescent="0.25">
      <c r="A115" s="398" t="str">
        <f ca="true">IF(ISBLANK('Data Summary'!A117),"",'Data Summary'!A117)</f>
        <v/>
      </c>
      <c r="B115" s="130"/>
      <c r="L115" s="130"/>
      <c r="V115" s="130"/>
      <c r="AF115" s="130"/>
      <c r="AP115" s="130"/>
      <c r="AZ115" s="130"/>
      <c r="BA115" s="130"/>
      <c r="BB115" s="130"/>
      <c r="BC115" s="130"/>
      <c r="BD115" s="130"/>
      <c r="BE115" s="130"/>
      <c r="BF115" s="130"/>
      <c r="BG115" s="130"/>
      <c r="BJ115" s="130"/>
      <c r="BK115" s="130"/>
      <c r="BL115" s="130"/>
      <c r="BM115" s="130"/>
      <c r="BN115" s="130"/>
      <c r="BO115" s="130"/>
      <c r="BP115" s="130"/>
      <c r="BQ115" s="130"/>
      <c r="BT115" s="441"/>
      <c r="BU115" s="442"/>
      <c r="BV115" s="442"/>
      <c r="BW115" s="442"/>
      <c r="BX115" s="442"/>
      <c r="BY115" s="442"/>
      <c r="BZ115" s="442"/>
      <c r="CA115" s="442"/>
      <c r="CB115" s="442"/>
      <c r="CC115" s="442"/>
      <c r="CD115" s="130"/>
      <c r="CN115" s="130"/>
      <c r="CX115" s="130"/>
      <c r="DH115" s="130"/>
      <c r="DR115" s="130"/>
      <c r="EB115" s="130"/>
      <c r="EL115" s="130"/>
      <c r="EV115" s="130"/>
      <c r="EW115" s="130"/>
      <c r="EX115" s="130"/>
      <c r="EY115" s="130"/>
      <c r="EZ115" s="130"/>
      <c r="FA115" s="130"/>
      <c r="FB115" s="130"/>
      <c r="FC115" s="130"/>
      <c r="FF115" s="130"/>
      <c r="FP115" s="130"/>
      <c r="FZ115" s="130"/>
      <c r="GJ115" s="130"/>
      <c r="GT115" s="130"/>
      <c r="HD115" s="130"/>
      <c r="HN115" s="130"/>
      <c r="HX115" s="130"/>
      <c r="IH115" s="130"/>
    </row>
    <row xmlns:x14ac="http://schemas.microsoft.com/office/spreadsheetml/2009/9/ac" r="116" s="3" customFormat="true" x14ac:dyDescent="0.25">
      <c r="A116" s="398" t="str">
        <f ca="true">IF(ISBLANK('Data Summary'!A118),"",'Data Summary'!A118)</f>
        <v/>
      </c>
      <c r="B116" s="130"/>
      <c r="L116" s="130"/>
      <c r="V116" s="130"/>
      <c r="AF116" s="130"/>
      <c r="AP116" s="130"/>
      <c r="AZ116" s="130"/>
      <c r="BA116" s="130"/>
      <c r="BB116" s="130"/>
      <c r="BC116" s="130"/>
      <c r="BD116" s="130"/>
      <c r="BE116" s="130"/>
      <c r="BF116" s="130"/>
      <c r="BG116" s="130"/>
      <c r="BJ116" s="130"/>
      <c r="BK116" s="130"/>
      <c r="BL116" s="130"/>
      <c r="BM116" s="130"/>
      <c r="BN116" s="130"/>
      <c r="BO116" s="130"/>
      <c r="BP116" s="130"/>
      <c r="BQ116" s="130"/>
      <c r="BT116" s="441"/>
      <c r="BU116" s="442"/>
      <c r="BV116" s="442"/>
      <c r="BW116" s="442"/>
      <c r="BX116" s="442"/>
      <c r="BY116" s="442"/>
      <c r="BZ116" s="442"/>
      <c r="CA116" s="442"/>
      <c r="CB116" s="442"/>
      <c r="CC116" s="442"/>
      <c r="CD116" s="130"/>
      <c r="CN116" s="130"/>
      <c r="CX116" s="130"/>
      <c r="DH116" s="130"/>
      <c r="DR116" s="130"/>
      <c r="EB116" s="130"/>
      <c r="EL116" s="130"/>
      <c r="EV116" s="130"/>
      <c r="EW116" s="130"/>
      <c r="EX116" s="130"/>
      <c r="EY116" s="130"/>
      <c r="EZ116" s="130"/>
      <c r="FA116" s="130"/>
      <c r="FB116" s="130"/>
      <c r="FC116" s="130"/>
      <c r="FF116" s="130"/>
      <c r="FP116" s="130"/>
      <c r="FZ116" s="130"/>
      <c r="GJ116" s="130"/>
      <c r="GT116" s="130"/>
      <c r="HD116" s="130"/>
      <c r="HN116" s="130"/>
      <c r="HX116" s="130"/>
      <c r="IH116" s="130"/>
    </row>
    <row xmlns:x14ac="http://schemas.microsoft.com/office/spreadsheetml/2009/9/ac" r="117" s="3" customFormat="true" x14ac:dyDescent="0.25">
      <c r="A117" s="398" t="str">
        <f ca="true">IF(ISBLANK('Data Summary'!A119),"",'Data Summary'!A119)</f>
        <v/>
      </c>
      <c r="B117" s="130"/>
      <c r="L117" s="130"/>
      <c r="V117" s="130"/>
      <c r="AF117" s="130"/>
      <c r="AP117" s="130"/>
      <c r="AZ117" s="130"/>
      <c r="BA117" s="130"/>
      <c r="BB117" s="130"/>
      <c r="BC117" s="130"/>
      <c r="BD117" s="130"/>
      <c r="BE117" s="130"/>
      <c r="BF117" s="130"/>
      <c r="BG117" s="130"/>
      <c r="BJ117" s="130"/>
      <c r="BK117" s="130"/>
      <c r="BL117" s="130"/>
      <c r="BM117" s="130"/>
      <c r="BN117" s="130"/>
      <c r="BO117" s="130"/>
      <c r="BP117" s="130"/>
      <c r="BQ117" s="130"/>
      <c r="BT117" s="441"/>
      <c r="BU117" s="442"/>
      <c r="BV117" s="442"/>
      <c r="BW117" s="442"/>
      <c r="BX117" s="442"/>
      <c r="BY117" s="442"/>
      <c r="BZ117" s="442"/>
      <c r="CA117" s="442"/>
      <c r="CB117" s="442"/>
      <c r="CC117" s="442"/>
      <c r="CD117" s="130"/>
      <c r="CN117" s="130"/>
      <c r="CX117" s="130"/>
      <c r="DH117" s="130"/>
      <c r="DR117" s="130"/>
      <c r="EB117" s="130"/>
      <c r="EL117" s="130"/>
      <c r="EV117" s="130"/>
      <c r="EW117" s="130"/>
      <c r="EX117" s="130"/>
      <c r="EY117" s="130"/>
      <c r="EZ117" s="130"/>
      <c r="FA117" s="130"/>
      <c r="FB117" s="130"/>
      <c r="FC117" s="130"/>
      <c r="FF117" s="130"/>
      <c r="FP117" s="130"/>
      <c r="FZ117" s="130"/>
      <c r="GJ117" s="130"/>
      <c r="GT117" s="130"/>
      <c r="HD117" s="130"/>
      <c r="HN117" s="130"/>
      <c r="HX117" s="130"/>
      <c r="IH117" s="130"/>
    </row>
    <row xmlns:x14ac="http://schemas.microsoft.com/office/spreadsheetml/2009/9/ac" r="118" s="3" customFormat="true" x14ac:dyDescent="0.25">
      <c r="A118" s="398" t="str">
        <f ca="true">IF(ISBLANK('Data Summary'!A120),"",'Data Summary'!A120)</f>
        <v/>
      </c>
      <c r="B118" s="130"/>
      <c r="L118" s="130"/>
      <c r="V118" s="130"/>
      <c r="AF118" s="130"/>
      <c r="AP118" s="130"/>
      <c r="AZ118" s="130"/>
      <c r="BA118" s="130"/>
      <c r="BB118" s="130"/>
      <c r="BC118" s="130"/>
      <c r="BD118" s="130"/>
      <c r="BE118" s="130"/>
      <c r="BF118" s="130"/>
      <c r="BG118" s="130"/>
      <c r="BJ118" s="130"/>
      <c r="BK118" s="130"/>
      <c r="BL118" s="130"/>
      <c r="BM118" s="130"/>
      <c r="BN118" s="130"/>
      <c r="BO118" s="130"/>
      <c r="BP118" s="130"/>
      <c r="BQ118" s="130"/>
      <c r="BT118" s="441"/>
      <c r="BU118" s="442"/>
      <c r="BV118" s="442"/>
      <c r="BW118" s="442"/>
      <c r="BX118" s="442"/>
      <c r="BY118" s="442"/>
      <c r="BZ118" s="442"/>
      <c r="CA118" s="442"/>
      <c r="CB118" s="442"/>
      <c r="CC118" s="442"/>
      <c r="CD118" s="130"/>
      <c r="CN118" s="130"/>
      <c r="CX118" s="130"/>
      <c r="DH118" s="130"/>
      <c r="DR118" s="130"/>
      <c r="EB118" s="130"/>
      <c r="EL118" s="130"/>
      <c r="EV118" s="130"/>
      <c r="EW118" s="130"/>
      <c r="EX118" s="130"/>
      <c r="EY118" s="130"/>
      <c r="EZ118" s="130"/>
      <c r="FA118" s="130"/>
      <c r="FB118" s="130"/>
      <c r="FC118" s="130"/>
      <c r="FF118" s="130"/>
      <c r="FP118" s="130"/>
      <c r="FZ118" s="130"/>
      <c r="GJ118" s="130"/>
      <c r="GT118" s="130"/>
      <c r="HD118" s="130"/>
      <c r="HN118" s="130"/>
      <c r="HX118" s="130"/>
      <c r="IH118" s="130"/>
    </row>
    <row xmlns:x14ac="http://schemas.microsoft.com/office/spreadsheetml/2009/9/ac" r="119" s="3" customFormat="true" x14ac:dyDescent="0.25">
      <c r="A119" s="398" t="str">
        <f ca="true">IF(ISBLANK('Data Summary'!A121),"",'Data Summary'!A121)</f>
        <v/>
      </c>
      <c r="B119" s="130"/>
      <c r="L119" s="130"/>
      <c r="V119" s="130"/>
      <c r="AF119" s="130"/>
      <c r="AP119" s="130"/>
      <c r="AZ119" s="130"/>
      <c r="BA119" s="130"/>
      <c r="BB119" s="130"/>
      <c r="BC119" s="130"/>
      <c r="BD119" s="130"/>
      <c r="BE119" s="130"/>
      <c r="BF119" s="130"/>
      <c r="BG119" s="130"/>
      <c r="BJ119" s="130"/>
      <c r="BK119" s="130"/>
      <c r="BL119" s="130"/>
      <c r="BM119" s="130"/>
      <c r="BN119" s="130"/>
      <c r="BO119" s="130"/>
      <c r="BP119" s="130"/>
      <c r="BQ119" s="130"/>
      <c r="BT119" s="441"/>
      <c r="BU119" s="442"/>
      <c r="BV119" s="442"/>
      <c r="BW119" s="442"/>
      <c r="BX119" s="442"/>
      <c r="BY119" s="442"/>
      <c r="BZ119" s="442"/>
      <c r="CA119" s="442"/>
      <c r="CB119" s="442"/>
      <c r="CC119" s="442"/>
      <c r="CD119" s="130"/>
      <c r="CN119" s="130"/>
      <c r="CX119" s="130"/>
      <c r="DH119" s="130"/>
      <c r="DR119" s="130"/>
      <c r="EB119" s="130"/>
      <c r="EL119" s="130"/>
      <c r="EV119" s="130"/>
      <c r="EW119" s="130"/>
      <c r="EX119" s="130"/>
      <c r="EY119" s="130"/>
      <c r="EZ119" s="130"/>
      <c r="FA119" s="130"/>
      <c r="FB119" s="130"/>
      <c r="FC119" s="130"/>
      <c r="FF119" s="130"/>
      <c r="FP119" s="130"/>
      <c r="FZ119" s="130"/>
      <c r="GJ119" s="130"/>
      <c r="GT119" s="130"/>
      <c r="HD119" s="130"/>
      <c r="HN119" s="130"/>
      <c r="HX119" s="130"/>
      <c r="IH119" s="130"/>
    </row>
    <row xmlns:x14ac="http://schemas.microsoft.com/office/spreadsheetml/2009/9/ac" r="120" s="3" customFormat="true" x14ac:dyDescent="0.25">
      <c r="A120" s="398" t="str">
        <f ca="true">IF(ISBLANK('Data Summary'!A122),"",'Data Summary'!A122)</f>
        <v/>
      </c>
      <c r="B120" s="130"/>
      <c r="L120" s="130"/>
      <c r="V120" s="130"/>
      <c r="AF120" s="130"/>
      <c r="AP120" s="130"/>
      <c r="AZ120" s="130"/>
      <c r="BA120" s="130"/>
      <c r="BB120" s="130"/>
      <c r="BC120" s="130"/>
      <c r="BD120" s="130"/>
      <c r="BE120" s="130"/>
      <c r="BF120" s="130"/>
      <c r="BG120" s="130"/>
      <c r="BJ120" s="130"/>
      <c r="BK120" s="130"/>
      <c r="BL120" s="130"/>
      <c r="BM120" s="130"/>
      <c r="BN120" s="130"/>
      <c r="BO120" s="130"/>
      <c r="BP120" s="130"/>
      <c r="BQ120" s="130"/>
      <c r="BT120" s="441"/>
      <c r="BU120" s="442"/>
      <c r="BV120" s="442"/>
      <c r="BW120" s="442"/>
      <c r="BX120" s="442"/>
      <c r="BY120" s="442"/>
      <c r="BZ120" s="442"/>
      <c r="CA120" s="442"/>
      <c r="CB120" s="442"/>
      <c r="CC120" s="442"/>
      <c r="CD120" s="130"/>
      <c r="CN120" s="130"/>
      <c r="CX120" s="130"/>
      <c r="DH120" s="130"/>
      <c r="DR120" s="130"/>
      <c r="EB120" s="130"/>
      <c r="EL120" s="130"/>
      <c r="EV120" s="130"/>
      <c r="EW120" s="130"/>
      <c r="EX120" s="130"/>
      <c r="EY120" s="130"/>
      <c r="EZ120" s="130"/>
      <c r="FA120" s="130"/>
      <c r="FB120" s="130"/>
      <c r="FC120" s="130"/>
      <c r="FF120" s="130"/>
      <c r="FP120" s="130"/>
      <c r="FZ120" s="130"/>
      <c r="GJ120" s="130"/>
      <c r="GT120" s="130"/>
      <c r="HD120" s="130"/>
      <c r="HN120" s="130"/>
      <c r="HX120" s="130"/>
      <c r="IH120" s="130"/>
    </row>
    <row xmlns:x14ac="http://schemas.microsoft.com/office/spreadsheetml/2009/9/ac" r="121" s="3" customFormat="true" x14ac:dyDescent="0.25">
      <c r="A121" s="398" t="str">
        <f ca="true">IF(ISBLANK('Data Summary'!A123),"",'Data Summary'!A123)</f>
        <v/>
      </c>
      <c r="B121" s="130"/>
      <c r="L121" s="130"/>
      <c r="V121" s="130"/>
      <c r="AF121" s="130"/>
      <c r="AP121" s="130"/>
      <c r="AZ121" s="130"/>
      <c r="BA121" s="130"/>
      <c r="BB121" s="130"/>
      <c r="BC121" s="130"/>
      <c r="BD121" s="130"/>
      <c r="BE121" s="130"/>
      <c r="BF121" s="130"/>
      <c r="BG121" s="130"/>
      <c r="BJ121" s="130"/>
      <c r="BK121" s="130"/>
      <c r="BL121" s="130"/>
      <c r="BM121" s="130"/>
      <c r="BN121" s="130"/>
      <c r="BO121" s="130"/>
      <c r="BP121" s="130"/>
      <c r="BQ121" s="130"/>
      <c r="BT121" s="441"/>
      <c r="BU121" s="442"/>
      <c r="BV121" s="442"/>
      <c r="BW121" s="442"/>
      <c r="BX121" s="442"/>
      <c r="BY121" s="442"/>
      <c r="BZ121" s="442"/>
      <c r="CA121" s="442"/>
      <c r="CB121" s="442"/>
      <c r="CC121" s="442"/>
      <c r="CD121" s="130"/>
      <c r="CN121" s="130"/>
      <c r="CX121" s="130"/>
      <c r="DH121" s="130"/>
      <c r="DR121" s="130"/>
      <c r="EB121" s="130"/>
      <c r="EL121" s="130"/>
      <c r="EV121" s="130"/>
      <c r="EW121" s="130"/>
      <c r="EX121" s="130"/>
      <c r="EY121" s="130"/>
      <c r="EZ121" s="130"/>
      <c r="FA121" s="130"/>
      <c r="FB121" s="130"/>
      <c r="FC121" s="130"/>
      <c r="FF121" s="130"/>
      <c r="FP121" s="130"/>
      <c r="FZ121" s="130"/>
      <c r="GJ121" s="130"/>
      <c r="GT121" s="130"/>
      <c r="HD121" s="130"/>
      <c r="HN121" s="130"/>
      <c r="HX121" s="130"/>
      <c r="IH121" s="130"/>
    </row>
    <row xmlns:x14ac="http://schemas.microsoft.com/office/spreadsheetml/2009/9/ac" r="122" s="3" customFormat="true" x14ac:dyDescent="0.25">
      <c r="A122" s="398" t="str">
        <f ca="true">IF(ISBLANK('Data Summary'!A124),"",'Data Summary'!A124)</f>
        <v/>
      </c>
      <c r="B122" s="130"/>
      <c r="L122" s="130"/>
      <c r="V122" s="130"/>
      <c r="AF122" s="130"/>
      <c r="AP122" s="130"/>
      <c r="AZ122" s="130"/>
      <c r="BA122" s="130"/>
      <c r="BB122" s="130"/>
      <c r="BC122" s="130"/>
      <c r="BD122" s="130"/>
      <c r="BE122" s="130"/>
      <c r="BF122" s="130"/>
      <c r="BG122" s="130"/>
      <c r="BJ122" s="130"/>
      <c r="BK122" s="130"/>
      <c r="BL122" s="130"/>
      <c r="BM122" s="130"/>
      <c r="BN122" s="130"/>
      <c r="BO122" s="130"/>
      <c r="BP122" s="130"/>
      <c r="BQ122" s="130"/>
      <c r="BT122" s="441"/>
      <c r="BU122" s="442"/>
      <c r="BV122" s="442"/>
      <c r="BW122" s="442"/>
      <c r="BX122" s="442"/>
      <c r="BY122" s="442"/>
      <c r="BZ122" s="442"/>
      <c r="CA122" s="442"/>
      <c r="CB122" s="442"/>
      <c r="CC122" s="442"/>
      <c r="CD122" s="130"/>
      <c r="CN122" s="130"/>
      <c r="CX122" s="130"/>
      <c r="DH122" s="130"/>
      <c r="DR122" s="130"/>
      <c r="EB122" s="130"/>
      <c r="EL122" s="130"/>
      <c r="EV122" s="130"/>
      <c r="EW122" s="130"/>
      <c r="EX122" s="130"/>
      <c r="EY122" s="130"/>
      <c r="EZ122" s="130"/>
      <c r="FA122" s="130"/>
      <c r="FB122" s="130"/>
      <c r="FC122" s="130"/>
      <c r="FF122" s="130"/>
      <c r="FP122" s="130"/>
      <c r="FZ122" s="130"/>
      <c r="GJ122" s="130"/>
      <c r="GT122" s="130"/>
      <c r="HD122" s="130"/>
      <c r="HN122" s="130"/>
      <c r="HX122" s="130"/>
      <c r="IH122" s="130"/>
    </row>
    <row xmlns:x14ac="http://schemas.microsoft.com/office/spreadsheetml/2009/9/ac" r="123" s="3" customFormat="true" x14ac:dyDescent="0.25">
      <c r="A123" s="398" t="str">
        <f ca="true">IF(ISBLANK('Data Summary'!A125),"",'Data Summary'!A125)</f>
        <v/>
      </c>
      <c r="B123" s="130"/>
      <c r="L123" s="130"/>
      <c r="V123" s="130"/>
      <c r="AF123" s="130"/>
      <c r="AP123" s="130"/>
      <c r="AZ123" s="130"/>
      <c r="BA123" s="130"/>
      <c r="BB123" s="130"/>
      <c r="BC123" s="130"/>
      <c r="BD123" s="130"/>
      <c r="BE123" s="130"/>
      <c r="BF123" s="130"/>
      <c r="BG123" s="130"/>
      <c r="BJ123" s="130"/>
      <c r="BK123" s="130"/>
      <c r="BL123" s="130"/>
      <c r="BM123" s="130"/>
      <c r="BN123" s="130"/>
      <c r="BO123" s="130"/>
      <c r="BP123" s="130"/>
      <c r="BQ123" s="130"/>
      <c r="BT123" s="441"/>
      <c r="BU123" s="442"/>
      <c r="BV123" s="442"/>
      <c r="BW123" s="442"/>
      <c r="BX123" s="442"/>
      <c r="BY123" s="442"/>
      <c r="BZ123" s="442"/>
      <c r="CA123" s="442"/>
      <c r="CB123" s="442"/>
      <c r="CC123" s="442"/>
      <c r="CD123" s="130"/>
      <c r="CN123" s="130"/>
      <c r="CX123" s="130"/>
      <c r="DH123" s="130"/>
      <c r="DR123" s="130"/>
      <c r="EB123" s="130"/>
      <c r="EL123" s="130"/>
      <c r="EV123" s="130"/>
      <c r="EW123" s="130"/>
      <c r="EX123" s="130"/>
      <c r="EY123" s="130"/>
      <c r="EZ123" s="130"/>
      <c r="FA123" s="130"/>
      <c r="FB123" s="130"/>
      <c r="FC123" s="130"/>
      <c r="FF123" s="130"/>
      <c r="FP123" s="130"/>
      <c r="FZ123" s="130"/>
      <c r="GJ123" s="130"/>
      <c r="GT123" s="130"/>
      <c r="HD123" s="130"/>
      <c r="HN123" s="130"/>
      <c r="HX123" s="130"/>
      <c r="IH123" s="130"/>
    </row>
    <row xmlns:x14ac="http://schemas.microsoft.com/office/spreadsheetml/2009/9/ac" r="124" s="3" customFormat="true" x14ac:dyDescent="0.25">
      <c r="A124" s="398" t="str">
        <f ca="true">IF(ISBLANK('Data Summary'!A126),"",'Data Summary'!A126)</f>
        <v/>
      </c>
      <c r="B124" s="130"/>
      <c r="L124" s="130"/>
      <c r="V124" s="130"/>
      <c r="AF124" s="130"/>
      <c r="AP124" s="130"/>
      <c r="AZ124" s="130"/>
      <c r="BA124" s="130"/>
      <c r="BB124" s="130"/>
      <c r="BC124" s="130"/>
      <c r="BD124" s="130"/>
      <c r="BE124" s="130"/>
      <c r="BF124" s="130"/>
      <c r="BG124" s="130"/>
      <c r="BJ124" s="130"/>
      <c r="BK124" s="130"/>
      <c r="BL124" s="130"/>
      <c r="BM124" s="130"/>
      <c r="BN124" s="130"/>
      <c r="BO124" s="130"/>
      <c r="BP124" s="130"/>
      <c r="BQ124" s="130"/>
      <c r="BT124" s="441"/>
      <c r="BU124" s="442"/>
      <c r="BV124" s="442"/>
      <c r="BW124" s="442"/>
      <c r="BX124" s="442"/>
      <c r="BY124" s="442"/>
      <c r="BZ124" s="442"/>
      <c r="CA124" s="442"/>
      <c r="CB124" s="442"/>
      <c r="CC124" s="442"/>
      <c r="CD124" s="130"/>
      <c r="CN124" s="130"/>
      <c r="CX124" s="130"/>
      <c r="DH124" s="130"/>
      <c r="DR124" s="130"/>
      <c r="EB124" s="130"/>
      <c r="EL124" s="130"/>
      <c r="EV124" s="130"/>
      <c r="EW124" s="130"/>
      <c r="EX124" s="130"/>
      <c r="EY124" s="130"/>
      <c r="EZ124" s="130"/>
      <c r="FA124" s="130"/>
      <c r="FB124" s="130"/>
      <c r="FC124" s="130"/>
      <c r="FF124" s="130"/>
      <c r="FP124" s="130"/>
      <c r="FZ124" s="130"/>
      <c r="GJ124" s="130"/>
      <c r="GT124" s="130"/>
      <c r="HD124" s="130"/>
      <c r="HN124" s="130"/>
      <c r="HX124" s="130"/>
      <c r="IH124" s="130"/>
    </row>
    <row xmlns:x14ac="http://schemas.microsoft.com/office/spreadsheetml/2009/9/ac" r="125" s="3" customFormat="true" x14ac:dyDescent="0.25">
      <c r="A125" s="398" t="str">
        <f ca="true">IF(ISBLANK('Data Summary'!A127),"",'Data Summary'!A127)</f>
        <v/>
      </c>
      <c r="B125" s="130"/>
      <c r="L125" s="130"/>
      <c r="V125" s="130"/>
      <c r="AF125" s="130"/>
      <c r="AP125" s="130"/>
      <c r="AZ125" s="130"/>
      <c r="BA125" s="130"/>
      <c r="BB125" s="130"/>
      <c r="BC125" s="130"/>
      <c r="BD125" s="130"/>
      <c r="BE125" s="130"/>
      <c r="BF125" s="130"/>
      <c r="BG125" s="130"/>
      <c r="BJ125" s="130"/>
      <c r="BK125" s="130"/>
      <c r="BL125" s="130"/>
      <c r="BM125" s="130"/>
      <c r="BN125" s="130"/>
      <c r="BO125" s="130"/>
      <c r="BP125" s="130"/>
      <c r="BQ125" s="130"/>
      <c r="BT125" s="441"/>
      <c r="BU125" s="442"/>
      <c r="BV125" s="442"/>
      <c r="BW125" s="442"/>
      <c r="BX125" s="442"/>
      <c r="BY125" s="442"/>
      <c r="BZ125" s="442"/>
      <c r="CA125" s="442"/>
      <c r="CB125" s="442"/>
      <c r="CC125" s="442"/>
      <c r="CD125" s="130"/>
      <c r="CN125" s="130"/>
      <c r="CX125" s="130"/>
      <c r="DH125" s="130"/>
      <c r="DR125" s="130"/>
      <c r="EB125" s="130"/>
      <c r="EL125" s="130"/>
      <c r="EV125" s="130"/>
      <c r="EW125" s="130"/>
      <c r="EX125" s="130"/>
      <c r="EY125" s="130"/>
      <c r="EZ125" s="130"/>
      <c r="FA125" s="130"/>
      <c r="FB125" s="130"/>
      <c r="FC125" s="130"/>
      <c r="FF125" s="130"/>
      <c r="FP125" s="130"/>
      <c r="FZ125" s="130"/>
      <c r="GJ125" s="130"/>
      <c r="GT125" s="130"/>
      <c r="HD125" s="130"/>
      <c r="HN125" s="130"/>
      <c r="HX125" s="130"/>
      <c r="IH125" s="130"/>
    </row>
    <row xmlns:x14ac="http://schemas.microsoft.com/office/spreadsheetml/2009/9/ac" r="126" s="3" customFormat="true" x14ac:dyDescent="0.25">
      <c r="A126" s="398" t="str">
        <f ca="true">IF(ISBLANK('Data Summary'!A128),"",'Data Summary'!A128)</f>
        <v/>
      </c>
      <c r="B126" s="130"/>
      <c r="L126" s="130"/>
      <c r="V126" s="130"/>
      <c r="AF126" s="130"/>
      <c r="AP126" s="130"/>
      <c r="AZ126" s="130"/>
      <c r="BA126" s="130"/>
      <c r="BB126" s="130"/>
      <c r="BC126" s="130"/>
      <c r="BD126" s="130"/>
      <c r="BE126" s="130"/>
      <c r="BF126" s="130"/>
      <c r="BG126" s="130"/>
      <c r="BJ126" s="130"/>
      <c r="BK126" s="130"/>
      <c r="BL126" s="130"/>
      <c r="BM126" s="130"/>
      <c r="BN126" s="130"/>
      <c r="BO126" s="130"/>
      <c r="BP126" s="130"/>
      <c r="BQ126" s="130"/>
      <c r="BT126" s="441"/>
      <c r="BU126" s="442"/>
      <c r="BV126" s="442"/>
      <c r="BW126" s="442"/>
      <c r="BX126" s="442"/>
      <c r="BY126" s="442"/>
      <c r="BZ126" s="442"/>
      <c r="CA126" s="442"/>
      <c r="CB126" s="442"/>
      <c r="CC126" s="442"/>
      <c r="CD126" s="130"/>
      <c r="CN126" s="130"/>
      <c r="CX126" s="130"/>
      <c r="DH126" s="130"/>
      <c r="DR126" s="130"/>
      <c r="EB126" s="130"/>
      <c r="EL126" s="130"/>
      <c r="EV126" s="130"/>
      <c r="EW126" s="130"/>
      <c r="EX126" s="130"/>
      <c r="EY126" s="130"/>
      <c r="EZ126" s="130"/>
      <c r="FA126" s="130"/>
      <c r="FB126" s="130"/>
      <c r="FC126" s="130"/>
      <c r="FF126" s="130"/>
      <c r="FP126" s="130"/>
      <c r="FZ126" s="130"/>
      <c r="GJ126" s="130"/>
      <c r="GT126" s="130"/>
      <c r="HD126" s="130"/>
      <c r="HN126" s="130"/>
      <c r="HX126" s="130"/>
      <c r="IH126" s="130"/>
    </row>
    <row xmlns:x14ac="http://schemas.microsoft.com/office/spreadsheetml/2009/9/ac" r="127" s="3" customFormat="true" x14ac:dyDescent="0.25">
      <c r="A127" s="398" t="str">
        <f ca="true">IF(ISBLANK('Data Summary'!A129),"",'Data Summary'!A129)</f>
        <v/>
      </c>
      <c r="B127" s="130"/>
      <c r="L127" s="130"/>
      <c r="V127" s="130"/>
      <c r="AF127" s="130"/>
      <c r="AP127" s="130"/>
      <c r="AZ127" s="130"/>
      <c r="BA127" s="130"/>
      <c r="BB127" s="130"/>
      <c r="BC127" s="130"/>
      <c r="BD127" s="130"/>
      <c r="BE127" s="130"/>
      <c r="BF127" s="130"/>
      <c r="BG127" s="130"/>
      <c r="BJ127" s="130"/>
      <c r="BK127" s="130"/>
      <c r="BL127" s="130"/>
      <c r="BM127" s="130"/>
      <c r="BN127" s="130"/>
      <c r="BO127" s="130"/>
      <c r="BP127" s="130"/>
      <c r="BQ127" s="130"/>
      <c r="BT127" s="441"/>
      <c r="BU127" s="442"/>
      <c r="BV127" s="442"/>
      <c r="BW127" s="442"/>
      <c r="BX127" s="442"/>
      <c r="BY127" s="442"/>
      <c r="BZ127" s="442"/>
      <c r="CA127" s="442"/>
      <c r="CB127" s="442"/>
      <c r="CC127" s="442"/>
      <c r="CD127" s="130"/>
      <c r="CN127" s="130"/>
      <c r="CX127" s="130"/>
      <c r="DH127" s="130"/>
      <c r="DR127" s="130"/>
      <c r="EB127" s="130"/>
      <c r="EL127" s="130"/>
      <c r="EV127" s="130"/>
      <c r="EW127" s="130"/>
      <c r="EX127" s="130"/>
      <c r="EY127" s="130"/>
      <c r="EZ127" s="130"/>
      <c r="FA127" s="130"/>
      <c r="FB127" s="130"/>
      <c r="FC127" s="130"/>
      <c r="FF127" s="130"/>
      <c r="FP127" s="130"/>
      <c r="FZ127" s="130"/>
      <c r="GJ127" s="130"/>
      <c r="GT127" s="130"/>
      <c r="HD127" s="130"/>
      <c r="HN127" s="130"/>
      <c r="HX127" s="130"/>
      <c r="IH127" s="130"/>
    </row>
    <row xmlns:x14ac="http://schemas.microsoft.com/office/spreadsheetml/2009/9/ac" r="128" s="3" customFormat="true" x14ac:dyDescent="0.25">
      <c r="A128" s="398" t="str">
        <f ca="true">IF(ISBLANK('Data Summary'!A130),"",'Data Summary'!A130)</f>
        <v/>
      </c>
      <c r="B128" s="130"/>
      <c r="L128" s="130"/>
      <c r="V128" s="130"/>
      <c r="AF128" s="130"/>
      <c r="AP128" s="130"/>
      <c r="AZ128" s="130"/>
      <c r="BA128" s="130"/>
      <c r="BB128" s="130"/>
      <c r="BC128" s="130"/>
      <c r="BD128" s="130"/>
      <c r="BE128" s="130"/>
      <c r="BF128" s="130"/>
      <c r="BG128" s="130"/>
      <c r="BJ128" s="130"/>
      <c r="BK128" s="130"/>
      <c r="BL128" s="130"/>
      <c r="BM128" s="130"/>
      <c r="BN128" s="130"/>
      <c r="BO128" s="130"/>
      <c r="BP128" s="130"/>
      <c r="BQ128" s="130"/>
      <c r="BT128" s="441"/>
      <c r="BU128" s="442"/>
      <c r="BV128" s="442"/>
      <c r="BW128" s="442"/>
      <c r="BX128" s="442"/>
      <c r="BY128" s="442"/>
      <c r="BZ128" s="442"/>
      <c r="CA128" s="442"/>
      <c r="CB128" s="442"/>
      <c r="CC128" s="442"/>
      <c r="CD128" s="130"/>
      <c r="CN128" s="130"/>
      <c r="CX128" s="130"/>
      <c r="DH128" s="130"/>
      <c r="DR128" s="130"/>
      <c r="EB128" s="130"/>
      <c r="EL128" s="130"/>
      <c r="EV128" s="130"/>
      <c r="EW128" s="130"/>
      <c r="EX128" s="130"/>
      <c r="EY128" s="130"/>
      <c r="EZ128" s="130"/>
      <c r="FA128" s="130"/>
      <c r="FB128" s="130"/>
      <c r="FC128" s="130"/>
      <c r="FF128" s="130"/>
      <c r="FP128" s="130"/>
      <c r="FZ128" s="130"/>
      <c r="GJ128" s="130"/>
      <c r="GT128" s="130"/>
      <c r="HD128" s="130"/>
      <c r="HN128" s="130"/>
      <c r="HX128" s="130"/>
      <c r="IH128" s="130"/>
    </row>
    <row xmlns:x14ac="http://schemas.microsoft.com/office/spreadsheetml/2009/9/ac" r="129" s="3" customFormat="true" x14ac:dyDescent="0.25">
      <c r="A129" s="398" t="str">
        <f ca="true">IF(ISBLANK('Data Summary'!A131),"",'Data Summary'!A131)</f>
        <v/>
      </c>
      <c r="B129" s="130"/>
      <c r="L129" s="130"/>
      <c r="V129" s="130"/>
      <c r="AF129" s="130"/>
      <c r="AP129" s="130"/>
      <c r="AZ129" s="130"/>
      <c r="BA129" s="130"/>
      <c r="BB129" s="130"/>
      <c r="BC129" s="130"/>
      <c r="BD129" s="130"/>
      <c r="BE129" s="130"/>
      <c r="BF129" s="130"/>
      <c r="BG129" s="130"/>
      <c r="BJ129" s="130"/>
      <c r="BK129" s="130"/>
      <c r="BL129" s="130"/>
      <c r="BM129" s="130"/>
      <c r="BN129" s="130"/>
      <c r="BO129" s="130"/>
      <c r="BP129" s="130"/>
      <c r="BQ129" s="130"/>
      <c r="BT129" s="441"/>
      <c r="BU129" s="442"/>
      <c r="BV129" s="442"/>
      <c r="BW129" s="442"/>
      <c r="BX129" s="442"/>
      <c r="BY129" s="442"/>
      <c r="BZ129" s="442"/>
      <c r="CA129" s="442"/>
      <c r="CB129" s="442"/>
      <c r="CC129" s="442"/>
      <c r="CD129" s="130"/>
      <c r="CN129" s="130"/>
      <c r="CX129" s="130"/>
      <c r="DH129" s="130"/>
      <c r="DR129" s="130"/>
      <c r="EB129" s="130"/>
      <c r="EL129" s="130"/>
      <c r="EV129" s="130"/>
      <c r="EW129" s="130"/>
      <c r="EX129" s="130"/>
      <c r="EY129" s="130"/>
      <c r="EZ129" s="130"/>
      <c r="FA129" s="130"/>
      <c r="FB129" s="130"/>
      <c r="FC129" s="130"/>
      <c r="FF129" s="130"/>
      <c r="FP129" s="130"/>
      <c r="FZ129" s="130"/>
      <c r="GJ129" s="130"/>
      <c r="GT129" s="130"/>
      <c r="HD129" s="130"/>
      <c r="HN129" s="130"/>
      <c r="HX129" s="130"/>
      <c r="IH129" s="130"/>
    </row>
    <row xmlns:x14ac="http://schemas.microsoft.com/office/spreadsheetml/2009/9/ac" r="130" s="3" customFormat="true" x14ac:dyDescent="0.25">
      <c r="A130" s="398" t="str">
        <f ca="true">IF(ISBLANK('Data Summary'!A132),"",'Data Summary'!A132)</f>
        <v/>
      </c>
      <c r="B130" s="130"/>
      <c r="L130" s="130"/>
      <c r="V130" s="130"/>
      <c r="AF130" s="130"/>
      <c r="AP130" s="130"/>
      <c r="AZ130" s="130"/>
      <c r="BA130" s="130"/>
      <c r="BB130" s="130"/>
      <c r="BC130" s="130"/>
      <c r="BD130" s="130"/>
      <c r="BE130" s="130"/>
      <c r="BF130" s="130"/>
      <c r="BG130" s="130"/>
      <c r="BJ130" s="130"/>
      <c r="BK130" s="130"/>
      <c r="BL130" s="130"/>
      <c r="BM130" s="130"/>
      <c r="BN130" s="130"/>
      <c r="BO130" s="130"/>
      <c r="BP130" s="130"/>
      <c r="BQ130" s="130"/>
      <c r="BT130" s="441"/>
      <c r="BU130" s="442"/>
      <c r="BV130" s="442"/>
      <c r="BW130" s="442"/>
      <c r="BX130" s="442"/>
      <c r="BY130" s="442"/>
      <c r="BZ130" s="442"/>
      <c r="CA130" s="442"/>
      <c r="CB130" s="442"/>
      <c r="CC130" s="442"/>
      <c r="CD130" s="130"/>
      <c r="CN130" s="130"/>
      <c r="CX130" s="130"/>
      <c r="DH130" s="130"/>
      <c r="DR130" s="130"/>
      <c r="EB130" s="130"/>
      <c r="EL130" s="130"/>
      <c r="EV130" s="130"/>
      <c r="EW130" s="130"/>
      <c r="EX130" s="130"/>
      <c r="EY130" s="130"/>
      <c r="EZ130" s="130"/>
      <c r="FA130" s="130"/>
      <c r="FB130" s="130"/>
      <c r="FC130" s="130"/>
      <c r="FF130" s="130"/>
      <c r="FP130" s="130"/>
      <c r="FZ130" s="130"/>
      <c r="GJ130" s="130"/>
      <c r="GT130" s="130"/>
      <c r="HD130" s="130"/>
      <c r="HN130" s="130"/>
      <c r="HX130" s="130"/>
      <c r="IH130" s="130"/>
    </row>
    <row xmlns:x14ac="http://schemas.microsoft.com/office/spreadsheetml/2009/9/ac" r="131" s="3" customFormat="true" x14ac:dyDescent="0.25">
      <c r="A131" s="398" t="str">
        <f ca="true">IF(ISBLANK('Data Summary'!A133),"",'Data Summary'!A133)</f>
        <v/>
      </c>
      <c r="B131" s="130"/>
      <c r="L131" s="130"/>
      <c r="V131" s="130"/>
      <c r="AF131" s="130"/>
      <c r="AP131" s="130"/>
      <c r="AZ131" s="130"/>
      <c r="BA131" s="130"/>
      <c r="BB131" s="130"/>
      <c r="BC131" s="130"/>
      <c r="BD131" s="130"/>
      <c r="BE131" s="130"/>
      <c r="BF131" s="130"/>
      <c r="BG131" s="130"/>
      <c r="BJ131" s="130"/>
      <c r="BK131" s="130"/>
      <c r="BL131" s="130"/>
      <c r="BM131" s="130"/>
      <c r="BN131" s="130"/>
      <c r="BO131" s="130"/>
      <c r="BP131" s="130"/>
      <c r="BQ131" s="130"/>
      <c r="BT131" s="441"/>
      <c r="BU131" s="442"/>
      <c r="BV131" s="442"/>
      <c r="BW131" s="442"/>
      <c r="BX131" s="442"/>
      <c r="BY131" s="442"/>
      <c r="BZ131" s="442"/>
      <c r="CA131" s="442"/>
      <c r="CB131" s="442"/>
      <c r="CC131" s="442"/>
      <c r="CD131" s="130"/>
      <c r="CN131" s="130"/>
      <c r="CX131" s="130"/>
      <c r="DH131" s="130"/>
      <c r="DR131" s="130"/>
      <c r="EB131" s="130"/>
      <c r="EL131" s="130"/>
      <c r="EV131" s="130"/>
      <c r="EW131" s="130"/>
      <c r="EX131" s="130"/>
      <c r="EY131" s="130"/>
      <c r="EZ131" s="130"/>
      <c r="FA131" s="130"/>
      <c r="FB131" s="130"/>
      <c r="FC131" s="130"/>
      <c r="FF131" s="130"/>
      <c r="FP131" s="130"/>
      <c r="FZ131" s="130"/>
      <c r="GJ131" s="130"/>
      <c r="GT131" s="130"/>
      <c r="HD131" s="130"/>
      <c r="HN131" s="130"/>
      <c r="HX131" s="130"/>
      <c r="IH131" s="130"/>
    </row>
    <row xmlns:x14ac="http://schemas.microsoft.com/office/spreadsheetml/2009/9/ac" r="132" s="3" customFormat="true" x14ac:dyDescent="0.25">
      <c r="A132" s="398" t="str">
        <f ca="true">IF(ISBLANK('Data Summary'!A134),"",'Data Summary'!A134)</f>
        <v/>
      </c>
      <c r="B132" s="130"/>
      <c r="L132" s="130"/>
      <c r="V132" s="130"/>
      <c r="AF132" s="130"/>
      <c r="AP132" s="130"/>
      <c r="AZ132" s="130"/>
      <c r="BA132" s="130"/>
      <c r="BB132" s="130"/>
      <c r="BC132" s="130"/>
      <c r="BD132" s="130"/>
      <c r="BE132" s="130"/>
      <c r="BF132" s="130"/>
      <c r="BG132" s="130"/>
      <c r="BJ132" s="130"/>
      <c r="BK132" s="130"/>
      <c r="BL132" s="130"/>
      <c r="BM132" s="130"/>
      <c r="BN132" s="130"/>
      <c r="BO132" s="130"/>
      <c r="BP132" s="130"/>
      <c r="BQ132" s="130"/>
      <c r="BT132" s="441"/>
      <c r="BU132" s="442"/>
      <c r="BV132" s="442"/>
      <c r="BW132" s="442"/>
      <c r="BX132" s="442"/>
      <c r="BY132" s="442"/>
      <c r="BZ132" s="442"/>
      <c r="CA132" s="442"/>
      <c r="CB132" s="442"/>
      <c r="CC132" s="442"/>
      <c r="CD132" s="130"/>
      <c r="CN132" s="130"/>
      <c r="CX132" s="130"/>
      <c r="DH132" s="130"/>
      <c r="DR132" s="130"/>
      <c r="EB132" s="130"/>
      <c r="EL132" s="130"/>
      <c r="EV132" s="130"/>
      <c r="EW132" s="130"/>
      <c r="EX132" s="130"/>
      <c r="EY132" s="130"/>
      <c r="EZ132" s="130"/>
      <c r="FA132" s="130"/>
      <c r="FB132" s="130"/>
      <c r="FC132" s="130"/>
      <c r="FF132" s="130"/>
      <c r="FP132" s="130"/>
      <c r="FZ132" s="130"/>
      <c r="GJ132" s="130"/>
      <c r="GT132" s="130"/>
      <c r="HD132" s="130"/>
      <c r="HN132" s="130"/>
      <c r="HX132" s="130"/>
      <c r="IH132" s="130"/>
    </row>
    <row xmlns:x14ac="http://schemas.microsoft.com/office/spreadsheetml/2009/9/ac" r="133" s="3" customFormat="true" x14ac:dyDescent="0.25">
      <c r="A133" s="398" t="str">
        <f ca="true">IF(ISBLANK('Data Summary'!A135),"",'Data Summary'!A135)</f>
        <v/>
      </c>
      <c r="B133" s="130"/>
      <c r="L133" s="130"/>
      <c r="V133" s="130"/>
      <c r="AF133" s="130"/>
      <c r="AP133" s="130"/>
      <c r="AZ133" s="130"/>
      <c r="BA133" s="130"/>
      <c r="BB133" s="130"/>
      <c r="BC133" s="130"/>
      <c r="BD133" s="130"/>
      <c r="BE133" s="130"/>
      <c r="BF133" s="130"/>
      <c r="BG133" s="130"/>
      <c r="BJ133" s="130"/>
      <c r="BK133" s="130"/>
      <c r="BL133" s="130"/>
      <c r="BM133" s="130"/>
      <c r="BN133" s="130"/>
      <c r="BO133" s="130"/>
      <c r="BP133" s="130"/>
      <c r="BQ133" s="130"/>
      <c r="BT133" s="441"/>
      <c r="BU133" s="442"/>
      <c r="BV133" s="442"/>
      <c r="BW133" s="442"/>
      <c r="BX133" s="442"/>
      <c r="BY133" s="442"/>
      <c r="BZ133" s="442"/>
      <c r="CA133" s="442"/>
      <c r="CB133" s="442"/>
      <c r="CC133" s="442"/>
      <c r="CD133" s="130"/>
      <c r="CN133" s="130"/>
      <c r="CX133" s="130"/>
      <c r="DH133" s="130"/>
      <c r="DR133" s="130"/>
      <c r="EB133" s="130"/>
      <c r="EL133" s="130"/>
      <c r="EV133" s="130"/>
      <c r="EW133" s="130"/>
      <c r="EX133" s="130"/>
      <c r="EY133" s="130"/>
      <c r="EZ133" s="130"/>
      <c r="FA133" s="130"/>
      <c r="FB133" s="130"/>
      <c r="FC133" s="130"/>
      <c r="FF133" s="130"/>
      <c r="FP133" s="130"/>
      <c r="FZ133" s="130"/>
      <c r="GJ133" s="130"/>
      <c r="GT133" s="130"/>
      <c r="HD133" s="130"/>
      <c r="HN133" s="130"/>
      <c r="HX133" s="130"/>
      <c r="IH133" s="130"/>
    </row>
    <row xmlns:x14ac="http://schemas.microsoft.com/office/spreadsheetml/2009/9/ac" r="134" s="3" customFormat="true" x14ac:dyDescent="0.25">
      <c r="A134" s="398" t="str">
        <f ca="true">IF(ISBLANK('Data Summary'!A136),"",'Data Summary'!A136)</f>
        <v/>
      </c>
      <c r="B134" s="130"/>
      <c r="L134" s="130"/>
      <c r="V134" s="130"/>
      <c r="AF134" s="130"/>
      <c r="AP134" s="130"/>
      <c r="AZ134" s="130"/>
      <c r="BA134" s="130"/>
      <c r="BB134" s="130"/>
      <c r="BC134" s="130"/>
      <c r="BD134" s="130"/>
      <c r="BE134" s="130"/>
      <c r="BF134" s="130"/>
      <c r="BG134" s="130"/>
      <c r="BJ134" s="130"/>
      <c r="BK134" s="130"/>
      <c r="BL134" s="130"/>
      <c r="BM134" s="130"/>
      <c r="BN134" s="130"/>
      <c r="BO134" s="130"/>
      <c r="BP134" s="130"/>
      <c r="BQ134" s="130"/>
      <c r="BT134" s="441"/>
      <c r="BU134" s="442"/>
      <c r="BV134" s="442"/>
      <c r="BW134" s="442"/>
      <c r="BX134" s="442"/>
      <c r="BY134" s="442"/>
      <c r="BZ134" s="442"/>
      <c r="CA134" s="442"/>
      <c r="CB134" s="442"/>
      <c r="CC134" s="442"/>
      <c r="CD134" s="130"/>
      <c r="CN134" s="130"/>
      <c r="CX134" s="130"/>
      <c r="DH134" s="130"/>
      <c r="DR134" s="130"/>
      <c r="EB134" s="130"/>
      <c r="EL134" s="130"/>
      <c r="EV134" s="130"/>
      <c r="EW134" s="130"/>
      <c r="EX134" s="130"/>
      <c r="EY134" s="130"/>
      <c r="EZ134" s="130"/>
      <c r="FA134" s="130"/>
      <c r="FB134" s="130"/>
      <c r="FC134" s="130"/>
      <c r="FF134" s="130"/>
      <c r="FP134" s="130"/>
      <c r="FZ134" s="130"/>
      <c r="GJ134" s="130"/>
      <c r="GT134" s="130"/>
      <c r="HD134" s="130"/>
      <c r="HN134" s="130"/>
      <c r="HX134" s="130"/>
      <c r="IH134" s="130"/>
    </row>
    <row xmlns:x14ac="http://schemas.microsoft.com/office/spreadsheetml/2009/9/ac" r="135" s="3" customFormat="true" x14ac:dyDescent="0.25">
      <c r="A135" s="398" t="str">
        <f ca="true">IF(ISBLANK('Data Summary'!A137),"",'Data Summary'!A137)</f>
        <v/>
      </c>
      <c r="B135" s="130"/>
      <c r="L135" s="130"/>
      <c r="V135" s="130"/>
      <c r="AF135" s="130"/>
      <c r="AP135" s="130"/>
      <c r="AZ135" s="130"/>
      <c r="BA135" s="130"/>
      <c r="BB135" s="130"/>
      <c r="BC135" s="130"/>
      <c r="BD135" s="130"/>
      <c r="BE135" s="130"/>
      <c r="BF135" s="130"/>
      <c r="BG135" s="130"/>
      <c r="BJ135" s="130"/>
      <c r="BK135" s="130"/>
      <c r="BL135" s="130"/>
      <c r="BM135" s="130"/>
      <c r="BN135" s="130"/>
      <c r="BO135" s="130"/>
      <c r="BP135" s="130"/>
      <c r="BQ135" s="130"/>
      <c r="BT135" s="441"/>
      <c r="BU135" s="442"/>
      <c r="BV135" s="442"/>
      <c r="BW135" s="442"/>
      <c r="BX135" s="442"/>
      <c r="BY135" s="442"/>
      <c r="BZ135" s="442"/>
      <c r="CA135" s="442"/>
      <c r="CB135" s="442"/>
      <c r="CC135" s="442"/>
      <c r="CD135" s="130"/>
      <c r="CN135" s="130"/>
      <c r="CX135" s="130"/>
      <c r="DH135" s="130"/>
      <c r="DR135" s="130"/>
      <c r="EB135" s="130"/>
      <c r="EL135" s="130"/>
      <c r="EV135" s="130"/>
      <c r="EW135" s="130"/>
      <c r="EX135" s="130"/>
      <c r="EY135" s="130"/>
      <c r="EZ135" s="130"/>
      <c r="FA135" s="130"/>
      <c r="FB135" s="130"/>
      <c r="FC135" s="130"/>
      <c r="FF135" s="130"/>
      <c r="FP135" s="130"/>
      <c r="FZ135" s="130"/>
      <c r="GJ135" s="130"/>
      <c r="GT135" s="130"/>
      <c r="HD135" s="130"/>
      <c r="HN135" s="130"/>
      <c r="HX135" s="130"/>
      <c r="IH135" s="130"/>
    </row>
    <row xmlns:x14ac="http://schemas.microsoft.com/office/spreadsheetml/2009/9/ac" r="136" s="3" customFormat="true" x14ac:dyDescent="0.25">
      <c r="A136" s="398" t="str">
        <f ca="true">IF(ISBLANK('Data Summary'!A138),"",'Data Summary'!A138)</f>
        <v/>
      </c>
      <c r="B136" s="130"/>
      <c r="L136" s="130"/>
      <c r="V136" s="130"/>
      <c r="AF136" s="130"/>
      <c r="AP136" s="130"/>
      <c r="AZ136" s="130"/>
      <c r="BA136" s="130"/>
      <c r="BB136" s="130"/>
      <c r="BC136" s="130"/>
      <c r="BD136" s="130"/>
      <c r="BE136" s="130"/>
      <c r="BF136" s="130"/>
      <c r="BG136" s="130"/>
      <c r="BJ136" s="130"/>
      <c r="BK136" s="130"/>
      <c r="BL136" s="130"/>
      <c r="BM136" s="130"/>
      <c r="BN136" s="130"/>
      <c r="BO136" s="130"/>
      <c r="BP136" s="130"/>
      <c r="BQ136" s="130"/>
      <c r="BT136" s="441"/>
      <c r="BU136" s="442"/>
      <c r="BV136" s="442"/>
      <c r="BW136" s="442"/>
      <c r="BX136" s="442"/>
      <c r="BY136" s="442"/>
      <c r="BZ136" s="442"/>
      <c r="CA136" s="442"/>
      <c r="CB136" s="442"/>
      <c r="CC136" s="442"/>
      <c r="CD136" s="130"/>
      <c r="CN136" s="130"/>
      <c r="CX136" s="130"/>
      <c r="DH136" s="130"/>
      <c r="DR136" s="130"/>
      <c r="EB136" s="130"/>
      <c r="EL136" s="130"/>
      <c r="EV136" s="130"/>
      <c r="EW136" s="130"/>
      <c r="EX136" s="130"/>
      <c r="EY136" s="130"/>
      <c r="EZ136" s="130"/>
      <c r="FA136" s="130"/>
      <c r="FB136" s="130"/>
      <c r="FC136" s="130"/>
      <c r="FF136" s="130"/>
      <c r="FP136" s="130"/>
      <c r="FZ136" s="130"/>
      <c r="GJ136" s="130"/>
      <c r="GT136" s="130"/>
      <c r="HD136" s="130"/>
      <c r="HN136" s="130"/>
      <c r="HX136" s="130"/>
      <c r="IH136" s="130"/>
    </row>
    <row xmlns:x14ac="http://schemas.microsoft.com/office/spreadsheetml/2009/9/ac" r="137" s="3" customFormat="true" x14ac:dyDescent="0.25">
      <c r="A137" s="398" t="str">
        <f ca="true">IF(ISBLANK('Data Summary'!A139),"",'Data Summary'!A139)</f>
        <v/>
      </c>
      <c r="B137" s="130"/>
      <c r="L137" s="130"/>
      <c r="V137" s="130"/>
      <c r="AF137" s="130"/>
      <c r="AP137" s="130"/>
      <c r="AZ137" s="130"/>
      <c r="BA137" s="130"/>
      <c r="BB137" s="130"/>
      <c r="BC137" s="130"/>
      <c r="BD137" s="130"/>
      <c r="BE137" s="130"/>
      <c r="BF137" s="130"/>
      <c r="BG137" s="130"/>
      <c r="BJ137" s="130"/>
      <c r="BK137" s="130"/>
      <c r="BL137" s="130"/>
      <c r="BM137" s="130"/>
      <c r="BN137" s="130"/>
      <c r="BO137" s="130"/>
      <c r="BP137" s="130"/>
      <c r="BQ137" s="130"/>
      <c r="BT137" s="441"/>
      <c r="BU137" s="442"/>
      <c r="BV137" s="442"/>
      <c r="BW137" s="442"/>
      <c r="BX137" s="442"/>
      <c r="BY137" s="442"/>
      <c r="BZ137" s="442"/>
      <c r="CA137" s="442"/>
      <c r="CB137" s="442"/>
      <c r="CC137" s="442"/>
      <c r="CD137" s="130"/>
      <c r="CN137" s="130"/>
      <c r="CX137" s="130"/>
      <c r="DH137" s="130"/>
      <c r="DR137" s="130"/>
      <c r="EB137" s="130"/>
      <c r="EL137" s="130"/>
      <c r="EV137" s="130"/>
      <c r="EW137" s="130"/>
      <c r="EX137" s="130"/>
      <c r="EY137" s="130"/>
      <c r="EZ137" s="130"/>
      <c r="FA137" s="130"/>
      <c r="FB137" s="130"/>
      <c r="FC137" s="130"/>
      <c r="FF137" s="130"/>
      <c r="FP137" s="130"/>
      <c r="FZ137" s="130"/>
      <c r="GJ137" s="130"/>
      <c r="GT137" s="130"/>
      <c r="HD137" s="130"/>
      <c r="HN137" s="130"/>
      <c r="HX137" s="130"/>
      <c r="IH137" s="130"/>
    </row>
    <row xmlns:x14ac="http://schemas.microsoft.com/office/spreadsheetml/2009/9/ac" r="138" s="3" customFormat="true" x14ac:dyDescent="0.25">
      <c r="A138" s="398" t="str">
        <f ca="true">IF(ISBLANK('Data Summary'!A140),"",'Data Summary'!A140)</f>
        <v/>
      </c>
      <c r="B138" s="130"/>
      <c r="L138" s="130"/>
      <c r="V138" s="130"/>
      <c r="AF138" s="130"/>
      <c r="AP138" s="130"/>
      <c r="AZ138" s="130"/>
      <c r="BA138" s="130"/>
      <c r="BB138" s="130"/>
      <c r="BC138" s="130"/>
      <c r="BD138" s="130"/>
      <c r="BE138" s="130"/>
      <c r="BF138" s="130"/>
      <c r="BG138" s="130"/>
      <c r="BJ138" s="130"/>
      <c r="BK138" s="130"/>
      <c r="BL138" s="130"/>
      <c r="BM138" s="130"/>
      <c r="BN138" s="130"/>
      <c r="BO138" s="130"/>
      <c r="BP138" s="130"/>
      <c r="BQ138" s="130"/>
      <c r="BT138" s="441"/>
      <c r="BU138" s="442"/>
      <c r="BV138" s="442"/>
      <c r="BW138" s="442"/>
      <c r="BX138" s="442"/>
      <c r="BY138" s="442"/>
      <c r="BZ138" s="442"/>
      <c r="CA138" s="442"/>
      <c r="CB138" s="442"/>
      <c r="CC138" s="442"/>
      <c r="CD138" s="130"/>
      <c r="CN138" s="130"/>
      <c r="CX138" s="130"/>
      <c r="DH138" s="130"/>
      <c r="DR138" s="130"/>
      <c r="EB138" s="130"/>
      <c r="EL138" s="130"/>
      <c r="EV138" s="130"/>
      <c r="EW138" s="130"/>
      <c r="EX138" s="130"/>
      <c r="EY138" s="130"/>
      <c r="EZ138" s="130"/>
      <c r="FA138" s="130"/>
      <c r="FB138" s="130"/>
      <c r="FC138" s="130"/>
      <c r="FF138" s="130"/>
      <c r="FP138" s="130"/>
      <c r="FZ138" s="130"/>
      <c r="GJ138" s="130"/>
      <c r="GT138" s="130"/>
      <c r="HD138" s="130"/>
      <c r="HN138" s="130"/>
      <c r="HX138" s="130"/>
      <c r="IH138" s="130"/>
    </row>
    <row xmlns:x14ac="http://schemas.microsoft.com/office/spreadsheetml/2009/9/ac" r="139" s="3" customFormat="true" x14ac:dyDescent="0.25">
      <c r="A139" s="398" t="str">
        <f ca="true">IF(ISBLANK('Data Summary'!A141),"",'Data Summary'!A141)</f>
        <v/>
      </c>
      <c r="B139" s="130"/>
      <c r="L139" s="130"/>
      <c r="V139" s="130"/>
      <c r="AF139" s="130"/>
      <c r="AP139" s="130"/>
      <c r="AZ139" s="130"/>
      <c r="BA139" s="130"/>
      <c r="BB139" s="130"/>
      <c r="BC139" s="130"/>
      <c r="BD139" s="130"/>
      <c r="BE139" s="130"/>
      <c r="BF139" s="130"/>
      <c r="BG139" s="130"/>
      <c r="BJ139" s="130"/>
      <c r="BK139" s="130"/>
      <c r="BL139" s="130"/>
      <c r="BM139" s="130"/>
      <c r="BN139" s="130"/>
      <c r="BO139" s="130"/>
      <c r="BP139" s="130"/>
      <c r="BQ139" s="130"/>
      <c r="BT139" s="441"/>
      <c r="BU139" s="442"/>
      <c r="BV139" s="442"/>
      <c r="BW139" s="442"/>
      <c r="BX139" s="442"/>
      <c r="BY139" s="442"/>
      <c r="BZ139" s="442"/>
      <c r="CA139" s="442"/>
      <c r="CB139" s="442"/>
      <c r="CC139" s="442"/>
      <c r="CD139" s="130"/>
      <c r="CN139" s="130"/>
      <c r="CX139" s="130"/>
      <c r="DH139" s="130"/>
      <c r="DR139" s="130"/>
      <c r="EB139" s="130"/>
      <c r="EL139" s="130"/>
      <c r="EV139" s="130"/>
      <c r="EW139" s="130"/>
      <c r="EX139" s="130"/>
      <c r="EY139" s="130"/>
      <c r="EZ139" s="130"/>
      <c r="FA139" s="130"/>
      <c r="FB139" s="130"/>
      <c r="FC139" s="130"/>
      <c r="FF139" s="130"/>
      <c r="FP139" s="130"/>
      <c r="FZ139" s="130"/>
      <c r="GJ139" s="130"/>
      <c r="GT139" s="130"/>
      <c r="HD139" s="130"/>
      <c r="HN139" s="130"/>
      <c r="HX139" s="130"/>
      <c r="IH139" s="130"/>
    </row>
    <row xmlns:x14ac="http://schemas.microsoft.com/office/spreadsheetml/2009/9/ac" r="140" s="3" customFormat="true" x14ac:dyDescent="0.25">
      <c r="A140" s="398" t="str">
        <f ca="true">IF(ISBLANK('Data Summary'!A142),"",'Data Summary'!A142)</f>
        <v/>
      </c>
      <c r="B140" s="130"/>
      <c r="L140" s="130"/>
      <c r="V140" s="130"/>
      <c r="AF140" s="130"/>
      <c r="AP140" s="130"/>
      <c r="AZ140" s="130"/>
      <c r="BA140" s="130"/>
      <c r="BB140" s="130"/>
      <c r="BC140" s="130"/>
      <c r="BD140" s="130"/>
      <c r="BE140" s="130"/>
      <c r="BF140" s="130"/>
      <c r="BG140" s="130"/>
      <c r="BJ140" s="130"/>
      <c r="BK140" s="130"/>
      <c r="BL140" s="130"/>
      <c r="BM140" s="130"/>
      <c r="BN140" s="130"/>
      <c r="BO140" s="130"/>
      <c r="BP140" s="130"/>
      <c r="BQ140" s="130"/>
      <c r="BT140" s="441"/>
      <c r="BU140" s="442"/>
      <c r="BV140" s="442"/>
      <c r="BW140" s="442"/>
      <c r="BX140" s="442"/>
      <c r="BY140" s="442"/>
      <c r="BZ140" s="442"/>
      <c r="CA140" s="442"/>
      <c r="CB140" s="442"/>
      <c r="CC140" s="442"/>
      <c r="CD140" s="130"/>
      <c r="CN140" s="130"/>
      <c r="CX140" s="130"/>
      <c r="DH140" s="130"/>
      <c r="DR140" s="130"/>
      <c r="EB140" s="130"/>
      <c r="EL140" s="130"/>
      <c r="EV140" s="130"/>
      <c r="EW140" s="130"/>
      <c r="EX140" s="130"/>
      <c r="EY140" s="130"/>
      <c r="EZ140" s="130"/>
      <c r="FA140" s="130"/>
      <c r="FB140" s="130"/>
      <c r="FC140" s="130"/>
      <c r="FF140" s="130"/>
      <c r="FP140" s="130"/>
      <c r="FZ140" s="130"/>
      <c r="GJ140" s="130"/>
      <c r="GT140" s="130"/>
      <c r="HD140" s="130"/>
      <c r="HN140" s="130"/>
      <c r="HX140" s="130"/>
      <c r="IH140" s="130"/>
    </row>
    <row xmlns:x14ac="http://schemas.microsoft.com/office/spreadsheetml/2009/9/ac" r="141" s="3" customFormat="true" x14ac:dyDescent="0.25">
      <c r="A141" s="398" t="str">
        <f ca="true">IF(ISBLANK('Data Summary'!A143),"",'Data Summary'!A143)</f>
        <v/>
      </c>
      <c r="B141" s="130"/>
      <c r="L141" s="130"/>
      <c r="V141" s="130"/>
      <c r="AF141" s="130"/>
      <c r="AP141" s="130"/>
      <c r="AZ141" s="130"/>
      <c r="BA141" s="130"/>
      <c r="BB141" s="130"/>
      <c r="BC141" s="130"/>
      <c r="BD141" s="130"/>
      <c r="BE141" s="130"/>
      <c r="BF141" s="130"/>
      <c r="BG141" s="130"/>
      <c r="BJ141" s="130"/>
      <c r="BK141" s="130"/>
      <c r="BL141" s="130"/>
      <c r="BM141" s="130"/>
      <c r="BN141" s="130"/>
      <c r="BO141" s="130"/>
      <c r="BP141" s="130"/>
      <c r="BQ141" s="130"/>
      <c r="BT141" s="441"/>
      <c r="BU141" s="442"/>
      <c r="BV141" s="442"/>
      <c r="BW141" s="442"/>
      <c r="BX141" s="442"/>
      <c r="BY141" s="442"/>
      <c r="BZ141" s="442"/>
      <c r="CA141" s="442"/>
      <c r="CB141" s="442"/>
      <c r="CC141" s="442"/>
      <c r="CD141" s="130"/>
      <c r="CN141" s="130"/>
      <c r="CX141" s="130"/>
      <c r="DH141" s="130"/>
      <c r="DR141" s="130"/>
      <c r="EB141" s="130"/>
      <c r="EL141" s="130"/>
      <c r="EV141" s="130"/>
      <c r="EW141" s="130"/>
      <c r="EX141" s="130"/>
      <c r="EY141" s="130"/>
      <c r="EZ141" s="130"/>
      <c r="FA141" s="130"/>
      <c r="FB141" s="130"/>
      <c r="FC141" s="130"/>
      <c r="FF141" s="130"/>
      <c r="FP141" s="130"/>
      <c r="FZ141" s="130"/>
      <c r="GJ141" s="130"/>
      <c r="GT141" s="130"/>
      <c r="HD141" s="130"/>
      <c r="HN141" s="130"/>
      <c r="HX141" s="130"/>
      <c r="IH141" s="130"/>
    </row>
    <row xmlns:x14ac="http://schemas.microsoft.com/office/spreadsheetml/2009/9/ac" r="142" s="3" customFormat="true" x14ac:dyDescent="0.25">
      <c r="A142" s="398" t="str">
        <f ca="true">IF(ISBLANK('Data Summary'!A144),"",'Data Summary'!A144)</f>
        <v/>
      </c>
      <c r="B142" s="130"/>
      <c r="L142" s="130"/>
      <c r="V142" s="130"/>
      <c r="AF142" s="130"/>
      <c r="AP142" s="130"/>
      <c r="AZ142" s="130"/>
      <c r="BA142" s="130"/>
      <c r="BB142" s="130"/>
      <c r="BC142" s="130"/>
      <c r="BD142" s="130"/>
      <c r="BE142" s="130"/>
      <c r="BF142" s="130"/>
      <c r="BG142" s="130"/>
      <c r="BJ142" s="130"/>
      <c r="BK142" s="130"/>
      <c r="BL142" s="130"/>
      <c r="BM142" s="130"/>
      <c r="BN142" s="130"/>
      <c r="BO142" s="130"/>
      <c r="BP142" s="130"/>
      <c r="BQ142" s="130"/>
      <c r="BT142" s="441"/>
      <c r="BU142" s="442"/>
      <c r="BV142" s="442"/>
      <c r="BW142" s="442"/>
      <c r="BX142" s="442"/>
      <c r="BY142" s="442"/>
      <c r="BZ142" s="442"/>
      <c r="CA142" s="442"/>
      <c r="CB142" s="442"/>
      <c r="CC142" s="442"/>
      <c r="CD142" s="130"/>
      <c r="CN142" s="130"/>
      <c r="CX142" s="130"/>
      <c r="DH142" s="130"/>
      <c r="DR142" s="130"/>
      <c r="EB142" s="130"/>
      <c r="EL142" s="130"/>
      <c r="EV142" s="130"/>
      <c r="EW142" s="130"/>
      <c r="EX142" s="130"/>
      <c r="EY142" s="130"/>
      <c r="EZ142" s="130"/>
      <c r="FA142" s="130"/>
      <c r="FB142" s="130"/>
      <c r="FC142" s="130"/>
      <c r="FF142" s="130"/>
      <c r="FP142" s="130"/>
      <c r="FZ142" s="130"/>
      <c r="GJ142" s="130"/>
      <c r="GT142" s="130"/>
      <c r="HD142" s="130"/>
      <c r="HN142" s="130"/>
      <c r="HX142" s="130"/>
      <c r="IH142" s="130"/>
    </row>
    <row xmlns:x14ac="http://schemas.microsoft.com/office/spreadsheetml/2009/9/ac" r="143" s="3" customFormat="true" x14ac:dyDescent="0.25">
      <c r="A143" s="398" t="str">
        <f ca="true">IF(ISBLANK('Data Summary'!A145),"",'Data Summary'!A145)</f>
        <v/>
      </c>
      <c r="B143" s="130"/>
      <c r="L143" s="130"/>
      <c r="V143" s="130"/>
      <c r="AF143" s="130"/>
      <c r="AP143" s="130"/>
      <c r="AZ143" s="130"/>
      <c r="BA143" s="130"/>
      <c r="BB143" s="130"/>
      <c r="BC143" s="130"/>
      <c r="BD143" s="130"/>
      <c r="BE143" s="130"/>
      <c r="BF143" s="130"/>
      <c r="BG143" s="130"/>
      <c r="BJ143" s="130"/>
      <c r="BK143" s="130"/>
      <c r="BL143" s="130"/>
      <c r="BM143" s="130"/>
      <c r="BN143" s="130"/>
      <c r="BO143" s="130"/>
      <c r="BP143" s="130"/>
      <c r="BQ143" s="130"/>
      <c r="BT143" s="441"/>
      <c r="BU143" s="442"/>
      <c r="BV143" s="442"/>
      <c r="BW143" s="442"/>
      <c r="BX143" s="442"/>
      <c r="BY143" s="442"/>
      <c r="BZ143" s="442"/>
      <c r="CA143" s="442"/>
      <c r="CB143" s="442"/>
      <c r="CC143" s="442"/>
      <c r="CD143" s="130"/>
      <c r="CN143" s="130"/>
      <c r="CX143" s="130"/>
      <c r="DH143" s="130"/>
      <c r="DR143" s="130"/>
      <c r="EB143" s="130"/>
      <c r="EL143" s="130"/>
      <c r="EV143" s="130"/>
      <c r="EW143" s="130"/>
      <c r="EX143" s="130"/>
      <c r="EY143" s="130"/>
      <c r="EZ143" s="130"/>
      <c r="FA143" s="130"/>
      <c r="FB143" s="130"/>
      <c r="FC143" s="130"/>
      <c r="FF143" s="130"/>
      <c r="FP143" s="130"/>
      <c r="FZ143" s="130"/>
      <c r="GJ143" s="130"/>
      <c r="GT143" s="130"/>
      <c r="HD143" s="130"/>
      <c r="HN143" s="130"/>
      <c r="HX143" s="130"/>
      <c r="IH143" s="130"/>
    </row>
    <row xmlns:x14ac="http://schemas.microsoft.com/office/spreadsheetml/2009/9/ac" r="144" s="3" customFormat="true" x14ac:dyDescent="0.25">
      <c r="A144" s="398" t="str">
        <f ca="true">IF(ISBLANK('Data Summary'!A146),"",'Data Summary'!A146)</f>
        <v/>
      </c>
      <c r="B144" s="130"/>
      <c r="L144" s="130"/>
      <c r="V144" s="130"/>
      <c r="AF144" s="130"/>
      <c r="AP144" s="130"/>
      <c r="AZ144" s="130"/>
      <c r="BA144" s="130"/>
      <c r="BB144" s="130"/>
      <c r="BC144" s="130"/>
      <c r="BD144" s="130"/>
      <c r="BE144" s="130"/>
      <c r="BF144" s="130"/>
      <c r="BG144" s="130"/>
      <c r="BJ144" s="130"/>
      <c r="BK144" s="130"/>
      <c r="BL144" s="130"/>
      <c r="BM144" s="130"/>
      <c r="BN144" s="130"/>
      <c r="BO144" s="130"/>
      <c r="BP144" s="130"/>
      <c r="BQ144" s="130"/>
      <c r="BT144" s="441"/>
      <c r="BU144" s="442"/>
      <c r="BV144" s="442"/>
      <c r="BW144" s="442"/>
      <c r="BX144" s="442"/>
      <c r="BY144" s="442"/>
      <c r="BZ144" s="442"/>
      <c r="CA144" s="442"/>
      <c r="CB144" s="442"/>
      <c r="CC144" s="442"/>
      <c r="CD144" s="130"/>
      <c r="CN144" s="130"/>
      <c r="CX144" s="130"/>
      <c r="DH144" s="130"/>
      <c r="DR144" s="130"/>
      <c r="EB144" s="130"/>
      <c r="EL144" s="130"/>
      <c r="EV144" s="130"/>
      <c r="EW144" s="130"/>
      <c r="EX144" s="130"/>
      <c r="EY144" s="130"/>
      <c r="EZ144" s="130"/>
      <c r="FA144" s="130"/>
      <c r="FB144" s="130"/>
      <c r="FC144" s="130"/>
      <c r="FF144" s="130"/>
      <c r="FP144" s="130"/>
      <c r="FZ144" s="130"/>
      <c r="GJ144" s="130"/>
      <c r="GT144" s="130"/>
      <c r="HD144" s="130"/>
      <c r="HN144" s="130"/>
      <c r="HX144" s="130"/>
      <c r="IH144" s="130"/>
    </row>
    <row xmlns:x14ac="http://schemas.microsoft.com/office/spreadsheetml/2009/9/ac" r="145" s="3" customFormat="true" x14ac:dyDescent="0.25">
      <c r="A145" s="398" t="str">
        <f ca="true">IF(ISBLANK('Data Summary'!A147),"",'Data Summary'!A147)</f>
        <v/>
      </c>
      <c r="B145" s="130"/>
      <c r="L145" s="130"/>
      <c r="V145" s="130"/>
      <c r="AF145" s="130"/>
      <c r="AP145" s="130"/>
      <c r="AZ145" s="130"/>
      <c r="BA145" s="130"/>
      <c r="BB145" s="130"/>
      <c r="BC145" s="130"/>
      <c r="BD145" s="130"/>
      <c r="BE145" s="130"/>
      <c r="BF145" s="130"/>
      <c r="BG145" s="130"/>
      <c r="BJ145" s="130"/>
      <c r="BK145" s="130"/>
      <c r="BL145" s="130"/>
      <c r="BM145" s="130"/>
      <c r="BN145" s="130"/>
      <c r="BO145" s="130"/>
      <c r="BP145" s="130"/>
      <c r="BQ145" s="130"/>
      <c r="BT145" s="441"/>
      <c r="BU145" s="442"/>
      <c r="BV145" s="442"/>
      <c r="BW145" s="442"/>
      <c r="BX145" s="442"/>
      <c r="BY145" s="442"/>
      <c r="BZ145" s="442"/>
      <c r="CA145" s="442"/>
      <c r="CB145" s="442"/>
      <c r="CC145" s="442"/>
      <c r="CD145" s="130"/>
      <c r="CN145" s="130"/>
      <c r="CX145" s="130"/>
      <c r="DH145" s="130"/>
      <c r="DR145" s="130"/>
      <c r="EB145" s="130"/>
      <c r="EL145" s="130"/>
      <c r="EV145" s="130"/>
      <c r="EW145" s="130"/>
      <c r="EX145" s="130"/>
      <c r="EY145" s="130"/>
      <c r="EZ145" s="130"/>
      <c r="FA145" s="130"/>
      <c r="FB145" s="130"/>
      <c r="FC145" s="130"/>
      <c r="FF145" s="130"/>
      <c r="FP145" s="130"/>
      <c r="FZ145" s="130"/>
      <c r="GJ145" s="130"/>
      <c r="GT145" s="130"/>
      <c r="HD145" s="130"/>
      <c r="HN145" s="130"/>
      <c r="HX145" s="130"/>
      <c r="IH145" s="130"/>
    </row>
    <row xmlns:x14ac="http://schemas.microsoft.com/office/spreadsheetml/2009/9/ac" r="146" s="3" customFormat="true" x14ac:dyDescent="0.25">
      <c r="A146" s="398" t="str">
        <f ca="true">IF(ISBLANK('Data Summary'!A148),"",'Data Summary'!A148)</f>
        <v/>
      </c>
      <c r="B146" s="130"/>
      <c r="L146" s="130"/>
      <c r="V146" s="130"/>
      <c r="AF146" s="130"/>
      <c r="AP146" s="130"/>
      <c r="AZ146" s="130"/>
      <c r="BA146" s="130"/>
      <c r="BB146" s="130"/>
      <c r="BC146" s="130"/>
      <c r="BD146" s="130"/>
      <c r="BE146" s="130"/>
      <c r="BF146" s="130"/>
      <c r="BG146" s="130"/>
      <c r="BJ146" s="130"/>
      <c r="BK146" s="130"/>
      <c r="BL146" s="130"/>
      <c r="BM146" s="130"/>
      <c r="BN146" s="130"/>
      <c r="BO146" s="130"/>
      <c r="BP146" s="130"/>
      <c r="BQ146" s="130"/>
      <c r="BT146" s="441"/>
      <c r="BU146" s="442"/>
      <c r="BV146" s="442"/>
      <c r="BW146" s="442"/>
      <c r="BX146" s="442"/>
      <c r="BY146" s="442"/>
      <c r="BZ146" s="442"/>
      <c r="CA146" s="442"/>
      <c r="CB146" s="442"/>
      <c r="CC146" s="442"/>
      <c r="CD146" s="130"/>
      <c r="CN146" s="130"/>
      <c r="CX146" s="130"/>
      <c r="DH146" s="130"/>
      <c r="DR146" s="130"/>
      <c r="EB146" s="130"/>
      <c r="EL146" s="130"/>
      <c r="EV146" s="130"/>
      <c r="EW146" s="130"/>
      <c r="EX146" s="130"/>
      <c r="EY146" s="130"/>
      <c r="EZ146" s="130"/>
      <c r="FA146" s="130"/>
      <c r="FB146" s="130"/>
      <c r="FC146" s="130"/>
      <c r="FF146" s="130"/>
      <c r="FP146" s="130"/>
      <c r="FZ146" s="130"/>
      <c r="GJ146" s="130"/>
      <c r="GT146" s="130"/>
      <c r="HD146" s="130"/>
      <c r="HN146" s="130"/>
      <c r="HX146" s="130"/>
      <c r="IH146" s="130"/>
    </row>
    <row xmlns:x14ac="http://schemas.microsoft.com/office/spreadsheetml/2009/9/ac" r="147" s="3" customFormat="true" x14ac:dyDescent="0.25">
      <c r="A147" s="398" t="str">
        <f ca="true">IF(ISBLANK('Data Summary'!A149),"",'Data Summary'!A149)</f>
        <v/>
      </c>
      <c r="B147" s="130"/>
      <c r="L147" s="130"/>
      <c r="V147" s="130"/>
      <c r="AF147" s="130"/>
      <c r="AP147" s="130"/>
      <c r="AZ147" s="130"/>
      <c r="BA147" s="130"/>
      <c r="BB147" s="130"/>
      <c r="BC147" s="130"/>
      <c r="BD147" s="130"/>
      <c r="BE147" s="130"/>
      <c r="BF147" s="130"/>
      <c r="BG147" s="130"/>
      <c r="BJ147" s="130"/>
      <c r="BK147" s="130"/>
      <c r="BL147" s="130"/>
      <c r="BM147" s="130"/>
      <c r="BN147" s="130"/>
      <c r="BO147" s="130"/>
      <c r="BP147" s="130"/>
      <c r="BQ147" s="130"/>
      <c r="BT147" s="441"/>
      <c r="BU147" s="442"/>
      <c r="BV147" s="442"/>
      <c r="BW147" s="442"/>
      <c r="BX147" s="442"/>
      <c r="BY147" s="442"/>
      <c r="BZ147" s="442"/>
      <c r="CA147" s="442"/>
      <c r="CB147" s="442"/>
      <c r="CC147" s="442"/>
      <c r="CD147" s="130"/>
      <c r="CN147" s="130"/>
      <c r="CX147" s="130"/>
      <c r="DH147" s="130"/>
      <c r="DR147" s="130"/>
      <c r="EB147" s="130"/>
      <c r="EL147" s="130"/>
      <c r="EV147" s="130"/>
      <c r="EW147" s="130"/>
      <c r="EX147" s="130"/>
      <c r="EY147" s="130"/>
      <c r="EZ147" s="130"/>
      <c r="FA147" s="130"/>
      <c r="FB147" s="130"/>
      <c r="FC147" s="130"/>
      <c r="FF147" s="130"/>
      <c r="FP147" s="130"/>
      <c r="FZ147" s="130"/>
      <c r="GJ147" s="130"/>
      <c r="GT147" s="130"/>
      <c r="HD147" s="130"/>
      <c r="HN147" s="130"/>
      <c r="HX147" s="130"/>
      <c r="IH147" s="130"/>
    </row>
    <row xmlns:x14ac="http://schemas.microsoft.com/office/spreadsheetml/2009/9/ac" r="148" s="3" customFormat="true" x14ac:dyDescent="0.25">
      <c r="A148" s="398" t="str">
        <f ca="true">IF(ISBLANK('Data Summary'!A150),"",'Data Summary'!A150)</f>
        <v/>
      </c>
      <c r="B148" s="130"/>
      <c r="L148" s="130"/>
      <c r="V148" s="130"/>
      <c r="AF148" s="130"/>
      <c r="AP148" s="130"/>
      <c r="AZ148" s="130"/>
      <c r="BA148" s="130"/>
      <c r="BB148" s="130"/>
      <c r="BC148" s="130"/>
      <c r="BD148" s="130"/>
      <c r="BE148" s="130"/>
      <c r="BF148" s="130"/>
      <c r="BG148" s="130"/>
      <c r="BJ148" s="130"/>
      <c r="BK148" s="130"/>
      <c r="BL148" s="130"/>
      <c r="BM148" s="130"/>
      <c r="BN148" s="130"/>
      <c r="BO148" s="130"/>
      <c r="BP148" s="130"/>
      <c r="BQ148" s="130"/>
      <c r="BT148" s="441"/>
      <c r="BU148" s="442"/>
      <c r="BV148" s="442"/>
      <c r="BW148" s="442"/>
      <c r="BX148" s="442"/>
      <c r="BY148" s="442"/>
      <c r="BZ148" s="442"/>
      <c r="CA148" s="442"/>
      <c r="CB148" s="442"/>
      <c r="CC148" s="442"/>
      <c r="CD148" s="130"/>
      <c r="CN148" s="130"/>
      <c r="CX148" s="130"/>
      <c r="DH148" s="130"/>
      <c r="DR148" s="130"/>
      <c r="EB148" s="130"/>
      <c r="EL148" s="130"/>
      <c r="EV148" s="130"/>
      <c r="EW148" s="130"/>
      <c r="EX148" s="130"/>
      <c r="EY148" s="130"/>
      <c r="EZ148" s="130"/>
      <c r="FA148" s="130"/>
      <c r="FB148" s="130"/>
      <c r="FC148" s="130"/>
      <c r="FF148" s="130"/>
      <c r="FP148" s="130"/>
      <c r="FZ148" s="130"/>
      <c r="GJ148" s="130"/>
      <c r="GT148" s="130"/>
      <c r="HD148" s="130"/>
      <c r="HN148" s="130"/>
      <c r="HX148" s="130"/>
      <c r="IH148" s="130"/>
    </row>
    <row xmlns:x14ac="http://schemas.microsoft.com/office/spreadsheetml/2009/9/ac" r="149" s="3" customFormat="true" x14ac:dyDescent="0.25">
      <c r="A149" s="398" t="str">
        <f ca="true">IF(ISBLANK('Data Summary'!A151),"",'Data Summary'!A151)</f>
        <v/>
      </c>
      <c r="B149" s="130"/>
      <c r="L149" s="130"/>
      <c r="V149" s="130"/>
      <c r="AF149" s="130"/>
      <c r="AP149" s="130"/>
      <c r="AZ149" s="130"/>
      <c r="BA149" s="130"/>
      <c r="BB149" s="130"/>
      <c r="BC149" s="130"/>
      <c r="BD149" s="130"/>
      <c r="BE149" s="130"/>
      <c r="BF149" s="130"/>
      <c r="BG149" s="130"/>
      <c r="BJ149" s="130"/>
      <c r="BK149" s="130"/>
      <c r="BL149" s="130"/>
      <c r="BM149" s="130"/>
      <c r="BN149" s="130"/>
      <c r="BO149" s="130"/>
      <c r="BP149" s="130"/>
      <c r="BQ149" s="130"/>
      <c r="BT149" s="441"/>
      <c r="BU149" s="442"/>
      <c r="BV149" s="442"/>
      <c r="BW149" s="442"/>
      <c r="BX149" s="442"/>
      <c r="BY149" s="442"/>
      <c r="BZ149" s="442"/>
      <c r="CA149" s="442"/>
      <c r="CB149" s="442"/>
      <c r="CC149" s="442"/>
      <c r="CD149" s="130"/>
      <c r="CN149" s="130"/>
      <c r="CX149" s="130"/>
      <c r="DH149" s="130"/>
      <c r="DR149" s="130"/>
      <c r="EB149" s="130"/>
      <c r="EL149" s="130"/>
      <c r="EV149" s="130"/>
      <c r="EW149" s="130"/>
      <c r="EX149" s="130"/>
      <c r="EY149" s="130"/>
      <c r="EZ149" s="130"/>
      <c r="FA149" s="130"/>
      <c r="FB149" s="130"/>
      <c r="FC149" s="130"/>
      <c r="FF149" s="130"/>
      <c r="FP149" s="130"/>
      <c r="FZ149" s="130"/>
      <c r="GJ149" s="130"/>
      <c r="GT149" s="130"/>
      <c r="HD149" s="130"/>
      <c r="HN149" s="130"/>
      <c r="HX149" s="130"/>
      <c r="IH149" s="130"/>
    </row>
    <row xmlns:x14ac="http://schemas.microsoft.com/office/spreadsheetml/2009/9/ac" r="150" s="3" customFormat="true" x14ac:dyDescent="0.25">
      <c r="A150" s="398" t="str">
        <f ca="true">IF(ISBLANK('Data Summary'!A152),"",'Data Summary'!A152)</f>
        <v/>
      </c>
      <c r="B150" s="130"/>
      <c r="L150" s="130"/>
      <c r="V150" s="130"/>
      <c r="AF150" s="130"/>
      <c r="AP150" s="130"/>
      <c r="AZ150" s="130"/>
      <c r="BA150" s="130"/>
      <c r="BB150" s="130"/>
      <c r="BC150" s="130"/>
      <c r="BD150" s="130"/>
      <c r="BE150" s="130"/>
      <c r="BF150" s="130"/>
      <c r="BG150" s="130"/>
      <c r="BJ150" s="130"/>
      <c r="BK150" s="130"/>
      <c r="BL150" s="130"/>
      <c r="BM150" s="130"/>
      <c r="BN150" s="130"/>
      <c r="BO150" s="130"/>
      <c r="BP150" s="130"/>
      <c r="BQ150" s="130"/>
      <c r="BT150" s="441"/>
      <c r="BU150" s="442"/>
      <c r="BV150" s="442"/>
      <c r="BW150" s="442"/>
      <c r="BX150" s="442"/>
      <c r="BY150" s="442"/>
      <c r="BZ150" s="442"/>
      <c r="CA150" s="442"/>
      <c r="CB150" s="442"/>
      <c r="CC150" s="442"/>
      <c r="CD150" s="130"/>
      <c r="CN150" s="130"/>
      <c r="CX150" s="130"/>
      <c r="DH150" s="130"/>
      <c r="DR150" s="130"/>
      <c r="EB150" s="130"/>
      <c r="EL150" s="130"/>
      <c r="EV150" s="130"/>
      <c r="EW150" s="130"/>
      <c r="EX150" s="130"/>
      <c r="EY150" s="130"/>
      <c r="EZ150" s="130"/>
      <c r="FA150" s="130"/>
      <c r="FB150" s="130"/>
      <c r="FC150" s="130"/>
      <c r="FF150" s="130"/>
      <c r="FP150" s="130"/>
      <c r="FZ150" s="130"/>
      <c r="GJ150" s="130"/>
      <c r="GT150" s="130"/>
      <c r="HD150" s="130"/>
      <c r="HN150" s="130"/>
      <c r="HX150" s="130"/>
      <c r="IH150" s="130"/>
    </row>
    <row xmlns:x14ac="http://schemas.microsoft.com/office/spreadsheetml/2009/9/ac" r="151" s="3" customFormat="true" x14ac:dyDescent="0.25">
      <c r="A151" s="398" t="str">
        <f ca="true">IF(ISBLANK('Data Summary'!A153),"",'Data Summary'!A153)</f>
        <v/>
      </c>
      <c r="B151" s="130"/>
      <c r="L151" s="130"/>
      <c r="V151" s="130"/>
      <c r="AF151" s="130"/>
      <c r="AP151" s="130"/>
      <c r="AZ151" s="130"/>
      <c r="BA151" s="130"/>
      <c r="BB151" s="130"/>
      <c r="BC151" s="130"/>
      <c r="BD151" s="130"/>
      <c r="BE151" s="130"/>
      <c r="BF151" s="130"/>
      <c r="BG151" s="130"/>
      <c r="BJ151" s="130"/>
      <c r="BK151" s="130"/>
      <c r="BL151" s="130"/>
      <c r="BM151" s="130"/>
      <c r="BN151" s="130"/>
      <c r="BO151" s="130"/>
      <c r="BP151" s="130"/>
      <c r="BQ151" s="130"/>
      <c r="BT151" s="441"/>
      <c r="BU151" s="442"/>
      <c r="BV151" s="442"/>
      <c r="BW151" s="442"/>
      <c r="BX151" s="442"/>
      <c r="BY151" s="442"/>
      <c r="BZ151" s="442"/>
      <c r="CA151" s="442"/>
      <c r="CB151" s="442"/>
      <c r="CC151" s="442"/>
      <c r="CD151" s="130"/>
      <c r="CN151" s="130"/>
      <c r="CX151" s="130"/>
      <c r="DH151" s="130"/>
      <c r="DR151" s="130"/>
      <c r="EB151" s="130"/>
      <c r="EL151" s="130"/>
      <c r="EV151" s="130"/>
      <c r="EW151" s="130"/>
      <c r="EX151" s="130"/>
      <c r="EY151" s="130"/>
      <c r="EZ151" s="130"/>
      <c r="FA151" s="130"/>
      <c r="FB151" s="130"/>
      <c r="FC151" s="130"/>
      <c r="FF151" s="130"/>
      <c r="FP151" s="130"/>
      <c r="FZ151" s="130"/>
      <c r="GJ151" s="130"/>
      <c r="GT151" s="130"/>
      <c r="HD151" s="130"/>
      <c r="HN151" s="130"/>
      <c r="HX151" s="130"/>
      <c r="IH151" s="130"/>
    </row>
    <row xmlns:x14ac="http://schemas.microsoft.com/office/spreadsheetml/2009/9/ac" r="152" s="3" customFormat="true" x14ac:dyDescent="0.25">
      <c r="A152" s="394"/>
      <c r="B152" s="130"/>
      <c r="L152" s="130"/>
      <c r="V152" s="130"/>
      <c r="AF152" s="130"/>
      <c r="AP152" s="130"/>
      <c r="AZ152" s="130"/>
      <c r="BA152" s="130"/>
      <c r="BB152" s="130"/>
      <c r="BC152" s="130"/>
      <c r="BD152" s="130"/>
      <c r="BE152" s="130"/>
      <c r="BF152" s="130"/>
      <c r="BG152" s="130"/>
      <c r="BJ152" s="130"/>
      <c r="BK152" s="130"/>
      <c r="BL152" s="130"/>
      <c r="BM152" s="130"/>
      <c r="BN152" s="130"/>
      <c r="BO152" s="130"/>
      <c r="BP152" s="130"/>
      <c r="BQ152" s="130"/>
      <c r="BT152" s="441"/>
      <c r="BU152" s="442"/>
      <c r="BV152" s="442"/>
      <c r="BW152" s="442"/>
      <c r="BX152" s="442"/>
      <c r="BY152" s="442"/>
      <c r="BZ152" s="442"/>
      <c r="CA152" s="442"/>
      <c r="CB152" s="442"/>
      <c r="CC152" s="442"/>
      <c r="CD152" s="130"/>
      <c r="CN152" s="130"/>
      <c r="CX152" s="130"/>
      <c r="DH152" s="130"/>
      <c r="DR152" s="130"/>
      <c r="EB152" s="130"/>
      <c r="EL152" s="130"/>
      <c r="EV152" s="130"/>
      <c r="EW152" s="130"/>
      <c r="EX152" s="130"/>
      <c r="EY152" s="130"/>
      <c r="EZ152" s="130"/>
      <c r="FA152" s="130"/>
      <c r="FB152" s="130"/>
      <c r="FC152" s="130"/>
      <c r="FF152" s="130"/>
      <c r="FP152" s="130"/>
      <c r="FZ152" s="130"/>
      <c r="GJ152" s="130"/>
      <c r="GT152" s="130"/>
      <c r="HD152" s="130"/>
      <c r="HN152" s="130"/>
      <c r="HX152" s="130"/>
      <c r="IH152" s="130"/>
    </row>
    <row xmlns:x14ac="http://schemas.microsoft.com/office/spreadsheetml/2009/9/ac" r="153" s="3" customFormat="true" x14ac:dyDescent="0.25">
      <c r="A153" s="394"/>
      <c r="B153" s="130"/>
      <c r="L153" s="130"/>
      <c r="V153" s="130"/>
      <c r="AF153" s="130"/>
      <c r="AP153" s="130"/>
      <c r="AZ153" s="130"/>
      <c r="BA153" s="130"/>
      <c r="BB153" s="130"/>
      <c r="BC153" s="130"/>
      <c r="BD153" s="130"/>
      <c r="BE153" s="130"/>
      <c r="BF153" s="130"/>
      <c r="BG153" s="130"/>
      <c r="BJ153" s="130"/>
      <c r="BK153" s="130"/>
      <c r="BL153" s="130"/>
      <c r="BM153" s="130"/>
      <c r="BN153" s="130"/>
      <c r="BO153" s="130"/>
      <c r="BP153" s="130"/>
      <c r="BQ153" s="130"/>
      <c r="BT153" s="441"/>
      <c r="BU153" s="442"/>
      <c r="BV153" s="442"/>
      <c r="BW153" s="442"/>
      <c r="BX153" s="442"/>
      <c r="BY153" s="442"/>
      <c r="BZ153" s="442"/>
      <c r="CA153" s="442"/>
      <c r="CB153" s="442"/>
      <c r="CC153" s="442"/>
      <c r="CD153" s="130"/>
      <c r="CN153" s="130"/>
      <c r="CX153" s="130"/>
      <c r="DH153" s="130"/>
      <c r="DR153" s="130"/>
      <c r="EB153" s="130"/>
      <c r="EL153" s="130"/>
      <c r="EV153" s="130"/>
      <c r="EW153" s="130"/>
      <c r="EX153" s="130"/>
      <c r="EY153" s="130"/>
      <c r="EZ153" s="130"/>
      <c r="FA153" s="130"/>
      <c r="FB153" s="130"/>
      <c r="FC153" s="130"/>
      <c r="FF153" s="130"/>
      <c r="FP153" s="130"/>
      <c r="FZ153" s="130"/>
      <c r="GJ153" s="130"/>
      <c r="GT153" s="130"/>
      <c r="HD153" s="130"/>
      <c r="HN153" s="130"/>
      <c r="HX153" s="130"/>
      <c r="IH153" s="130"/>
    </row>
    <row xmlns:x14ac="http://schemas.microsoft.com/office/spreadsheetml/2009/9/ac" r="154" s="3" customFormat="true" x14ac:dyDescent="0.25">
      <c r="A154" s="394"/>
      <c r="B154" s="130"/>
      <c r="L154" s="130"/>
      <c r="V154" s="130"/>
      <c r="AF154" s="130"/>
      <c r="AP154" s="130"/>
      <c r="AZ154" s="130"/>
      <c r="BA154" s="130"/>
      <c r="BB154" s="130"/>
      <c r="BC154" s="130"/>
      <c r="BD154" s="130"/>
      <c r="BE154" s="130"/>
      <c r="BF154" s="130"/>
      <c r="BG154" s="130"/>
      <c r="BJ154" s="130"/>
      <c r="BK154" s="130"/>
      <c r="BL154" s="130"/>
      <c r="BM154" s="130"/>
      <c r="BN154" s="130"/>
      <c r="BO154" s="130"/>
      <c r="BP154" s="130"/>
      <c r="BQ154" s="130"/>
      <c r="BT154" s="441"/>
      <c r="BU154" s="442"/>
      <c r="BV154" s="442"/>
      <c r="BW154" s="442"/>
      <c r="BX154" s="442"/>
      <c r="BY154" s="442"/>
      <c r="BZ154" s="442"/>
      <c r="CA154" s="442"/>
      <c r="CB154" s="442"/>
      <c r="CC154" s="442"/>
      <c r="CD154" s="130"/>
      <c r="CN154" s="130"/>
      <c r="CX154" s="130"/>
      <c r="DH154" s="130"/>
      <c r="DR154" s="130"/>
      <c r="EB154" s="130"/>
      <c r="EL154" s="130"/>
      <c r="EV154" s="130"/>
      <c r="EW154" s="130"/>
      <c r="EX154" s="130"/>
      <c r="EY154" s="130"/>
      <c r="EZ154" s="130"/>
      <c r="FA154" s="130"/>
      <c r="FB154" s="130"/>
      <c r="FC154" s="130"/>
      <c r="FF154" s="130"/>
      <c r="FP154" s="130"/>
      <c r="FZ154" s="130"/>
      <c r="GJ154" s="130"/>
      <c r="GT154" s="130"/>
      <c r="HD154" s="130"/>
      <c r="HN154" s="130"/>
      <c r="HX154" s="130"/>
      <c r="IH154" s="130"/>
    </row>
    <row xmlns:x14ac="http://schemas.microsoft.com/office/spreadsheetml/2009/9/ac" r="155" s="3" customFormat="true" x14ac:dyDescent="0.25">
      <c r="A155" s="394"/>
      <c r="B155" s="130"/>
      <c r="L155" s="130"/>
      <c r="V155" s="130"/>
      <c r="AF155" s="130"/>
      <c r="AP155" s="130"/>
      <c r="AZ155" s="130"/>
      <c r="BA155" s="130"/>
      <c r="BB155" s="130"/>
      <c r="BC155" s="130"/>
      <c r="BD155" s="130"/>
      <c r="BE155" s="130"/>
      <c r="BF155" s="130"/>
      <c r="BG155" s="130"/>
      <c r="BJ155" s="130"/>
      <c r="BK155" s="130"/>
      <c r="BL155" s="130"/>
      <c r="BM155" s="130"/>
      <c r="BN155" s="130"/>
      <c r="BO155" s="130"/>
      <c r="BP155" s="130"/>
      <c r="BQ155" s="130"/>
      <c r="BT155" s="441"/>
      <c r="BU155" s="442"/>
      <c r="BV155" s="442"/>
      <c r="BW155" s="442"/>
      <c r="BX155" s="442"/>
      <c r="BY155" s="442"/>
      <c r="BZ155" s="442"/>
      <c r="CA155" s="442"/>
      <c r="CB155" s="442"/>
      <c r="CC155" s="442"/>
      <c r="CD155" s="130"/>
      <c r="CN155" s="130"/>
      <c r="CX155" s="130"/>
      <c r="DH155" s="130"/>
      <c r="DR155" s="130"/>
      <c r="EB155" s="130"/>
      <c r="EL155" s="130"/>
      <c r="EV155" s="130"/>
      <c r="EW155" s="130"/>
      <c r="EX155" s="130"/>
      <c r="EY155" s="130"/>
      <c r="EZ155" s="130"/>
      <c r="FA155" s="130"/>
      <c r="FB155" s="130"/>
      <c r="FC155" s="130"/>
      <c r="FF155" s="130"/>
      <c r="FP155" s="130"/>
      <c r="FZ155" s="130"/>
      <c r="GJ155" s="130"/>
      <c r="GT155" s="130"/>
      <c r="HD155" s="130"/>
      <c r="HN155" s="130"/>
      <c r="HX155" s="130"/>
      <c r="IH155" s="130"/>
    </row>
    <row xmlns:x14ac="http://schemas.microsoft.com/office/spreadsheetml/2009/9/ac" r="156" s="3" customFormat="true" x14ac:dyDescent="0.25">
      <c r="A156" s="394"/>
      <c r="B156" s="130"/>
      <c r="L156" s="130"/>
      <c r="V156" s="130"/>
      <c r="AF156" s="130"/>
      <c r="AP156" s="130"/>
      <c r="AZ156" s="130"/>
      <c r="BA156" s="130"/>
      <c r="BB156" s="130"/>
      <c r="BC156" s="130"/>
      <c r="BD156" s="130"/>
      <c r="BE156" s="130"/>
      <c r="BF156" s="130"/>
      <c r="BG156" s="130"/>
      <c r="BJ156" s="130"/>
      <c r="BK156" s="130"/>
      <c r="BL156" s="130"/>
      <c r="BM156" s="130"/>
      <c r="BN156" s="130"/>
      <c r="BO156" s="130"/>
      <c r="BP156" s="130"/>
      <c r="BQ156" s="130"/>
      <c r="BT156" s="441"/>
      <c r="BU156" s="442"/>
      <c r="BV156" s="442"/>
      <c r="BW156" s="442"/>
      <c r="BX156" s="442"/>
      <c r="BY156" s="442"/>
      <c r="BZ156" s="442"/>
      <c r="CA156" s="442"/>
      <c r="CB156" s="442"/>
      <c r="CC156" s="442"/>
      <c r="CD156" s="130"/>
      <c r="CN156" s="130"/>
      <c r="CX156" s="130"/>
      <c r="DH156" s="130"/>
      <c r="DR156" s="130"/>
      <c r="EB156" s="130"/>
      <c r="EL156" s="130"/>
      <c r="EV156" s="130"/>
      <c r="EW156" s="130"/>
      <c r="EX156" s="130"/>
      <c r="EY156" s="130"/>
      <c r="EZ156" s="130"/>
      <c r="FA156" s="130"/>
      <c r="FB156" s="130"/>
      <c r="FC156" s="130"/>
      <c r="FF156" s="130"/>
      <c r="FP156" s="130"/>
      <c r="FZ156" s="130"/>
      <c r="GJ156" s="130"/>
      <c r="GT156" s="130"/>
      <c r="HD156" s="130"/>
      <c r="HN156" s="130"/>
      <c r="HX156" s="130"/>
      <c r="IH156" s="130"/>
    </row>
    <row xmlns:x14ac="http://schemas.microsoft.com/office/spreadsheetml/2009/9/ac" r="157" s="3" customFormat="true" x14ac:dyDescent="0.25">
      <c r="A157" s="394"/>
      <c r="B157" s="130"/>
      <c r="L157" s="130"/>
      <c r="V157" s="130"/>
      <c r="AF157" s="130"/>
      <c r="AP157" s="130"/>
      <c r="AZ157" s="130"/>
      <c r="BA157" s="130"/>
      <c r="BB157" s="130"/>
      <c r="BC157" s="130"/>
      <c r="BD157" s="130"/>
      <c r="BE157" s="130"/>
      <c r="BF157" s="130"/>
      <c r="BG157" s="130"/>
      <c r="BJ157" s="130"/>
      <c r="BK157" s="130"/>
      <c r="BL157" s="130"/>
      <c r="BM157" s="130"/>
      <c r="BN157" s="130"/>
      <c r="BO157" s="130"/>
      <c r="BP157" s="130"/>
      <c r="BQ157" s="130"/>
      <c r="BT157" s="441"/>
      <c r="BU157" s="442"/>
      <c r="BV157" s="442"/>
      <c r="BW157" s="442"/>
      <c r="BX157" s="442"/>
      <c r="BY157" s="442"/>
      <c r="BZ157" s="442"/>
      <c r="CA157" s="442"/>
      <c r="CB157" s="442"/>
      <c r="CC157" s="442"/>
      <c r="CD157" s="130"/>
      <c r="CN157" s="130"/>
      <c r="CX157" s="130"/>
      <c r="DH157" s="130"/>
      <c r="DR157" s="130"/>
      <c r="EB157" s="130"/>
      <c r="EL157" s="130"/>
      <c r="EV157" s="130"/>
      <c r="EW157" s="130"/>
      <c r="EX157" s="130"/>
      <c r="EY157" s="130"/>
      <c r="EZ157" s="130"/>
      <c r="FA157" s="130"/>
      <c r="FB157" s="130"/>
      <c r="FC157" s="130"/>
      <c r="FF157" s="130"/>
      <c r="FP157" s="130"/>
      <c r="FZ157" s="130"/>
      <c r="GJ157" s="130"/>
      <c r="GT157" s="130"/>
      <c r="HD157" s="130"/>
      <c r="HN157" s="130"/>
      <c r="HX157" s="130"/>
      <c r="IH157" s="130"/>
    </row>
    <row xmlns:x14ac="http://schemas.microsoft.com/office/spreadsheetml/2009/9/ac" r="158" s="3" customFormat="true" x14ac:dyDescent="0.25">
      <c r="A158" s="394"/>
      <c r="B158" s="130"/>
      <c r="L158" s="130"/>
      <c r="V158" s="130"/>
      <c r="AF158" s="130"/>
      <c r="AP158" s="130"/>
      <c r="AZ158" s="130"/>
      <c r="BA158" s="130"/>
      <c r="BB158" s="130"/>
      <c r="BC158" s="130"/>
      <c r="BD158" s="130"/>
      <c r="BE158" s="130"/>
      <c r="BF158" s="130"/>
      <c r="BG158" s="130"/>
      <c r="BJ158" s="130"/>
      <c r="BK158" s="130"/>
      <c r="BL158" s="130"/>
      <c r="BM158" s="130"/>
      <c r="BN158" s="130"/>
      <c r="BO158" s="130"/>
      <c r="BP158" s="130"/>
      <c r="BQ158" s="130"/>
      <c r="BT158" s="441"/>
      <c r="BU158" s="442"/>
      <c r="BV158" s="442"/>
      <c r="BW158" s="442"/>
      <c r="BX158" s="442"/>
      <c r="BY158" s="442"/>
      <c r="BZ158" s="442"/>
      <c r="CA158" s="442"/>
      <c r="CB158" s="442"/>
      <c r="CC158" s="442"/>
      <c r="CD158" s="130"/>
      <c r="CN158" s="130"/>
      <c r="CX158" s="130"/>
      <c r="DH158" s="130"/>
      <c r="DR158" s="130"/>
      <c r="EB158" s="130"/>
      <c r="EL158" s="130"/>
      <c r="EV158" s="130"/>
      <c r="EW158" s="130"/>
      <c r="EX158" s="130"/>
      <c r="EY158" s="130"/>
      <c r="EZ158" s="130"/>
      <c r="FA158" s="130"/>
      <c r="FB158" s="130"/>
      <c r="FC158" s="130"/>
      <c r="FF158" s="130"/>
      <c r="FP158" s="130"/>
      <c r="FZ158" s="130"/>
      <c r="GJ158" s="130"/>
      <c r="GT158" s="130"/>
      <c r="HD158" s="130"/>
      <c r="HN158" s="130"/>
      <c r="HX158" s="130"/>
      <c r="IH158" s="130"/>
    </row>
    <row xmlns:x14ac="http://schemas.microsoft.com/office/spreadsheetml/2009/9/ac" r="159" s="3" customFormat="true" x14ac:dyDescent="0.25">
      <c r="A159" s="394"/>
      <c r="B159" s="130"/>
      <c r="L159" s="130"/>
      <c r="V159" s="130"/>
      <c r="AF159" s="130"/>
      <c r="AP159" s="130"/>
      <c r="AZ159" s="130"/>
      <c r="BA159" s="130"/>
      <c r="BB159" s="130"/>
      <c r="BC159" s="130"/>
      <c r="BD159" s="130"/>
      <c r="BE159" s="130"/>
      <c r="BF159" s="130"/>
      <c r="BG159" s="130"/>
      <c r="BJ159" s="130"/>
      <c r="BK159" s="130"/>
      <c r="BL159" s="130"/>
      <c r="BM159" s="130"/>
      <c r="BN159" s="130"/>
      <c r="BO159" s="130"/>
      <c r="BP159" s="130"/>
      <c r="BQ159" s="130"/>
      <c r="BT159" s="441"/>
      <c r="BU159" s="442"/>
      <c r="BV159" s="442"/>
      <c r="BW159" s="442"/>
      <c r="BX159" s="442"/>
      <c r="BY159" s="442"/>
      <c r="BZ159" s="442"/>
      <c r="CA159" s="442"/>
      <c r="CB159" s="442"/>
      <c r="CC159" s="442"/>
      <c r="CD159" s="130"/>
      <c r="CN159" s="130"/>
      <c r="CX159" s="130"/>
      <c r="DH159" s="130"/>
      <c r="DR159" s="130"/>
      <c r="EB159" s="130"/>
      <c r="EL159" s="130"/>
      <c r="EV159" s="130"/>
      <c r="EW159" s="130"/>
      <c r="EX159" s="130"/>
      <c r="EY159" s="130"/>
      <c r="EZ159" s="130"/>
      <c r="FA159" s="130"/>
      <c r="FB159" s="130"/>
      <c r="FC159" s="130"/>
      <c r="FF159" s="130"/>
      <c r="FP159" s="130"/>
      <c r="FZ159" s="130"/>
      <c r="GJ159" s="130"/>
      <c r="GT159" s="130"/>
      <c r="HD159" s="130"/>
      <c r="HN159" s="130"/>
      <c r="HX159" s="130"/>
      <c r="IH159" s="130"/>
    </row>
    <row xmlns:x14ac="http://schemas.microsoft.com/office/spreadsheetml/2009/9/ac" r="160" s="3" customFormat="true" x14ac:dyDescent="0.25">
      <c r="A160" s="394"/>
      <c r="B160" s="130"/>
      <c r="L160" s="130"/>
      <c r="V160" s="130"/>
      <c r="AF160" s="130"/>
      <c r="AP160" s="130"/>
      <c r="AZ160" s="130"/>
      <c r="BA160" s="130"/>
      <c r="BB160" s="130"/>
      <c r="BC160" s="130"/>
      <c r="BD160" s="130"/>
      <c r="BE160" s="130"/>
      <c r="BF160" s="130"/>
      <c r="BG160" s="130"/>
      <c r="BJ160" s="130"/>
      <c r="BK160" s="130"/>
      <c r="BL160" s="130"/>
      <c r="BM160" s="130"/>
      <c r="BN160" s="130"/>
      <c r="BO160" s="130"/>
      <c r="BP160" s="130"/>
      <c r="BQ160" s="130"/>
      <c r="BT160" s="441"/>
      <c r="BU160" s="442"/>
      <c r="BV160" s="442"/>
      <c r="BW160" s="442"/>
      <c r="BX160" s="442"/>
      <c r="BY160" s="442"/>
      <c r="BZ160" s="442"/>
      <c r="CA160" s="442"/>
      <c r="CB160" s="442"/>
      <c r="CC160" s="442"/>
      <c r="CD160" s="130"/>
      <c r="CN160" s="130"/>
      <c r="CX160" s="130"/>
      <c r="DH160" s="130"/>
      <c r="DR160" s="130"/>
      <c r="EB160" s="130"/>
      <c r="EL160" s="130"/>
      <c r="EV160" s="130"/>
      <c r="EW160" s="130"/>
      <c r="EX160" s="130"/>
      <c r="EY160" s="130"/>
      <c r="EZ160" s="130"/>
      <c r="FA160" s="130"/>
      <c r="FB160" s="130"/>
      <c r="FC160" s="130"/>
      <c r="FF160" s="130"/>
      <c r="FP160" s="130"/>
      <c r="FZ160" s="130"/>
      <c r="GJ160" s="130"/>
      <c r="GT160" s="130"/>
      <c r="HD160" s="130"/>
      <c r="HN160" s="130"/>
      <c r="HX160" s="130"/>
      <c r="IH160" s="130"/>
    </row>
    <row xmlns:x14ac="http://schemas.microsoft.com/office/spreadsheetml/2009/9/ac" r="161" s="3" customFormat="true" x14ac:dyDescent="0.25">
      <c r="A161" s="394"/>
      <c r="B161" s="130"/>
      <c r="L161" s="130"/>
      <c r="V161" s="130"/>
      <c r="AF161" s="130"/>
      <c r="AP161" s="130"/>
      <c r="AZ161" s="130"/>
      <c r="BA161" s="130"/>
      <c r="BB161" s="130"/>
      <c r="BC161" s="130"/>
      <c r="BD161" s="130"/>
      <c r="BE161" s="130"/>
      <c r="BF161" s="130"/>
      <c r="BG161" s="130"/>
      <c r="BJ161" s="130"/>
      <c r="BK161" s="130"/>
      <c r="BL161" s="130"/>
      <c r="BM161" s="130"/>
      <c r="BN161" s="130"/>
      <c r="BO161" s="130"/>
      <c r="BP161" s="130"/>
      <c r="BQ161" s="130"/>
      <c r="BT161" s="441"/>
      <c r="BU161" s="442"/>
      <c r="BV161" s="442"/>
      <c r="BW161" s="442"/>
      <c r="BX161" s="442"/>
      <c r="BY161" s="442"/>
      <c r="BZ161" s="442"/>
      <c r="CA161" s="442"/>
      <c r="CB161" s="442"/>
      <c r="CC161" s="442"/>
      <c r="CD161" s="130"/>
      <c r="CN161" s="130"/>
      <c r="CX161" s="130"/>
      <c r="DH161" s="130"/>
      <c r="DR161" s="130"/>
      <c r="EB161" s="130"/>
      <c r="EL161" s="130"/>
      <c r="EV161" s="130"/>
      <c r="EW161" s="130"/>
      <c r="EX161" s="130"/>
      <c r="EY161" s="130"/>
      <c r="EZ161" s="130"/>
      <c r="FA161" s="130"/>
      <c r="FB161" s="130"/>
      <c r="FC161" s="130"/>
      <c r="FF161" s="130"/>
      <c r="FP161" s="130"/>
      <c r="FZ161" s="130"/>
      <c r="GJ161" s="130"/>
      <c r="GT161" s="130"/>
      <c r="HD161" s="130"/>
      <c r="HN161" s="130"/>
      <c r="HX161" s="130"/>
      <c r="IH161" s="130"/>
    </row>
    <row xmlns:x14ac="http://schemas.microsoft.com/office/spreadsheetml/2009/9/ac" r="162" s="3" customFormat="true" x14ac:dyDescent="0.25">
      <c r="A162" s="394"/>
      <c r="B162" s="130"/>
      <c r="L162" s="130"/>
      <c r="V162" s="130"/>
      <c r="AF162" s="130"/>
      <c r="AP162" s="130"/>
      <c r="AZ162" s="130"/>
      <c r="BA162" s="130"/>
      <c r="BB162" s="130"/>
      <c r="BC162" s="130"/>
      <c r="BD162" s="130"/>
      <c r="BE162" s="130"/>
      <c r="BF162" s="130"/>
      <c r="BG162" s="130"/>
      <c r="BJ162" s="130"/>
      <c r="BK162" s="130"/>
      <c r="BL162" s="130"/>
      <c r="BM162" s="130"/>
      <c r="BN162" s="130"/>
      <c r="BO162" s="130"/>
      <c r="BP162" s="130"/>
      <c r="BQ162" s="130"/>
      <c r="BT162" s="441"/>
      <c r="BU162" s="442"/>
      <c r="BV162" s="442"/>
      <c r="BW162" s="442"/>
      <c r="BX162" s="442"/>
      <c r="BY162" s="442"/>
      <c r="BZ162" s="442"/>
      <c r="CA162" s="442"/>
      <c r="CB162" s="442"/>
      <c r="CC162" s="442"/>
      <c r="CD162" s="130"/>
      <c r="CN162" s="130"/>
      <c r="CX162" s="130"/>
      <c r="DH162" s="130"/>
      <c r="DR162" s="130"/>
      <c r="EB162" s="130"/>
      <c r="EL162" s="130"/>
      <c r="EV162" s="130"/>
      <c r="EW162" s="130"/>
      <c r="EX162" s="130"/>
      <c r="EY162" s="130"/>
      <c r="EZ162" s="130"/>
      <c r="FA162" s="130"/>
      <c r="FB162" s="130"/>
      <c r="FC162" s="130"/>
      <c r="FF162" s="130"/>
      <c r="FP162" s="130"/>
      <c r="FZ162" s="130"/>
      <c r="GJ162" s="130"/>
      <c r="GT162" s="130"/>
      <c r="HD162" s="130"/>
      <c r="HN162" s="130"/>
      <c r="HX162" s="130"/>
      <c r="IH162" s="130"/>
    </row>
    <row xmlns:x14ac="http://schemas.microsoft.com/office/spreadsheetml/2009/9/ac" r="163" s="3" customFormat="true" x14ac:dyDescent="0.25">
      <c r="A163" s="394"/>
      <c r="B163" s="130"/>
      <c r="L163" s="130"/>
      <c r="V163" s="130"/>
      <c r="AF163" s="130"/>
      <c r="AP163" s="130"/>
      <c r="AZ163" s="130"/>
      <c r="BA163" s="130"/>
      <c r="BB163" s="130"/>
      <c r="BC163" s="130"/>
      <c r="BD163" s="130"/>
      <c r="BE163" s="130"/>
      <c r="BF163" s="130"/>
      <c r="BG163" s="130"/>
      <c r="BJ163" s="130"/>
      <c r="BK163" s="130"/>
      <c r="BL163" s="130"/>
      <c r="BM163" s="130"/>
      <c r="BN163" s="130"/>
      <c r="BO163" s="130"/>
      <c r="BP163" s="130"/>
      <c r="BQ163" s="130"/>
      <c r="BT163" s="441"/>
      <c r="BU163" s="442"/>
      <c r="BV163" s="442"/>
      <c r="BW163" s="442"/>
      <c r="BX163" s="442"/>
      <c r="BY163" s="442"/>
      <c r="BZ163" s="442"/>
      <c r="CA163" s="442"/>
      <c r="CB163" s="442"/>
      <c r="CC163" s="442"/>
      <c r="CD163" s="130"/>
      <c r="CN163" s="130"/>
      <c r="CX163" s="130"/>
      <c r="DH163" s="130"/>
      <c r="DR163" s="130"/>
      <c r="EB163" s="130"/>
      <c r="EL163" s="130"/>
      <c r="EV163" s="130"/>
      <c r="EW163" s="130"/>
      <c r="EX163" s="130"/>
      <c r="EY163" s="130"/>
      <c r="EZ163" s="130"/>
      <c r="FA163" s="130"/>
      <c r="FB163" s="130"/>
      <c r="FC163" s="130"/>
      <c r="FF163" s="130"/>
      <c r="FP163" s="130"/>
      <c r="FZ163" s="130"/>
      <c r="GJ163" s="130"/>
      <c r="GT163" s="130"/>
      <c r="HD163" s="130"/>
      <c r="HN163" s="130"/>
      <c r="HX163" s="130"/>
      <c r="IH163" s="130"/>
    </row>
    <row xmlns:x14ac="http://schemas.microsoft.com/office/spreadsheetml/2009/9/ac" r="164" s="3" customFormat="true" x14ac:dyDescent="0.25">
      <c r="A164" s="394"/>
      <c r="B164" s="130"/>
      <c r="L164" s="130"/>
      <c r="V164" s="130"/>
      <c r="AF164" s="130"/>
      <c r="AP164" s="130"/>
      <c r="AZ164" s="130"/>
      <c r="BA164" s="130"/>
      <c r="BB164" s="130"/>
      <c r="BC164" s="130"/>
      <c r="BD164" s="130"/>
      <c r="BE164" s="130"/>
      <c r="BF164" s="130"/>
      <c r="BG164" s="130"/>
      <c r="BJ164" s="130"/>
      <c r="BK164" s="130"/>
      <c r="BL164" s="130"/>
      <c r="BM164" s="130"/>
      <c r="BN164" s="130"/>
      <c r="BO164" s="130"/>
      <c r="BP164" s="130"/>
      <c r="BQ164" s="130"/>
      <c r="BT164" s="441"/>
      <c r="BU164" s="442"/>
      <c r="BV164" s="442"/>
      <c r="BW164" s="442"/>
      <c r="BX164" s="442"/>
      <c r="BY164" s="442"/>
      <c r="BZ164" s="442"/>
      <c r="CA164" s="442"/>
      <c r="CB164" s="442"/>
      <c r="CC164" s="442"/>
      <c r="CD164" s="130"/>
      <c r="CN164" s="130"/>
      <c r="CX164" s="130"/>
      <c r="DH164" s="130"/>
      <c r="DR164" s="130"/>
      <c r="EB164" s="130"/>
      <c r="EL164" s="130"/>
      <c r="EV164" s="130"/>
      <c r="EW164" s="130"/>
      <c r="EX164" s="130"/>
      <c r="EY164" s="130"/>
      <c r="EZ164" s="130"/>
      <c r="FA164" s="130"/>
      <c r="FB164" s="130"/>
      <c r="FC164" s="130"/>
      <c r="FF164" s="130"/>
      <c r="FP164" s="130"/>
      <c r="FZ164" s="130"/>
      <c r="GJ164" s="130"/>
      <c r="GT164" s="130"/>
      <c r="HD164" s="130"/>
      <c r="HN164" s="130"/>
      <c r="HX164" s="130"/>
      <c r="IH164" s="130"/>
    </row>
    <row xmlns:x14ac="http://schemas.microsoft.com/office/spreadsheetml/2009/9/ac" r="165" s="3" customFormat="true" x14ac:dyDescent="0.25">
      <c r="A165" s="394"/>
      <c r="B165" s="130"/>
      <c r="L165" s="130"/>
      <c r="V165" s="130"/>
      <c r="AF165" s="130"/>
      <c r="AP165" s="130"/>
      <c r="AZ165" s="130"/>
      <c r="BA165" s="130"/>
      <c r="BB165" s="130"/>
      <c r="BC165" s="130"/>
      <c r="BD165" s="130"/>
      <c r="BE165" s="130"/>
      <c r="BF165" s="130"/>
      <c r="BG165" s="130"/>
      <c r="BJ165" s="130"/>
      <c r="BK165" s="130"/>
      <c r="BL165" s="130"/>
      <c r="BM165" s="130"/>
      <c r="BN165" s="130"/>
      <c r="BO165" s="130"/>
      <c r="BP165" s="130"/>
      <c r="BQ165" s="130"/>
      <c r="BT165" s="441"/>
      <c r="BU165" s="442"/>
      <c r="BV165" s="442"/>
      <c r="BW165" s="442"/>
      <c r="BX165" s="442"/>
      <c r="BY165" s="442"/>
      <c r="BZ165" s="442"/>
      <c r="CA165" s="442"/>
      <c r="CB165" s="442"/>
      <c r="CC165" s="442"/>
      <c r="CD165" s="130"/>
      <c r="CN165" s="130"/>
      <c r="CX165" s="130"/>
      <c r="DH165" s="130"/>
      <c r="DR165" s="130"/>
      <c r="EB165" s="130"/>
      <c r="EL165" s="130"/>
      <c r="EV165" s="130"/>
      <c r="EW165" s="130"/>
      <c r="EX165" s="130"/>
      <c r="EY165" s="130"/>
      <c r="EZ165" s="130"/>
      <c r="FA165" s="130"/>
      <c r="FB165" s="130"/>
      <c r="FC165" s="130"/>
      <c r="FF165" s="130"/>
      <c r="FP165" s="130"/>
      <c r="FZ165" s="130"/>
      <c r="GJ165" s="130"/>
      <c r="GT165" s="130"/>
      <c r="HD165" s="130"/>
      <c r="HN165" s="130"/>
      <c r="HX165" s="130"/>
      <c r="IH165" s="130"/>
    </row>
    <row xmlns:x14ac="http://schemas.microsoft.com/office/spreadsheetml/2009/9/ac" r="166" s="3" customFormat="true" x14ac:dyDescent="0.25">
      <c r="A166" s="394"/>
      <c r="B166" s="130"/>
      <c r="L166" s="130"/>
      <c r="V166" s="130"/>
      <c r="AF166" s="130"/>
      <c r="AP166" s="130"/>
      <c r="AZ166" s="130"/>
      <c r="BA166" s="130"/>
      <c r="BB166" s="130"/>
      <c r="BC166" s="130"/>
      <c r="BD166" s="130"/>
      <c r="BE166" s="130"/>
      <c r="BF166" s="130"/>
      <c r="BG166" s="130"/>
      <c r="BJ166" s="130"/>
      <c r="BK166" s="130"/>
      <c r="BL166" s="130"/>
      <c r="BM166" s="130"/>
      <c r="BN166" s="130"/>
      <c r="BO166" s="130"/>
      <c r="BP166" s="130"/>
      <c r="BQ166" s="130"/>
      <c r="BT166" s="441"/>
      <c r="BU166" s="442"/>
      <c r="BV166" s="442"/>
      <c r="BW166" s="442"/>
      <c r="BX166" s="442"/>
      <c r="BY166" s="442"/>
      <c r="BZ166" s="442"/>
      <c r="CA166" s="442"/>
      <c r="CB166" s="442"/>
      <c r="CC166" s="442"/>
      <c r="CD166" s="130"/>
      <c r="CN166" s="130"/>
      <c r="CX166" s="130"/>
      <c r="DH166" s="130"/>
      <c r="DR166" s="130"/>
      <c r="EB166" s="130"/>
      <c r="EL166" s="130"/>
      <c r="EV166" s="130"/>
      <c r="EW166" s="130"/>
      <c r="EX166" s="130"/>
      <c r="EY166" s="130"/>
      <c r="EZ166" s="130"/>
      <c r="FA166" s="130"/>
      <c r="FB166" s="130"/>
      <c r="FC166" s="130"/>
      <c r="FF166" s="130"/>
      <c r="FP166" s="130"/>
      <c r="FZ166" s="130"/>
      <c r="GJ166" s="130"/>
      <c r="GT166" s="130"/>
      <c r="HD166" s="130"/>
      <c r="HN166" s="130"/>
      <c r="HX166" s="130"/>
      <c r="IH166" s="130"/>
    </row>
    <row xmlns:x14ac="http://schemas.microsoft.com/office/spreadsheetml/2009/9/ac" r="167" s="3" customFormat="true" x14ac:dyDescent="0.25">
      <c r="A167" s="394"/>
      <c r="B167" s="130"/>
      <c r="L167" s="130"/>
      <c r="V167" s="130"/>
      <c r="AF167" s="130"/>
      <c r="AP167" s="130"/>
      <c r="AZ167" s="130"/>
      <c r="BA167" s="130"/>
      <c r="BB167" s="130"/>
      <c r="BC167" s="130"/>
      <c r="BD167" s="130"/>
      <c r="BE167" s="130"/>
      <c r="BF167" s="130"/>
      <c r="BG167" s="130"/>
      <c r="BJ167" s="130"/>
      <c r="BK167" s="130"/>
      <c r="BL167" s="130"/>
      <c r="BM167" s="130"/>
      <c r="BN167" s="130"/>
      <c r="BO167" s="130"/>
      <c r="BP167" s="130"/>
      <c r="BQ167" s="130"/>
      <c r="BT167" s="441"/>
      <c r="BU167" s="442"/>
      <c r="BV167" s="442"/>
      <c r="BW167" s="442"/>
      <c r="BX167" s="442"/>
      <c r="BY167" s="442"/>
      <c r="BZ167" s="442"/>
      <c r="CA167" s="442"/>
      <c r="CB167" s="442"/>
      <c r="CC167" s="442"/>
      <c r="CD167" s="130"/>
      <c r="CN167" s="130"/>
      <c r="CX167" s="130"/>
      <c r="DH167" s="130"/>
      <c r="DR167" s="130"/>
      <c r="EB167" s="130"/>
      <c r="EL167" s="130"/>
      <c r="EV167" s="130"/>
      <c r="EW167" s="130"/>
      <c r="EX167" s="130"/>
      <c r="EY167" s="130"/>
      <c r="EZ167" s="130"/>
      <c r="FA167" s="130"/>
      <c r="FB167" s="130"/>
      <c r="FC167" s="130"/>
      <c r="FF167" s="130"/>
      <c r="FP167" s="130"/>
      <c r="FZ167" s="130"/>
      <c r="GJ167" s="130"/>
      <c r="GT167" s="130"/>
      <c r="HD167" s="130"/>
      <c r="HN167" s="130"/>
      <c r="HX167" s="130"/>
      <c r="IH167" s="130"/>
    </row>
    <row xmlns:x14ac="http://schemas.microsoft.com/office/spreadsheetml/2009/9/ac" r="168" s="3" customFormat="true" x14ac:dyDescent="0.25">
      <c r="A168" s="394"/>
      <c r="B168" s="130"/>
      <c r="L168" s="130"/>
      <c r="V168" s="130"/>
      <c r="AF168" s="130"/>
      <c r="AP168" s="130"/>
      <c r="AZ168" s="130"/>
      <c r="BA168" s="130"/>
      <c r="BB168" s="130"/>
      <c r="BC168" s="130"/>
      <c r="BD168" s="130"/>
      <c r="BE168" s="130"/>
      <c r="BF168" s="130"/>
      <c r="BG168" s="130"/>
      <c r="BJ168" s="130"/>
      <c r="BK168" s="130"/>
      <c r="BL168" s="130"/>
      <c r="BM168" s="130"/>
      <c r="BN168" s="130"/>
      <c r="BO168" s="130"/>
      <c r="BP168" s="130"/>
      <c r="BQ168" s="130"/>
      <c r="BT168" s="441"/>
      <c r="BU168" s="442"/>
      <c r="BV168" s="442"/>
      <c r="BW168" s="442"/>
      <c r="BX168" s="442"/>
      <c r="BY168" s="442"/>
      <c r="BZ168" s="442"/>
      <c r="CA168" s="442"/>
      <c r="CB168" s="442"/>
      <c r="CC168" s="442"/>
      <c r="CD168" s="130"/>
      <c r="CN168" s="130"/>
      <c r="CX168" s="130"/>
      <c r="DH168" s="130"/>
      <c r="DR168" s="130"/>
      <c r="EB168" s="130"/>
      <c r="EL168" s="130"/>
      <c r="EV168" s="130"/>
      <c r="EW168" s="130"/>
      <c r="EX168" s="130"/>
      <c r="EY168" s="130"/>
      <c r="EZ168" s="130"/>
      <c r="FA168" s="130"/>
      <c r="FB168" s="130"/>
      <c r="FC168" s="130"/>
      <c r="FF168" s="130"/>
      <c r="FP168" s="130"/>
      <c r="FZ168" s="130"/>
      <c r="GJ168" s="130"/>
      <c r="GT168" s="130"/>
      <c r="HD168" s="130"/>
      <c r="HN168" s="130"/>
      <c r="HX168" s="130"/>
      <c r="IH168" s="130"/>
    </row>
    <row xmlns:x14ac="http://schemas.microsoft.com/office/spreadsheetml/2009/9/ac" r="169" s="3" customFormat="true" x14ac:dyDescent="0.25">
      <c r="A169" s="394"/>
      <c r="B169" s="130"/>
      <c r="L169" s="130"/>
      <c r="V169" s="130"/>
      <c r="AF169" s="130"/>
      <c r="AP169" s="130"/>
      <c r="AZ169" s="130"/>
      <c r="BA169" s="130"/>
      <c r="BB169" s="130"/>
      <c r="BC169" s="130"/>
      <c r="BD169" s="130"/>
      <c r="BE169" s="130"/>
      <c r="BF169" s="130"/>
      <c r="BG169" s="130"/>
      <c r="BJ169" s="130"/>
      <c r="BK169" s="130"/>
      <c r="BL169" s="130"/>
      <c r="BM169" s="130"/>
      <c r="BN169" s="130"/>
      <c r="BO169" s="130"/>
      <c r="BP169" s="130"/>
      <c r="BQ169" s="130"/>
      <c r="BT169" s="441"/>
      <c r="BU169" s="442"/>
      <c r="BV169" s="442"/>
      <c r="BW169" s="442"/>
      <c r="BX169" s="442"/>
      <c r="BY169" s="442"/>
      <c r="BZ169" s="442"/>
      <c r="CA169" s="442"/>
      <c r="CB169" s="442"/>
      <c r="CC169" s="442"/>
      <c r="CD169" s="130"/>
      <c r="CN169" s="130"/>
      <c r="CX169" s="130"/>
      <c r="DH169" s="130"/>
      <c r="DR169" s="130"/>
      <c r="EB169" s="130"/>
      <c r="EL169" s="130"/>
      <c r="EV169" s="130"/>
      <c r="EW169" s="130"/>
      <c r="EX169" s="130"/>
      <c r="EY169" s="130"/>
      <c r="EZ169" s="130"/>
      <c r="FA169" s="130"/>
      <c r="FB169" s="130"/>
      <c r="FC169" s="130"/>
      <c r="FF169" s="130"/>
      <c r="FP169" s="130"/>
      <c r="FZ169" s="130"/>
      <c r="GJ169" s="130"/>
      <c r="GT169" s="130"/>
      <c r="HD169" s="130"/>
      <c r="HN169" s="130"/>
      <c r="HX169" s="130"/>
      <c r="IH169" s="130"/>
    </row>
    <row xmlns:x14ac="http://schemas.microsoft.com/office/spreadsheetml/2009/9/ac" r="170" s="3" customFormat="true" x14ac:dyDescent="0.25">
      <c r="A170" s="394"/>
      <c r="B170" s="130"/>
      <c r="L170" s="130"/>
      <c r="V170" s="130"/>
      <c r="AF170" s="130"/>
      <c r="AP170" s="130"/>
      <c r="AZ170" s="130"/>
      <c r="BA170" s="130"/>
      <c r="BB170" s="130"/>
      <c r="BC170" s="130"/>
      <c r="BD170" s="130"/>
      <c r="BE170" s="130"/>
      <c r="BF170" s="130"/>
      <c r="BG170" s="130"/>
      <c r="BJ170" s="130"/>
      <c r="BK170" s="130"/>
      <c r="BL170" s="130"/>
      <c r="BM170" s="130"/>
      <c r="BN170" s="130"/>
      <c r="BO170" s="130"/>
      <c r="BP170" s="130"/>
      <c r="BQ170" s="130"/>
      <c r="BT170" s="441"/>
      <c r="BU170" s="442"/>
      <c r="BV170" s="442"/>
      <c r="BW170" s="442"/>
      <c r="BX170" s="442"/>
      <c r="BY170" s="442"/>
      <c r="BZ170" s="442"/>
      <c r="CA170" s="442"/>
      <c r="CB170" s="442"/>
      <c r="CC170" s="442"/>
      <c r="CD170" s="130"/>
      <c r="CN170" s="130"/>
      <c r="CX170" s="130"/>
      <c r="DH170" s="130"/>
      <c r="DR170" s="130"/>
      <c r="EB170" s="130"/>
      <c r="EL170" s="130"/>
      <c r="EV170" s="130"/>
      <c r="EW170" s="130"/>
      <c r="EX170" s="130"/>
      <c r="EY170" s="130"/>
      <c r="EZ170" s="130"/>
      <c r="FA170" s="130"/>
      <c r="FB170" s="130"/>
      <c r="FC170" s="130"/>
      <c r="FF170" s="130"/>
      <c r="FP170" s="130"/>
      <c r="FZ170" s="130"/>
      <c r="GJ170" s="130"/>
      <c r="GT170" s="130"/>
      <c r="HD170" s="130"/>
      <c r="HN170" s="130"/>
      <c r="HX170" s="130"/>
      <c r="IH170" s="130"/>
    </row>
    <row xmlns:x14ac="http://schemas.microsoft.com/office/spreadsheetml/2009/9/ac" r="171" s="3" customFormat="true" x14ac:dyDescent="0.25">
      <c r="A171" s="394"/>
      <c r="B171" s="130"/>
      <c r="L171" s="130"/>
      <c r="V171" s="130"/>
      <c r="AF171" s="130"/>
      <c r="AP171" s="130"/>
      <c r="AZ171" s="130"/>
      <c r="BA171" s="130"/>
      <c r="BB171" s="130"/>
      <c r="BC171" s="130"/>
      <c r="BD171" s="130"/>
      <c r="BE171" s="130"/>
      <c r="BF171" s="130"/>
      <c r="BG171" s="130"/>
      <c r="BJ171" s="130"/>
      <c r="BK171" s="130"/>
      <c r="BL171" s="130"/>
      <c r="BM171" s="130"/>
      <c r="BN171" s="130"/>
      <c r="BO171" s="130"/>
      <c r="BP171" s="130"/>
      <c r="BQ171" s="130"/>
      <c r="BT171" s="441"/>
      <c r="BU171" s="442"/>
      <c r="BV171" s="442"/>
      <c r="BW171" s="442"/>
      <c r="BX171" s="442"/>
      <c r="BY171" s="442"/>
      <c r="BZ171" s="442"/>
      <c r="CA171" s="442"/>
      <c r="CB171" s="442"/>
      <c r="CC171" s="442"/>
      <c r="CD171" s="130"/>
      <c r="CN171" s="130"/>
      <c r="CX171" s="130"/>
      <c r="DH171" s="130"/>
      <c r="DR171" s="130"/>
      <c r="EB171" s="130"/>
      <c r="EL171" s="130"/>
      <c r="EV171" s="130"/>
      <c r="EW171" s="130"/>
      <c r="EX171" s="130"/>
      <c r="EY171" s="130"/>
      <c r="EZ171" s="130"/>
      <c r="FA171" s="130"/>
      <c r="FB171" s="130"/>
      <c r="FC171" s="130"/>
      <c r="FF171" s="130"/>
      <c r="FP171" s="130"/>
      <c r="FZ171" s="130"/>
      <c r="GJ171" s="130"/>
      <c r="GT171" s="130"/>
      <c r="HD171" s="130"/>
      <c r="HN171" s="130"/>
      <c r="HX171" s="130"/>
      <c r="IH171" s="130"/>
    </row>
    <row xmlns:x14ac="http://schemas.microsoft.com/office/spreadsheetml/2009/9/ac" r="172" s="3" customFormat="true" x14ac:dyDescent="0.25">
      <c r="A172" s="394"/>
      <c r="B172" s="130"/>
      <c r="L172" s="130"/>
      <c r="V172" s="130"/>
      <c r="AF172" s="130"/>
      <c r="AP172" s="130"/>
      <c r="AZ172" s="130"/>
      <c r="BA172" s="130"/>
      <c r="BB172" s="130"/>
      <c r="BC172" s="130"/>
      <c r="BD172" s="130"/>
      <c r="BE172" s="130"/>
      <c r="BF172" s="130"/>
      <c r="BG172" s="130"/>
      <c r="BJ172" s="130"/>
      <c r="BK172" s="130"/>
      <c r="BL172" s="130"/>
      <c r="BM172" s="130"/>
      <c r="BN172" s="130"/>
      <c r="BO172" s="130"/>
      <c r="BP172" s="130"/>
      <c r="BQ172" s="130"/>
      <c r="BT172" s="441"/>
      <c r="BU172" s="442"/>
      <c r="BV172" s="442"/>
      <c r="BW172" s="442"/>
      <c r="BX172" s="442"/>
      <c r="BY172" s="442"/>
      <c r="BZ172" s="442"/>
      <c r="CA172" s="442"/>
      <c r="CB172" s="442"/>
      <c r="CC172" s="442"/>
      <c r="CD172" s="130"/>
      <c r="CN172" s="130"/>
      <c r="CX172" s="130"/>
      <c r="DH172" s="130"/>
      <c r="DR172" s="130"/>
      <c r="EB172" s="130"/>
      <c r="EL172" s="130"/>
      <c r="EV172" s="130"/>
      <c r="EW172" s="130"/>
      <c r="EX172" s="130"/>
      <c r="EY172" s="130"/>
      <c r="EZ172" s="130"/>
      <c r="FA172" s="130"/>
      <c r="FB172" s="130"/>
      <c r="FC172" s="130"/>
      <c r="FF172" s="130"/>
      <c r="FP172" s="130"/>
      <c r="FZ172" s="130"/>
      <c r="GJ172" s="130"/>
      <c r="GT172" s="130"/>
      <c r="HD172" s="130"/>
      <c r="HN172" s="130"/>
      <c r="HX172" s="130"/>
      <c r="IH172" s="130"/>
    </row>
    <row xmlns:x14ac="http://schemas.microsoft.com/office/spreadsheetml/2009/9/ac" r="173" s="3" customFormat="true" x14ac:dyDescent="0.25">
      <c r="A173" s="394"/>
      <c r="B173" s="130"/>
      <c r="L173" s="130"/>
      <c r="V173" s="130"/>
      <c r="AF173" s="130"/>
      <c r="AP173" s="130"/>
      <c r="AZ173" s="130"/>
      <c r="BA173" s="130"/>
      <c r="BB173" s="130"/>
      <c r="BC173" s="130"/>
      <c r="BD173" s="130"/>
      <c r="BE173" s="130"/>
      <c r="BF173" s="130"/>
      <c r="BG173" s="130"/>
      <c r="BJ173" s="130"/>
      <c r="BK173" s="130"/>
      <c r="BL173" s="130"/>
      <c r="BM173" s="130"/>
      <c r="BN173" s="130"/>
      <c r="BO173" s="130"/>
      <c r="BP173" s="130"/>
      <c r="BQ173" s="130"/>
      <c r="BT173" s="441"/>
      <c r="BU173" s="442"/>
      <c r="BV173" s="442"/>
      <c r="BW173" s="442"/>
      <c r="BX173" s="442"/>
      <c r="BY173" s="442"/>
      <c r="BZ173" s="442"/>
      <c r="CA173" s="442"/>
      <c r="CB173" s="442"/>
      <c r="CC173" s="442"/>
      <c r="CD173" s="130"/>
      <c r="CN173" s="130"/>
      <c r="CX173" s="130"/>
      <c r="DH173" s="130"/>
      <c r="DR173" s="130"/>
      <c r="EB173" s="130"/>
      <c r="EL173" s="130"/>
      <c r="EV173" s="130"/>
      <c r="EW173" s="130"/>
      <c r="EX173" s="130"/>
      <c r="EY173" s="130"/>
      <c r="EZ173" s="130"/>
      <c r="FA173" s="130"/>
      <c r="FB173" s="130"/>
      <c r="FC173" s="130"/>
      <c r="FF173" s="130"/>
      <c r="FP173" s="130"/>
      <c r="FZ173" s="130"/>
      <c r="GJ173" s="130"/>
      <c r="GT173" s="130"/>
      <c r="HD173" s="130"/>
      <c r="HN173" s="130"/>
      <c r="HX173" s="130"/>
      <c r="IH173" s="130"/>
    </row>
    <row xmlns:x14ac="http://schemas.microsoft.com/office/spreadsheetml/2009/9/ac" r="174" s="3" customFormat="true" x14ac:dyDescent="0.25">
      <c r="A174" s="394"/>
      <c r="B174" s="130"/>
      <c r="L174" s="130"/>
      <c r="V174" s="130"/>
      <c r="AF174" s="130"/>
      <c r="AP174" s="130"/>
      <c r="AZ174" s="130"/>
      <c r="BA174" s="130"/>
      <c r="BB174" s="130"/>
      <c r="BC174" s="130"/>
      <c r="BD174" s="130"/>
      <c r="BE174" s="130"/>
      <c r="BF174" s="130"/>
      <c r="BG174" s="130"/>
      <c r="BJ174" s="130"/>
      <c r="BK174" s="130"/>
      <c r="BL174" s="130"/>
      <c r="BM174" s="130"/>
      <c r="BN174" s="130"/>
      <c r="BO174" s="130"/>
      <c r="BP174" s="130"/>
      <c r="BQ174" s="130"/>
      <c r="BT174" s="441"/>
      <c r="BU174" s="442"/>
      <c r="BV174" s="442"/>
      <c r="BW174" s="442"/>
      <c r="BX174" s="442"/>
      <c r="BY174" s="442"/>
      <c r="BZ174" s="442"/>
      <c r="CA174" s="442"/>
      <c r="CB174" s="442"/>
      <c r="CC174" s="442"/>
      <c r="CD174" s="130"/>
      <c r="CN174" s="130"/>
      <c r="CX174" s="130"/>
      <c r="DH174" s="130"/>
      <c r="DR174" s="130"/>
      <c r="EB174" s="130"/>
      <c r="EL174" s="130"/>
      <c r="EV174" s="130"/>
      <c r="EW174" s="130"/>
      <c r="EX174" s="130"/>
      <c r="EY174" s="130"/>
      <c r="EZ174" s="130"/>
      <c r="FA174" s="130"/>
      <c r="FB174" s="130"/>
      <c r="FC174" s="130"/>
      <c r="FF174" s="130"/>
      <c r="FP174" s="130"/>
      <c r="FZ174" s="130"/>
      <c r="GJ174" s="130"/>
      <c r="GT174" s="130"/>
      <c r="HD174" s="130"/>
      <c r="HN174" s="130"/>
      <c r="HX174" s="130"/>
      <c r="IH174" s="130"/>
    </row>
    <row xmlns:x14ac="http://schemas.microsoft.com/office/spreadsheetml/2009/9/ac" r="175" s="3" customFormat="true" x14ac:dyDescent="0.25">
      <c r="A175" s="394"/>
      <c r="B175" s="130"/>
      <c r="L175" s="130"/>
      <c r="V175" s="130"/>
      <c r="AF175" s="130"/>
      <c r="AP175" s="130"/>
      <c r="AZ175" s="130"/>
      <c r="BA175" s="130"/>
      <c r="BB175" s="130"/>
      <c r="BC175" s="130"/>
      <c r="BD175" s="130"/>
      <c r="BE175" s="130"/>
      <c r="BF175" s="130"/>
      <c r="BG175" s="130"/>
      <c r="BJ175" s="130"/>
      <c r="BK175" s="130"/>
      <c r="BL175" s="130"/>
      <c r="BM175" s="130"/>
      <c r="BN175" s="130"/>
      <c r="BO175" s="130"/>
      <c r="BP175" s="130"/>
      <c r="BQ175" s="130"/>
      <c r="BT175" s="441"/>
      <c r="BU175" s="442"/>
      <c r="BV175" s="442"/>
      <c r="BW175" s="442"/>
      <c r="BX175" s="442"/>
      <c r="BY175" s="442"/>
      <c r="BZ175" s="442"/>
      <c r="CA175" s="442"/>
      <c r="CB175" s="442"/>
      <c r="CC175" s="442"/>
      <c r="CD175" s="130"/>
      <c r="CN175" s="130"/>
      <c r="CX175" s="130"/>
      <c r="DH175" s="130"/>
      <c r="DR175" s="130"/>
      <c r="EB175" s="130"/>
      <c r="EL175" s="130"/>
      <c r="EV175" s="130"/>
      <c r="EW175" s="130"/>
      <c r="EX175" s="130"/>
      <c r="EY175" s="130"/>
      <c r="EZ175" s="130"/>
      <c r="FA175" s="130"/>
      <c r="FB175" s="130"/>
      <c r="FC175" s="130"/>
      <c r="FF175" s="130"/>
      <c r="FP175" s="130"/>
      <c r="FZ175" s="130"/>
      <c r="GJ175" s="130"/>
      <c r="GT175" s="130"/>
      <c r="HD175" s="130"/>
      <c r="HN175" s="130"/>
      <c r="HX175" s="130"/>
      <c r="IH175" s="130"/>
    </row>
    <row xmlns:x14ac="http://schemas.microsoft.com/office/spreadsheetml/2009/9/ac" r="176" s="3" customFormat="true" x14ac:dyDescent="0.25">
      <c r="A176" s="394"/>
      <c r="B176" s="130"/>
      <c r="L176" s="130"/>
      <c r="V176" s="130"/>
      <c r="AF176" s="130"/>
      <c r="AP176" s="130"/>
      <c r="AZ176" s="130"/>
      <c r="BA176" s="130"/>
      <c r="BB176" s="130"/>
      <c r="BC176" s="130"/>
      <c r="BD176" s="130"/>
      <c r="BE176" s="130"/>
      <c r="BF176" s="130"/>
      <c r="BG176" s="130"/>
      <c r="BJ176" s="130"/>
      <c r="BK176" s="130"/>
      <c r="BL176" s="130"/>
      <c r="BM176" s="130"/>
      <c r="BN176" s="130"/>
      <c r="BO176" s="130"/>
      <c r="BP176" s="130"/>
      <c r="BQ176" s="130"/>
      <c r="BT176" s="441"/>
      <c r="BU176" s="442"/>
      <c r="BV176" s="442"/>
      <c r="BW176" s="442"/>
      <c r="BX176" s="442"/>
      <c r="BY176" s="442"/>
      <c r="BZ176" s="442"/>
      <c r="CA176" s="442"/>
      <c r="CB176" s="442"/>
      <c r="CC176" s="442"/>
      <c r="CD176" s="130"/>
      <c r="CN176" s="130"/>
      <c r="CX176" s="130"/>
      <c r="DH176" s="130"/>
      <c r="DR176" s="130"/>
      <c r="EB176" s="130"/>
      <c r="EL176" s="130"/>
      <c r="EV176" s="130"/>
      <c r="EW176" s="130"/>
      <c r="EX176" s="130"/>
      <c r="EY176" s="130"/>
      <c r="EZ176" s="130"/>
      <c r="FA176" s="130"/>
      <c r="FB176" s="130"/>
      <c r="FC176" s="130"/>
      <c r="FF176" s="130"/>
      <c r="FP176" s="130"/>
      <c r="FZ176" s="130"/>
      <c r="GJ176" s="130"/>
      <c r="GT176" s="130"/>
      <c r="HD176" s="130"/>
      <c r="HN176" s="130"/>
      <c r="HX176" s="130"/>
      <c r="IH176" s="130"/>
    </row>
    <row xmlns:x14ac="http://schemas.microsoft.com/office/spreadsheetml/2009/9/ac" r="177" s="3" customFormat="true" x14ac:dyDescent="0.25">
      <c r="A177" s="394"/>
      <c r="B177" s="130"/>
      <c r="L177" s="130"/>
      <c r="V177" s="130"/>
      <c r="AF177" s="130"/>
      <c r="AP177" s="130"/>
      <c r="AZ177" s="130"/>
      <c r="BA177" s="130"/>
      <c r="BB177" s="130"/>
      <c r="BC177" s="130"/>
      <c r="BD177" s="130"/>
      <c r="BE177" s="130"/>
      <c r="BF177" s="130"/>
      <c r="BG177" s="130"/>
      <c r="BJ177" s="130"/>
      <c r="BK177" s="130"/>
      <c r="BL177" s="130"/>
      <c r="BM177" s="130"/>
      <c r="BN177" s="130"/>
      <c r="BO177" s="130"/>
      <c r="BP177" s="130"/>
      <c r="BQ177" s="130"/>
      <c r="BT177" s="441"/>
      <c r="BU177" s="442"/>
      <c r="BV177" s="442"/>
      <c r="BW177" s="442"/>
      <c r="BX177" s="442"/>
      <c r="BY177" s="442"/>
      <c r="BZ177" s="442"/>
      <c r="CA177" s="442"/>
      <c r="CB177" s="442"/>
      <c r="CC177" s="442"/>
      <c r="CD177" s="130"/>
      <c r="CN177" s="130"/>
      <c r="CX177" s="130"/>
      <c r="DH177" s="130"/>
      <c r="DR177" s="130"/>
      <c r="EB177" s="130"/>
      <c r="EL177" s="130"/>
      <c r="EV177" s="130"/>
      <c r="EW177" s="130"/>
      <c r="EX177" s="130"/>
      <c r="EY177" s="130"/>
      <c r="EZ177" s="130"/>
      <c r="FA177" s="130"/>
      <c r="FB177" s="130"/>
      <c r="FC177" s="130"/>
      <c r="FF177" s="130"/>
      <c r="FP177" s="130"/>
      <c r="FZ177" s="130"/>
      <c r="GJ177" s="130"/>
      <c r="GT177" s="130"/>
      <c r="HD177" s="130"/>
      <c r="HN177" s="130"/>
      <c r="HX177" s="130"/>
      <c r="IH177" s="130"/>
    </row>
    <row xmlns:x14ac="http://schemas.microsoft.com/office/spreadsheetml/2009/9/ac" r="178" s="3" customFormat="true" x14ac:dyDescent="0.25">
      <c r="A178" s="394"/>
      <c r="B178" s="130"/>
      <c r="L178" s="130"/>
      <c r="V178" s="130"/>
      <c r="AF178" s="130"/>
      <c r="AP178" s="130"/>
      <c r="AZ178" s="130"/>
      <c r="BA178" s="130"/>
      <c r="BB178" s="130"/>
      <c r="BC178" s="130"/>
      <c r="BD178" s="130"/>
      <c r="BE178" s="130"/>
      <c r="BF178" s="130"/>
      <c r="BG178" s="130"/>
      <c r="BJ178" s="130"/>
      <c r="BK178" s="130"/>
      <c r="BL178" s="130"/>
      <c r="BM178" s="130"/>
      <c r="BN178" s="130"/>
      <c r="BO178" s="130"/>
      <c r="BP178" s="130"/>
      <c r="BQ178" s="130"/>
      <c r="BT178" s="441"/>
      <c r="BU178" s="442"/>
      <c r="BV178" s="442"/>
      <c r="BW178" s="442"/>
      <c r="BX178" s="442"/>
      <c r="BY178" s="442"/>
      <c r="BZ178" s="442"/>
      <c r="CA178" s="442"/>
      <c r="CB178" s="442"/>
      <c r="CC178" s="442"/>
      <c r="CD178" s="130"/>
      <c r="CN178" s="130"/>
      <c r="CX178" s="130"/>
      <c r="DH178" s="130"/>
      <c r="DR178" s="130"/>
      <c r="EB178" s="130"/>
      <c r="EL178" s="130"/>
      <c r="EV178" s="130"/>
      <c r="EW178" s="130"/>
      <c r="EX178" s="130"/>
      <c r="EY178" s="130"/>
      <c r="EZ178" s="130"/>
      <c r="FA178" s="130"/>
      <c r="FB178" s="130"/>
      <c r="FC178" s="130"/>
      <c r="FF178" s="130"/>
      <c r="FP178" s="130"/>
      <c r="FZ178" s="130"/>
      <c r="GJ178" s="130"/>
      <c r="GT178" s="130"/>
      <c r="HD178" s="130"/>
      <c r="HN178" s="130"/>
      <c r="HX178" s="130"/>
      <c r="IH178" s="130"/>
    </row>
    <row xmlns:x14ac="http://schemas.microsoft.com/office/spreadsheetml/2009/9/ac" r="179" s="3" customFormat="true" x14ac:dyDescent="0.25">
      <c r="A179" s="394"/>
      <c r="B179" s="130"/>
      <c r="L179" s="130"/>
      <c r="V179" s="130"/>
      <c r="AF179" s="130"/>
      <c r="AP179" s="130"/>
      <c r="AZ179" s="130"/>
      <c r="BA179" s="130"/>
      <c r="BB179" s="130"/>
      <c r="BC179" s="130"/>
      <c r="BD179" s="130"/>
      <c r="BE179" s="130"/>
      <c r="BF179" s="130"/>
      <c r="BG179" s="130"/>
      <c r="BJ179" s="130"/>
      <c r="BK179" s="130"/>
      <c r="BL179" s="130"/>
      <c r="BM179" s="130"/>
      <c r="BN179" s="130"/>
      <c r="BO179" s="130"/>
      <c r="BP179" s="130"/>
      <c r="BQ179" s="130"/>
      <c r="BT179" s="441"/>
      <c r="BU179" s="442"/>
      <c r="BV179" s="442"/>
      <c r="BW179" s="442"/>
      <c r="BX179" s="442"/>
      <c r="BY179" s="442"/>
      <c r="BZ179" s="442"/>
      <c r="CA179" s="442"/>
      <c r="CB179" s="442"/>
      <c r="CC179" s="442"/>
      <c r="CD179" s="130"/>
      <c r="CN179" s="130"/>
      <c r="CX179" s="130"/>
      <c r="DH179" s="130"/>
      <c r="DR179" s="130"/>
      <c r="EB179" s="130"/>
      <c r="EL179" s="130"/>
      <c r="EV179" s="130"/>
      <c r="EW179" s="130"/>
      <c r="EX179" s="130"/>
      <c r="EY179" s="130"/>
      <c r="EZ179" s="130"/>
      <c r="FA179" s="130"/>
      <c r="FB179" s="130"/>
      <c r="FC179" s="130"/>
      <c r="FF179" s="130"/>
      <c r="FP179" s="130"/>
      <c r="FZ179" s="130"/>
      <c r="GJ179" s="130"/>
      <c r="GT179" s="130"/>
      <c r="HD179" s="130"/>
      <c r="HN179" s="130"/>
      <c r="HX179" s="130"/>
      <c r="IH179" s="130"/>
    </row>
    <row xmlns:x14ac="http://schemas.microsoft.com/office/spreadsheetml/2009/9/ac" r="180" s="3" customFormat="true" x14ac:dyDescent="0.25">
      <c r="A180" s="394"/>
      <c r="B180" s="130"/>
      <c r="L180" s="130"/>
      <c r="V180" s="130"/>
      <c r="AF180" s="130"/>
      <c r="AP180" s="130"/>
      <c r="AZ180" s="130"/>
      <c r="BA180" s="130"/>
      <c r="BB180" s="130"/>
      <c r="BC180" s="130"/>
      <c r="BD180" s="130"/>
      <c r="BE180" s="130"/>
      <c r="BF180" s="130"/>
      <c r="BG180" s="130"/>
      <c r="BJ180" s="130"/>
      <c r="BK180" s="130"/>
      <c r="BL180" s="130"/>
      <c r="BM180" s="130"/>
      <c r="BN180" s="130"/>
      <c r="BO180" s="130"/>
      <c r="BP180" s="130"/>
      <c r="BQ180" s="130"/>
      <c r="BT180" s="441"/>
      <c r="BU180" s="442"/>
      <c r="BV180" s="442"/>
      <c r="BW180" s="442"/>
      <c r="BX180" s="442"/>
      <c r="BY180" s="442"/>
      <c r="BZ180" s="442"/>
      <c r="CA180" s="442"/>
      <c r="CB180" s="442"/>
      <c r="CC180" s="442"/>
      <c r="CD180" s="130"/>
      <c r="CN180" s="130"/>
      <c r="CX180" s="130"/>
      <c r="DH180" s="130"/>
      <c r="DR180" s="130"/>
      <c r="EB180" s="130"/>
      <c r="EL180" s="130"/>
      <c r="EV180" s="130"/>
      <c r="EW180" s="130"/>
      <c r="EX180" s="130"/>
      <c r="EY180" s="130"/>
      <c r="EZ180" s="130"/>
      <c r="FA180" s="130"/>
      <c r="FB180" s="130"/>
      <c r="FC180" s="130"/>
      <c r="FF180" s="130"/>
      <c r="FP180" s="130"/>
      <c r="FZ180" s="130"/>
      <c r="GJ180" s="130"/>
      <c r="GT180" s="130"/>
      <c r="HD180" s="130"/>
      <c r="HN180" s="130"/>
      <c r="HX180" s="130"/>
      <c r="IH180" s="130"/>
    </row>
    <row xmlns:x14ac="http://schemas.microsoft.com/office/spreadsheetml/2009/9/ac" r="181" s="3" customFormat="true" x14ac:dyDescent="0.25">
      <c r="A181" s="394"/>
      <c r="B181" s="130"/>
      <c r="L181" s="130"/>
      <c r="V181" s="130"/>
      <c r="AF181" s="130"/>
      <c r="AP181" s="130"/>
      <c r="AZ181" s="130"/>
      <c r="BA181" s="130"/>
      <c r="BB181" s="130"/>
      <c r="BC181" s="130"/>
      <c r="BD181" s="130"/>
      <c r="BE181" s="130"/>
      <c r="BF181" s="130"/>
      <c r="BG181" s="130"/>
      <c r="BJ181" s="130"/>
      <c r="BK181" s="130"/>
      <c r="BL181" s="130"/>
      <c r="BM181" s="130"/>
      <c r="BN181" s="130"/>
      <c r="BO181" s="130"/>
      <c r="BP181" s="130"/>
      <c r="BQ181" s="130"/>
      <c r="BT181" s="441"/>
      <c r="BU181" s="442"/>
      <c r="BV181" s="442"/>
      <c r="BW181" s="442"/>
      <c r="BX181" s="442"/>
      <c r="BY181" s="442"/>
      <c r="BZ181" s="442"/>
      <c r="CA181" s="442"/>
      <c r="CB181" s="442"/>
      <c r="CC181" s="442"/>
      <c r="CD181" s="130"/>
      <c r="CN181" s="130"/>
      <c r="CX181" s="130"/>
      <c r="DH181" s="130"/>
      <c r="DR181" s="130"/>
      <c r="EB181" s="130"/>
      <c r="EL181" s="130"/>
      <c r="EV181" s="130"/>
      <c r="EW181" s="130"/>
      <c r="EX181" s="130"/>
      <c r="EY181" s="130"/>
      <c r="EZ181" s="130"/>
      <c r="FA181" s="130"/>
      <c r="FB181" s="130"/>
      <c r="FC181" s="130"/>
      <c r="FF181" s="130"/>
      <c r="FP181" s="130"/>
      <c r="FZ181" s="130"/>
      <c r="GJ181" s="130"/>
      <c r="GT181" s="130"/>
      <c r="HD181" s="130"/>
      <c r="HN181" s="130"/>
      <c r="HX181" s="130"/>
      <c r="IH181" s="130"/>
    </row>
    <row xmlns:x14ac="http://schemas.microsoft.com/office/spreadsheetml/2009/9/ac" r="182" s="3" customFormat="true" x14ac:dyDescent="0.25">
      <c r="A182" s="394"/>
      <c r="B182" s="130"/>
      <c r="L182" s="130"/>
      <c r="V182" s="130"/>
      <c r="AF182" s="130"/>
      <c r="AP182" s="130"/>
      <c r="AZ182" s="130"/>
      <c r="BA182" s="130"/>
      <c r="BB182" s="130"/>
      <c r="BC182" s="130"/>
      <c r="BD182" s="130"/>
      <c r="BE182" s="130"/>
      <c r="BF182" s="130"/>
      <c r="BG182" s="130"/>
      <c r="BJ182" s="130"/>
      <c r="BK182" s="130"/>
      <c r="BL182" s="130"/>
      <c r="BM182" s="130"/>
      <c r="BN182" s="130"/>
      <c r="BO182" s="130"/>
      <c r="BP182" s="130"/>
      <c r="BQ182" s="130"/>
      <c r="BT182" s="441"/>
      <c r="BU182" s="442"/>
      <c r="BV182" s="442"/>
      <c r="BW182" s="442"/>
      <c r="BX182" s="442"/>
      <c r="BY182" s="442"/>
      <c r="BZ182" s="442"/>
      <c r="CA182" s="442"/>
      <c r="CB182" s="442"/>
      <c r="CC182" s="442"/>
      <c r="CD182" s="130"/>
      <c r="CN182" s="130"/>
      <c r="CX182" s="130"/>
      <c r="DH182" s="130"/>
      <c r="DR182" s="130"/>
      <c r="EB182" s="130"/>
      <c r="EL182" s="130"/>
      <c r="EV182" s="130"/>
      <c r="EW182" s="130"/>
      <c r="EX182" s="130"/>
      <c r="EY182" s="130"/>
      <c r="EZ182" s="130"/>
      <c r="FA182" s="130"/>
      <c r="FB182" s="130"/>
      <c r="FC182" s="130"/>
      <c r="FF182" s="130"/>
      <c r="FP182" s="130"/>
      <c r="FZ182" s="130"/>
      <c r="GJ182" s="130"/>
      <c r="GT182" s="130"/>
      <c r="HD182" s="130"/>
      <c r="HN182" s="130"/>
      <c r="HX182" s="130"/>
      <c r="IH182" s="130"/>
    </row>
    <row xmlns:x14ac="http://schemas.microsoft.com/office/spreadsheetml/2009/9/ac" r="183" s="3" customFormat="true" x14ac:dyDescent="0.25">
      <c r="A183" s="394"/>
      <c r="B183" s="130"/>
      <c r="L183" s="130"/>
      <c r="V183" s="130"/>
      <c r="AF183" s="130"/>
      <c r="AP183" s="130"/>
      <c r="AZ183" s="130"/>
      <c r="BA183" s="130"/>
      <c r="BB183" s="130"/>
      <c r="BC183" s="130"/>
      <c r="BD183" s="130"/>
      <c r="BE183" s="130"/>
      <c r="BF183" s="130"/>
      <c r="BG183" s="130"/>
      <c r="BJ183" s="130"/>
      <c r="BK183" s="130"/>
      <c r="BL183" s="130"/>
      <c r="BM183" s="130"/>
      <c r="BN183" s="130"/>
      <c r="BO183" s="130"/>
      <c r="BP183" s="130"/>
      <c r="BQ183" s="130"/>
      <c r="BT183" s="441"/>
      <c r="BU183" s="442"/>
      <c r="BV183" s="442"/>
      <c r="BW183" s="442"/>
      <c r="BX183" s="442"/>
      <c r="BY183" s="442"/>
      <c r="BZ183" s="442"/>
      <c r="CA183" s="442"/>
      <c r="CB183" s="442"/>
      <c r="CC183" s="442"/>
      <c r="CD183" s="130"/>
      <c r="CN183" s="130"/>
      <c r="CX183" s="130"/>
      <c r="DH183" s="130"/>
      <c r="DR183" s="130"/>
      <c r="EB183" s="130"/>
      <c r="EL183" s="130"/>
      <c r="EV183" s="130"/>
      <c r="EW183" s="130"/>
      <c r="EX183" s="130"/>
      <c r="EY183" s="130"/>
      <c r="EZ183" s="130"/>
      <c r="FA183" s="130"/>
      <c r="FB183" s="130"/>
      <c r="FC183" s="130"/>
      <c r="FF183" s="130"/>
      <c r="FP183" s="130"/>
      <c r="FZ183" s="130"/>
      <c r="GJ183" s="130"/>
      <c r="GT183" s="130"/>
      <c r="HD183" s="130"/>
      <c r="HN183" s="130"/>
      <c r="HX183" s="130"/>
      <c r="IH183" s="130"/>
    </row>
    <row xmlns:x14ac="http://schemas.microsoft.com/office/spreadsheetml/2009/9/ac" r="184" s="3" customFormat="true" x14ac:dyDescent="0.25">
      <c r="A184" s="394"/>
      <c r="B184" s="130"/>
      <c r="L184" s="130"/>
      <c r="V184" s="130"/>
      <c r="AF184" s="130"/>
      <c r="AP184" s="130"/>
      <c r="AZ184" s="130"/>
      <c r="BA184" s="130"/>
      <c r="BB184" s="130"/>
      <c r="BC184" s="130"/>
      <c r="BD184" s="130"/>
      <c r="BE184" s="130"/>
      <c r="BF184" s="130"/>
      <c r="BG184" s="130"/>
      <c r="BJ184" s="130"/>
      <c r="BK184" s="130"/>
      <c r="BL184" s="130"/>
      <c r="BM184" s="130"/>
      <c r="BN184" s="130"/>
      <c r="BO184" s="130"/>
      <c r="BP184" s="130"/>
      <c r="BQ184" s="130"/>
      <c r="BT184" s="441"/>
      <c r="BU184" s="442"/>
      <c r="BV184" s="442"/>
      <c r="BW184" s="442"/>
      <c r="BX184" s="442"/>
      <c r="BY184" s="442"/>
      <c r="BZ184" s="442"/>
      <c r="CA184" s="442"/>
      <c r="CB184" s="442"/>
      <c r="CC184" s="442"/>
      <c r="CD184" s="130"/>
      <c r="CN184" s="130"/>
      <c r="CX184" s="130"/>
      <c r="DH184" s="130"/>
      <c r="DR184" s="130"/>
      <c r="EB184" s="130"/>
      <c r="EL184" s="130"/>
      <c r="EV184" s="130"/>
      <c r="EW184" s="130"/>
      <c r="EX184" s="130"/>
      <c r="EY184" s="130"/>
      <c r="EZ184" s="130"/>
      <c r="FA184" s="130"/>
      <c r="FB184" s="130"/>
      <c r="FC184" s="130"/>
      <c r="FF184" s="130"/>
      <c r="FP184" s="130"/>
      <c r="FZ184" s="130"/>
      <c r="GJ184" s="130"/>
      <c r="GT184" s="130"/>
      <c r="HD184" s="130"/>
      <c r="HN184" s="130"/>
      <c r="HX184" s="130"/>
      <c r="IH184" s="130"/>
    </row>
    <row xmlns:x14ac="http://schemas.microsoft.com/office/spreadsheetml/2009/9/ac" r="185" s="3" customFormat="true" x14ac:dyDescent="0.25">
      <c r="A185" s="394"/>
      <c r="B185" s="130"/>
      <c r="L185" s="130"/>
      <c r="V185" s="130"/>
      <c r="AF185" s="130"/>
      <c r="AP185" s="130"/>
      <c r="AZ185" s="130"/>
      <c r="BA185" s="130"/>
      <c r="BB185" s="130"/>
      <c r="BC185" s="130"/>
      <c r="BD185" s="130"/>
      <c r="BE185" s="130"/>
      <c r="BF185" s="130"/>
      <c r="BG185" s="130"/>
      <c r="BJ185" s="130"/>
      <c r="BK185" s="130"/>
      <c r="BL185" s="130"/>
      <c r="BM185" s="130"/>
      <c r="BN185" s="130"/>
      <c r="BO185" s="130"/>
      <c r="BP185" s="130"/>
      <c r="BQ185" s="130"/>
      <c r="BT185" s="441"/>
      <c r="BU185" s="442"/>
      <c r="BV185" s="442"/>
      <c r="BW185" s="442"/>
      <c r="BX185" s="442"/>
      <c r="BY185" s="442"/>
      <c r="BZ185" s="442"/>
      <c r="CA185" s="442"/>
      <c r="CB185" s="442"/>
      <c r="CC185" s="442"/>
      <c r="CD185" s="130"/>
      <c r="CN185" s="130"/>
      <c r="CX185" s="130"/>
      <c r="DH185" s="130"/>
      <c r="DR185" s="130"/>
      <c r="EB185" s="130"/>
      <c r="EL185" s="130"/>
      <c r="EV185" s="130"/>
      <c r="EW185" s="130"/>
      <c r="EX185" s="130"/>
      <c r="EY185" s="130"/>
      <c r="EZ185" s="130"/>
      <c r="FA185" s="130"/>
      <c r="FB185" s="130"/>
      <c r="FC185" s="130"/>
      <c r="FF185" s="130"/>
      <c r="FP185" s="130"/>
      <c r="FZ185" s="130"/>
      <c r="GJ185" s="130"/>
      <c r="GT185" s="130"/>
      <c r="HD185" s="130"/>
      <c r="HN185" s="130"/>
      <c r="HX185" s="130"/>
      <c r="IH185" s="130"/>
    </row>
    <row xmlns:x14ac="http://schemas.microsoft.com/office/spreadsheetml/2009/9/ac" r="186" s="3" customFormat="true" x14ac:dyDescent="0.25">
      <c r="A186" s="394"/>
      <c r="B186" s="130"/>
      <c r="L186" s="130"/>
      <c r="V186" s="130"/>
      <c r="AF186" s="130"/>
      <c r="AP186" s="130"/>
      <c r="AZ186" s="130"/>
      <c r="BA186" s="130"/>
      <c r="BB186" s="130"/>
      <c r="BC186" s="130"/>
      <c r="BD186" s="130"/>
      <c r="BE186" s="130"/>
      <c r="BF186" s="130"/>
      <c r="BG186" s="130"/>
      <c r="BJ186" s="130"/>
      <c r="BK186" s="130"/>
      <c r="BL186" s="130"/>
      <c r="BM186" s="130"/>
      <c r="BN186" s="130"/>
      <c r="BO186" s="130"/>
      <c r="BP186" s="130"/>
      <c r="BQ186" s="130"/>
      <c r="BT186" s="441"/>
      <c r="BU186" s="442"/>
      <c r="BV186" s="442"/>
      <c r="BW186" s="442"/>
      <c r="BX186" s="442"/>
      <c r="BY186" s="442"/>
      <c r="BZ186" s="442"/>
      <c r="CA186" s="442"/>
      <c r="CB186" s="442"/>
      <c r="CC186" s="442"/>
      <c r="CD186" s="130"/>
      <c r="CN186" s="130"/>
      <c r="CX186" s="130"/>
      <c r="DH186" s="130"/>
      <c r="DR186" s="130"/>
      <c r="EB186" s="130"/>
      <c r="EL186" s="130"/>
      <c r="EV186" s="130"/>
      <c r="EW186" s="130"/>
      <c r="EX186" s="130"/>
      <c r="EY186" s="130"/>
      <c r="EZ186" s="130"/>
      <c r="FA186" s="130"/>
      <c r="FB186" s="130"/>
      <c r="FC186" s="130"/>
      <c r="FF186" s="130"/>
      <c r="FP186" s="130"/>
      <c r="FZ186" s="130"/>
      <c r="GJ186" s="130"/>
      <c r="GT186" s="130"/>
      <c r="HD186" s="130"/>
      <c r="HN186" s="130"/>
      <c r="HX186" s="130"/>
      <c r="IH186" s="130"/>
    </row>
    <row xmlns:x14ac="http://schemas.microsoft.com/office/spreadsheetml/2009/9/ac" r="187" s="3" customFormat="true" x14ac:dyDescent="0.25">
      <c r="A187" s="394"/>
      <c r="B187" s="130"/>
      <c r="L187" s="130"/>
      <c r="V187" s="130"/>
      <c r="AF187" s="130"/>
      <c r="AP187" s="130"/>
      <c r="AZ187" s="130"/>
      <c r="BA187" s="130"/>
      <c r="BB187" s="130"/>
      <c r="BC187" s="130"/>
      <c r="BD187" s="130"/>
      <c r="BE187" s="130"/>
      <c r="BF187" s="130"/>
      <c r="BG187" s="130"/>
      <c r="BJ187" s="130"/>
      <c r="BK187" s="130"/>
      <c r="BL187" s="130"/>
      <c r="BM187" s="130"/>
      <c r="BN187" s="130"/>
      <c r="BO187" s="130"/>
      <c r="BP187" s="130"/>
      <c r="BQ187" s="130"/>
      <c r="BT187" s="441"/>
      <c r="BU187" s="442"/>
      <c r="BV187" s="442"/>
      <c r="BW187" s="442"/>
      <c r="BX187" s="442"/>
      <c r="BY187" s="442"/>
      <c r="BZ187" s="442"/>
      <c r="CA187" s="442"/>
      <c r="CB187" s="442"/>
      <c r="CC187" s="442"/>
      <c r="CD187" s="130"/>
      <c r="CN187" s="130"/>
      <c r="CX187" s="130"/>
      <c r="DH187" s="130"/>
      <c r="DR187" s="130"/>
      <c r="EB187" s="130"/>
      <c r="EL187" s="130"/>
      <c r="EV187" s="130"/>
      <c r="EW187" s="130"/>
      <c r="EX187" s="130"/>
      <c r="EY187" s="130"/>
      <c r="EZ187" s="130"/>
      <c r="FA187" s="130"/>
      <c r="FB187" s="130"/>
      <c r="FC187" s="130"/>
      <c r="FF187" s="130"/>
      <c r="FP187" s="130"/>
      <c r="FZ187" s="130"/>
      <c r="GJ187" s="130"/>
      <c r="GT187" s="130"/>
      <c r="HD187" s="130"/>
      <c r="HN187" s="130"/>
      <c r="HX187" s="130"/>
      <c r="IH187" s="130"/>
    </row>
    <row xmlns:x14ac="http://schemas.microsoft.com/office/spreadsheetml/2009/9/ac" r="188" s="3" customFormat="true" x14ac:dyDescent="0.25">
      <c r="A188" s="394"/>
      <c r="B188" s="130"/>
      <c r="L188" s="130"/>
      <c r="V188" s="130"/>
      <c r="AF188" s="130"/>
      <c r="AP188" s="130"/>
      <c r="AZ188" s="130"/>
      <c r="BA188" s="130"/>
      <c r="BB188" s="130"/>
      <c r="BC188" s="130"/>
      <c r="BD188" s="130"/>
      <c r="BE188" s="130"/>
      <c r="BF188" s="130"/>
      <c r="BG188" s="130"/>
      <c r="BJ188" s="130"/>
      <c r="BK188" s="130"/>
      <c r="BL188" s="130"/>
      <c r="BM188" s="130"/>
      <c r="BN188" s="130"/>
      <c r="BO188" s="130"/>
      <c r="BP188" s="130"/>
      <c r="BQ188" s="130"/>
      <c r="BT188" s="441"/>
      <c r="BU188" s="442"/>
      <c r="BV188" s="442"/>
      <c r="BW188" s="442"/>
      <c r="BX188" s="442"/>
      <c r="BY188" s="442"/>
      <c r="BZ188" s="442"/>
      <c r="CA188" s="442"/>
      <c r="CB188" s="442"/>
      <c r="CC188" s="442"/>
      <c r="CD188" s="130"/>
      <c r="CN188" s="130"/>
      <c r="CX188" s="130"/>
      <c r="DH188" s="130"/>
      <c r="DR188" s="130"/>
      <c r="EB188" s="130"/>
      <c r="EL188" s="130"/>
      <c r="EV188" s="130"/>
      <c r="EW188" s="130"/>
      <c r="EX188" s="130"/>
      <c r="EY188" s="130"/>
      <c r="EZ188" s="130"/>
      <c r="FA188" s="130"/>
      <c r="FB188" s="130"/>
      <c r="FC188" s="130"/>
      <c r="FF188" s="130"/>
      <c r="FP188" s="130"/>
      <c r="FZ188" s="130"/>
      <c r="GJ188" s="130"/>
      <c r="GT188" s="130"/>
      <c r="HD188" s="130"/>
      <c r="HN188" s="130"/>
      <c r="HX188" s="130"/>
      <c r="IH188" s="130"/>
    </row>
    <row xmlns:x14ac="http://schemas.microsoft.com/office/spreadsheetml/2009/9/ac" r="189" s="3" customFormat="true" x14ac:dyDescent="0.25">
      <c r="A189" s="394"/>
      <c r="B189" s="130"/>
      <c r="L189" s="130"/>
      <c r="V189" s="130"/>
      <c r="AF189" s="130"/>
      <c r="AP189" s="130"/>
      <c r="AZ189" s="130"/>
      <c r="BA189" s="130"/>
      <c r="BB189" s="130"/>
      <c r="BC189" s="130"/>
      <c r="BD189" s="130"/>
      <c r="BE189" s="130"/>
      <c r="BF189" s="130"/>
      <c r="BG189" s="130"/>
      <c r="BJ189" s="130"/>
      <c r="BK189" s="130"/>
      <c r="BL189" s="130"/>
      <c r="BM189" s="130"/>
      <c r="BN189" s="130"/>
      <c r="BO189" s="130"/>
      <c r="BP189" s="130"/>
      <c r="BQ189" s="130"/>
      <c r="BT189" s="441"/>
      <c r="BU189" s="442"/>
      <c r="BV189" s="442"/>
      <c r="BW189" s="442"/>
      <c r="BX189" s="442"/>
      <c r="BY189" s="442"/>
      <c r="BZ189" s="442"/>
      <c r="CA189" s="442"/>
      <c r="CB189" s="442"/>
      <c r="CC189" s="442"/>
      <c r="CD189" s="130"/>
      <c r="CN189" s="130"/>
      <c r="CX189" s="130"/>
      <c r="DH189" s="130"/>
      <c r="DR189" s="130"/>
      <c r="EB189" s="130"/>
      <c r="EL189" s="130"/>
      <c r="EV189" s="130"/>
      <c r="EW189" s="130"/>
      <c r="EX189" s="130"/>
      <c r="EY189" s="130"/>
      <c r="EZ189" s="130"/>
      <c r="FA189" s="130"/>
      <c r="FB189" s="130"/>
      <c r="FC189" s="130"/>
      <c r="FF189" s="130"/>
      <c r="FP189" s="130"/>
      <c r="FZ189" s="130"/>
      <c r="GJ189" s="130"/>
      <c r="GT189" s="130"/>
      <c r="HD189" s="130"/>
      <c r="HN189" s="130"/>
      <c r="HX189" s="130"/>
      <c r="IH189" s="130"/>
    </row>
    <row xmlns:x14ac="http://schemas.microsoft.com/office/spreadsheetml/2009/9/ac" r="190" s="3" customFormat="true" x14ac:dyDescent="0.25">
      <c r="A190" s="394"/>
      <c r="B190" s="130"/>
      <c r="L190" s="130"/>
      <c r="V190" s="130"/>
      <c r="AF190" s="130"/>
      <c r="AP190" s="130"/>
      <c r="AZ190" s="130"/>
      <c r="BA190" s="130"/>
      <c r="BB190" s="130"/>
      <c r="BC190" s="130"/>
      <c r="BD190" s="130"/>
      <c r="BE190" s="130"/>
      <c r="BF190" s="130"/>
      <c r="BG190" s="130"/>
      <c r="BJ190" s="130"/>
      <c r="BK190" s="130"/>
      <c r="BL190" s="130"/>
      <c r="BM190" s="130"/>
      <c r="BN190" s="130"/>
      <c r="BO190" s="130"/>
      <c r="BP190" s="130"/>
      <c r="BQ190" s="130"/>
      <c r="BT190" s="441"/>
      <c r="BU190" s="442"/>
      <c r="BV190" s="442"/>
      <c r="BW190" s="442"/>
      <c r="BX190" s="442"/>
      <c r="BY190" s="442"/>
      <c r="BZ190" s="442"/>
      <c r="CA190" s="442"/>
      <c r="CB190" s="442"/>
      <c r="CC190" s="442"/>
      <c r="CD190" s="130"/>
      <c r="CN190" s="130"/>
      <c r="CX190" s="130"/>
      <c r="DH190" s="130"/>
      <c r="DR190" s="130"/>
      <c r="EB190" s="130"/>
      <c r="EL190" s="130"/>
      <c r="EV190" s="130"/>
      <c r="EW190" s="130"/>
      <c r="EX190" s="130"/>
      <c r="EY190" s="130"/>
      <c r="EZ190" s="130"/>
      <c r="FA190" s="130"/>
      <c r="FB190" s="130"/>
      <c r="FC190" s="130"/>
      <c r="FF190" s="130"/>
      <c r="FP190" s="130"/>
      <c r="FZ190" s="130"/>
      <c r="GJ190" s="130"/>
      <c r="GT190" s="130"/>
      <c r="HD190" s="130"/>
      <c r="HN190" s="130"/>
      <c r="HX190" s="130"/>
      <c r="IH190" s="130"/>
    </row>
    <row xmlns:x14ac="http://schemas.microsoft.com/office/spreadsheetml/2009/9/ac" r="191" s="3" customFormat="true" x14ac:dyDescent="0.25">
      <c r="A191" s="394"/>
      <c r="B191" s="130"/>
      <c r="L191" s="130"/>
      <c r="V191" s="130"/>
      <c r="AF191" s="130"/>
      <c r="AP191" s="130"/>
      <c r="AZ191" s="130"/>
      <c r="BA191" s="130"/>
      <c r="BB191" s="130"/>
      <c r="BC191" s="130"/>
      <c r="BD191" s="130"/>
      <c r="BE191" s="130"/>
      <c r="BF191" s="130"/>
      <c r="BG191" s="130"/>
      <c r="BJ191" s="130"/>
      <c r="BK191" s="130"/>
      <c r="BL191" s="130"/>
      <c r="BM191" s="130"/>
      <c r="BN191" s="130"/>
      <c r="BO191" s="130"/>
      <c r="BP191" s="130"/>
      <c r="BQ191" s="130"/>
      <c r="BT191" s="441"/>
      <c r="BU191" s="442"/>
      <c r="BV191" s="442"/>
      <c r="BW191" s="442"/>
      <c r="BX191" s="442"/>
      <c r="BY191" s="442"/>
      <c r="BZ191" s="442"/>
      <c r="CA191" s="442"/>
      <c r="CB191" s="442"/>
      <c r="CC191" s="442"/>
      <c r="CD191" s="130"/>
      <c r="CN191" s="130"/>
      <c r="CX191" s="130"/>
      <c r="DH191" s="130"/>
      <c r="DR191" s="130"/>
      <c r="EB191" s="130"/>
      <c r="EL191" s="130"/>
      <c r="EV191" s="130"/>
      <c r="EW191" s="130"/>
      <c r="EX191" s="130"/>
      <c r="EY191" s="130"/>
      <c r="EZ191" s="130"/>
      <c r="FA191" s="130"/>
      <c r="FB191" s="130"/>
      <c r="FC191" s="130"/>
      <c r="FF191" s="130"/>
      <c r="FP191" s="130"/>
      <c r="FZ191" s="130"/>
      <c r="GJ191" s="130"/>
      <c r="GT191" s="130"/>
      <c r="HD191" s="130"/>
      <c r="HN191" s="130"/>
      <c r="HX191" s="130"/>
      <c r="IH191" s="130"/>
    </row>
    <row xmlns:x14ac="http://schemas.microsoft.com/office/spreadsheetml/2009/9/ac" r="192" s="3" customFormat="true" x14ac:dyDescent="0.25">
      <c r="A192" s="394"/>
      <c r="B192" s="130"/>
      <c r="L192" s="130"/>
      <c r="V192" s="130"/>
      <c r="AF192" s="130"/>
      <c r="AP192" s="130"/>
      <c r="AZ192" s="130"/>
      <c r="BA192" s="130"/>
      <c r="BB192" s="130"/>
      <c r="BC192" s="130"/>
      <c r="BD192" s="130"/>
      <c r="BE192" s="130"/>
      <c r="BF192" s="130"/>
      <c r="BG192" s="130"/>
      <c r="BJ192" s="130"/>
      <c r="BK192" s="130"/>
      <c r="BL192" s="130"/>
      <c r="BM192" s="130"/>
      <c r="BN192" s="130"/>
      <c r="BO192" s="130"/>
      <c r="BP192" s="130"/>
      <c r="BQ192" s="130"/>
      <c r="BT192" s="441"/>
      <c r="BU192" s="442"/>
      <c r="BV192" s="442"/>
      <c r="BW192" s="442"/>
      <c r="BX192" s="442"/>
      <c r="BY192" s="442"/>
      <c r="BZ192" s="442"/>
      <c r="CA192" s="442"/>
      <c r="CB192" s="442"/>
      <c r="CC192" s="442"/>
      <c r="CD192" s="130"/>
      <c r="CN192" s="130"/>
      <c r="CX192" s="130"/>
      <c r="DH192" s="130"/>
      <c r="DR192" s="130"/>
      <c r="EB192" s="130"/>
      <c r="EL192" s="130"/>
      <c r="EV192" s="130"/>
      <c r="EW192" s="130"/>
      <c r="EX192" s="130"/>
      <c r="EY192" s="130"/>
      <c r="EZ192" s="130"/>
      <c r="FA192" s="130"/>
      <c r="FB192" s="130"/>
      <c r="FC192" s="130"/>
      <c r="FF192" s="130"/>
      <c r="FP192" s="130"/>
      <c r="FZ192" s="130"/>
      <c r="GJ192" s="130"/>
      <c r="GT192" s="130"/>
      <c r="HD192" s="130"/>
      <c r="HN192" s="130"/>
      <c r="HX192" s="130"/>
      <c r="IH192" s="130"/>
    </row>
    <row xmlns:x14ac="http://schemas.microsoft.com/office/spreadsheetml/2009/9/ac" r="193" s="3" customFormat="true" x14ac:dyDescent="0.25">
      <c r="A193" s="394"/>
      <c r="B193" s="130"/>
      <c r="L193" s="130"/>
      <c r="V193" s="130"/>
      <c r="AF193" s="130"/>
      <c r="AP193" s="130"/>
      <c r="AZ193" s="130"/>
      <c r="BA193" s="130"/>
      <c r="BB193" s="130"/>
      <c r="BC193" s="130"/>
      <c r="BD193" s="130"/>
      <c r="BE193" s="130"/>
      <c r="BF193" s="130"/>
      <c r="BG193" s="130"/>
      <c r="BJ193" s="130"/>
      <c r="BK193" s="130"/>
      <c r="BL193" s="130"/>
      <c r="BM193" s="130"/>
      <c r="BN193" s="130"/>
      <c r="BO193" s="130"/>
      <c r="BP193" s="130"/>
      <c r="BQ193" s="130"/>
      <c r="BT193" s="441"/>
      <c r="BU193" s="442"/>
      <c r="BV193" s="442"/>
      <c r="BW193" s="442"/>
      <c r="BX193" s="442"/>
      <c r="BY193" s="442"/>
      <c r="BZ193" s="442"/>
      <c r="CA193" s="442"/>
      <c r="CB193" s="442"/>
      <c r="CC193" s="442"/>
      <c r="CD193" s="130"/>
      <c r="CN193" s="130"/>
      <c r="CX193" s="130"/>
      <c r="DH193" s="130"/>
      <c r="DR193" s="130"/>
      <c r="EB193" s="130"/>
      <c r="EL193" s="130"/>
      <c r="EV193" s="130"/>
      <c r="EW193" s="130"/>
      <c r="EX193" s="130"/>
      <c r="EY193" s="130"/>
      <c r="EZ193" s="130"/>
      <c r="FA193" s="130"/>
      <c r="FB193" s="130"/>
      <c r="FC193" s="130"/>
      <c r="FF193" s="130"/>
      <c r="FP193" s="130"/>
      <c r="FZ193" s="130"/>
      <c r="GJ193" s="130"/>
      <c r="GT193" s="130"/>
      <c r="HD193" s="130"/>
      <c r="HN193" s="130"/>
      <c r="HX193" s="130"/>
      <c r="IH193" s="130"/>
    </row>
    <row xmlns:x14ac="http://schemas.microsoft.com/office/spreadsheetml/2009/9/ac" r="194" s="3" customFormat="true" x14ac:dyDescent="0.25">
      <c r="A194" s="394"/>
      <c r="B194" s="130"/>
      <c r="L194" s="130"/>
      <c r="V194" s="130"/>
      <c r="AF194" s="130"/>
      <c r="AP194" s="130"/>
      <c r="AZ194" s="130"/>
      <c r="BA194" s="130"/>
      <c r="BB194" s="130"/>
      <c r="BC194" s="130"/>
      <c r="BD194" s="130"/>
      <c r="BE194" s="130"/>
      <c r="BF194" s="130"/>
      <c r="BG194" s="130"/>
      <c r="BJ194" s="130"/>
      <c r="BK194" s="130"/>
      <c r="BL194" s="130"/>
      <c r="BM194" s="130"/>
      <c r="BN194" s="130"/>
      <c r="BO194" s="130"/>
      <c r="BP194" s="130"/>
      <c r="BQ194" s="130"/>
      <c r="BT194" s="441"/>
      <c r="BU194" s="442"/>
      <c r="BV194" s="442"/>
      <c r="BW194" s="442"/>
      <c r="BX194" s="442"/>
      <c r="BY194" s="442"/>
      <c r="BZ194" s="442"/>
      <c r="CA194" s="442"/>
      <c r="CB194" s="442"/>
      <c r="CC194" s="442"/>
      <c r="CD194" s="130"/>
      <c r="CN194" s="130"/>
      <c r="CX194" s="130"/>
      <c r="DH194" s="130"/>
      <c r="DR194" s="130"/>
      <c r="EB194" s="130"/>
      <c r="EL194" s="130"/>
      <c r="EV194" s="130"/>
      <c r="EW194" s="130"/>
      <c r="EX194" s="130"/>
      <c r="EY194" s="130"/>
      <c r="EZ194" s="130"/>
      <c r="FA194" s="130"/>
      <c r="FB194" s="130"/>
      <c r="FC194" s="130"/>
      <c r="FF194" s="130"/>
      <c r="FP194" s="130"/>
      <c r="FZ194" s="130"/>
      <c r="GJ194" s="130"/>
      <c r="GT194" s="130"/>
      <c r="HD194" s="130"/>
      <c r="HN194" s="130"/>
      <c r="HX194" s="130"/>
      <c r="IH194" s="130"/>
    </row>
    <row xmlns:x14ac="http://schemas.microsoft.com/office/spreadsheetml/2009/9/ac" r="195" s="3" customFormat="true" x14ac:dyDescent="0.25">
      <c r="A195" s="394"/>
      <c r="B195" s="130"/>
      <c r="L195" s="130"/>
      <c r="V195" s="130"/>
      <c r="AF195" s="130"/>
      <c r="AP195" s="130"/>
      <c r="AZ195" s="130"/>
      <c r="BA195" s="130"/>
      <c r="BB195" s="130"/>
      <c r="BC195" s="130"/>
      <c r="BD195" s="130"/>
      <c r="BE195" s="130"/>
      <c r="BF195" s="130"/>
      <c r="BG195" s="130"/>
      <c r="BJ195" s="130"/>
      <c r="BK195" s="130"/>
      <c r="BL195" s="130"/>
      <c r="BM195" s="130"/>
      <c r="BN195" s="130"/>
      <c r="BO195" s="130"/>
      <c r="BP195" s="130"/>
      <c r="BQ195" s="130"/>
      <c r="BT195" s="441"/>
      <c r="BU195" s="442"/>
      <c r="BV195" s="442"/>
      <c r="BW195" s="442"/>
      <c r="BX195" s="442"/>
      <c r="BY195" s="442"/>
      <c r="BZ195" s="442"/>
      <c r="CA195" s="442"/>
      <c r="CB195" s="442"/>
      <c r="CC195" s="442"/>
      <c r="CD195" s="130"/>
      <c r="CN195" s="130"/>
      <c r="CX195" s="130"/>
      <c r="DH195" s="130"/>
      <c r="DR195" s="130"/>
      <c r="EB195" s="130"/>
      <c r="EL195" s="130"/>
      <c r="EV195" s="130"/>
      <c r="EW195" s="130"/>
      <c r="EX195" s="130"/>
      <c r="EY195" s="130"/>
      <c r="EZ195" s="130"/>
      <c r="FA195" s="130"/>
      <c r="FB195" s="130"/>
      <c r="FC195" s="130"/>
      <c r="FF195" s="130"/>
      <c r="FP195" s="130"/>
      <c r="FZ195" s="130"/>
      <c r="GJ195" s="130"/>
      <c r="GT195" s="130"/>
      <c r="HD195" s="130"/>
      <c r="HN195" s="130"/>
      <c r="HX195" s="130"/>
      <c r="IH195" s="130"/>
    </row>
    <row xmlns:x14ac="http://schemas.microsoft.com/office/spreadsheetml/2009/9/ac" r="196" s="3" customFormat="true" x14ac:dyDescent="0.25">
      <c r="A196" s="394"/>
      <c r="B196" s="130"/>
      <c r="L196" s="130"/>
      <c r="V196" s="130"/>
      <c r="AF196" s="130"/>
      <c r="AP196" s="130"/>
      <c r="AZ196" s="130"/>
      <c r="BA196" s="130"/>
      <c r="BB196" s="130"/>
      <c r="BC196" s="130"/>
      <c r="BD196" s="130"/>
      <c r="BE196" s="130"/>
      <c r="BF196" s="130"/>
      <c r="BG196" s="130"/>
      <c r="BJ196" s="130"/>
      <c r="BK196" s="130"/>
      <c r="BL196" s="130"/>
      <c r="BM196" s="130"/>
      <c r="BN196" s="130"/>
      <c r="BO196" s="130"/>
      <c r="BP196" s="130"/>
      <c r="BQ196" s="130"/>
      <c r="BT196" s="441"/>
      <c r="BU196" s="442"/>
      <c r="BV196" s="442"/>
      <c r="BW196" s="442"/>
      <c r="BX196" s="442"/>
      <c r="BY196" s="442"/>
      <c r="BZ196" s="442"/>
      <c r="CA196" s="442"/>
      <c r="CB196" s="442"/>
      <c r="CC196" s="442"/>
      <c r="CD196" s="130"/>
      <c r="CN196" s="130"/>
      <c r="CX196" s="130"/>
      <c r="DH196" s="130"/>
      <c r="DR196" s="130"/>
      <c r="EB196" s="130"/>
      <c r="EL196" s="130"/>
      <c r="EV196" s="130"/>
      <c r="EW196" s="130"/>
      <c r="EX196" s="130"/>
      <c r="EY196" s="130"/>
      <c r="EZ196" s="130"/>
      <c r="FA196" s="130"/>
      <c r="FB196" s="130"/>
      <c r="FC196" s="130"/>
      <c r="FF196" s="130"/>
      <c r="FP196" s="130"/>
      <c r="FZ196" s="130"/>
      <c r="GJ196" s="130"/>
      <c r="GT196" s="130"/>
      <c r="HD196" s="130"/>
      <c r="HN196" s="130"/>
      <c r="HX196" s="130"/>
      <c r="IH196" s="130"/>
    </row>
    <row xmlns:x14ac="http://schemas.microsoft.com/office/spreadsheetml/2009/9/ac" r="197" s="3" customFormat="true" x14ac:dyDescent="0.25">
      <c r="A197" s="394"/>
      <c r="B197" s="130"/>
      <c r="L197" s="130"/>
      <c r="V197" s="130"/>
      <c r="AF197" s="130"/>
      <c r="AP197" s="130"/>
      <c r="AZ197" s="130"/>
      <c r="BA197" s="130"/>
      <c r="BB197" s="130"/>
      <c r="BC197" s="130"/>
      <c r="BD197" s="130"/>
      <c r="BE197" s="130"/>
      <c r="BF197" s="130"/>
      <c r="BG197" s="130"/>
      <c r="BJ197" s="130"/>
      <c r="BK197" s="130"/>
      <c r="BL197" s="130"/>
      <c r="BM197" s="130"/>
      <c r="BN197" s="130"/>
      <c r="BO197" s="130"/>
      <c r="BP197" s="130"/>
      <c r="BQ197" s="130"/>
      <c r="BT197" s="441"/>
      <c r="BU197" s="442"/>
      <c r="BV197" s="442"/>
      <c r="BW197" s="442"/>
      <c r="BX197" s="442"/>
      <c r="BY197" s="442"/>
      <c r="BZ197" s="442"/>
      <c r="CA197" s="442"/>
      <c r="CB197" s="442"/>
      <c r="CC197" s="442"/>
      <c r="CD197" s="130"/>
      <c r="CN197" s="130"/>
      <c r="CX197" s="130"/>
      <c r="DH197" s="130"/>
      <c r="DR197" s="130"/>
      <c r="EB197" s="130"/>
      <c r="EL197" s="130"/>
      <c r="EV197" s="130"/>
      <c r="EW197" s="130"/>
      <c r="EX197" s="130"/>
      <c r="EY197" s="130"/>
      <c r="EZ197" s="130"/>
      <c r="FA197" s="130"/>
      <c r="FB197" s="130"/>
      <c r="FC197" s="130"/>
      <c r="FF197" s="130"/>
      <c r="FP197" s="130"/>
      <c r="FZ197" s="130"/>
      <c r="GJ197" s="130"/>
      <c r="GT197" s="130"/>
      <c r="HD197" s="130"/>
      <c r="HN197" s="130"/>
      <c r="HX197" s="130"/>
      <c r="IH197" s="130"/>
    </row>
    <row xmlns:x14ac="http://schemas.microsoft.com/office/spreadsheetml/2009/9/ac" r="198" s="3" customFormat="true" x14ac:dyDescent="0.25">
      <c r="A198" s="394"/>
      <c r="B198" s="130"/>
      <c r="L198" s="130"/>
      <c r="V198" s="130"/>
      <c r="AF198" s="130"/>
      <c r="AP198" s="130"/>
      <c r="AZ198" s="130"/>
      <c r="BA198" s="130"/>
      <c r="BB198" s="130"/>
      <c r="BC198" s="130"/>
      <c r="BD198" s="130"/>
      <c r="BE198" s="130"/>
      <c r="BF198" s="130"/>
      <c r="BG198" s="130"/>
      <c r="BJ198" s="130"/>
      <c r="BK198" s="130"/>
      <c r="BL198" s="130"/>
      <c r="BM198" s="130"/>
      <c r="BN198" s="130"/>
      <c r="BO198" s="130"/>
      <c r="BP198" s="130"/>
      <c r="BQ198" s="130"/>
      <c r="BT198" s="441"/>
      <c r="BU198" s="442"/>
      <c r="BV198" s="442"/>
      <c r="BW198" s="442"/>
      <c r="BX198" s="442"/>
      <c r="BY198" s="442"/>
      <c r="BZ198" s="442"/>
      <c r="CA198" s="442"/>
      <c r="CB198" s="442"/>
      <c r="CC198" s="442"/>
      <c r="CD198" s="130"/>
      <c r="CN198" s="130"/>
      <c r="CX198" s="130"/>
      <c r="DH198" s="130"/>
      <c r="DR198" s="130"/>
      <c r="EB198" s="130"/>
      <c r="EL198" s="130"/>
      <c r="EV198" s="130"/>
      <c r="EW198" s="130"/>
      <c r="EX198" s="130"/>
      <c r="EY198" s="130"/>
      <c r="EZ198" s="130"/>
      <c r="FA198" s="130"/>
      <c r="FB198" s="130"/>
      <c r="FC198" s="130"/>
      <c r="FF198" s="130"/>
      <c r="FP198" s="130"/>
      <c r="FZ198" s="130"/>
      <c r="GJ198" s="130"/>
      <c r="GT198" s="130"/>
      <c r="HD198" s="130"/>
      <c r="HN198" s="130"/>
      <c r="HX198" s="130"/>
      <c r="IH198" s="130"/>
    </row>
    <row xmlns:x14ac="http://schemas.microsoft.com/office/spreadsheetml/2009/9/ac" r="199" s="3" customFormat="true" x14ac:dyDescent="0.25">
      <c r="A199" s="394"/>
      <c r="B199" s="130"/>
      <c r="L199" s="130"/>
      <c r="V199" s="130"/>
      <c r="AF199" s="130"/>
      <c r="AP199" s="130"/>
      <c r="AZ199" s="130"/>
      <c r="BA199" s="130"/>
      <c r="BB199" s="130"/>
      <c r="BC199" s="130"/>
      <c r="BD199" s="130"/>
      <c r="BE199" s="130"/>
      <c r="BF199" s="130"/>
      <c r="BG199" s="130"/>
      <c r="BJ199" s="130"/>
      <c r="BK199" s="130"/>
      <c r="BL199" s="130"/>
      <c r="BM199" s="130"/>
      <c r="BN199" s="130"/>
      <c r="BO199" s="130"/>
      <c r="BP199" s="130"/>
      <c r="BQ199" s="130"/>
      <c r="BT199" s="441"/>
      <c r="BU199" s="442"/>
      <c r="BV199" s="442"/>
      <c r="BW199" s="442"/>
      <c r="BX199" s="442"/>
      <c r="BY199" s="442"/>
      <c r="BZ199" s="442"/>
      <c r="CA199" s="442"/>
      <c r="CB199" s="442"/>
      <c r="CC199" s="442"/>
      <c r="CD199" s="130"/>
      <c r="CN199" s="130"/>
      <c r="CX199" s="130"/>
      <c r="DH199" s="130"/>
      <c r="DR199" s="130"/>
      <c r="EB199" s="130"/>
      <c r="EL199" s="130"/>
      <c r="EV199" s="130"/>
      <c r="EW199" s="130"/>
      <c r="EX199" s="130"/>
      <c r="EY199" s="130"/>
      <c r="EZ199" s="130"/>
      <c r="FA199" s="130"/>
      <c r="FB199" s="130"/>
      <c r="FC199" s="130"/>
      <c r="FF199" s="130"/>
      <c r="FP199" s="130"/>
      <c r="FZ199" s="130"/>
      <c r="GJ199" s="130"/>
      <c r="GT199" s="130"/>
      <c r="HD199" s="130"/>
      <c r="HN199" s="130"/>
      <c r="HX199" s="130"/>
      <c r="IH199" s="130"/>
    </row>
    <row xmlns:x14ac="http://schemas.microsoft.com/office/spreadsheetml/2009/9/ac" r="200" s="3" customFormat="true" x14ac:dyDescent="0.25">
      <c r="A200" s="394"/>
      <c r="B200" s="130"/>
      <c r="L200" s="130"/>
      <c r="V200" s="130"/>
      <c r="AF200" s="130"/>
      <c r="AP200" s="130"/>
      <c r="AZ200" s="130"/>
      <c r="BA200" s="130"/>
      <c r="BB200" s="130"/>
      <c r="BC200" s="130"/>
      <c r="BD200" s="130"/>
      <c r="BE200" s="130"/>
      <c r="BF200" s="130"/>
      <c r="BG200" s="130"/>
      <c r="BJ200" s="130"/>
      <c r="BK200" s="130"/>
      <c r="BL200" s="130"/>
      <c r="BM200" s="130"/>
      <c r="BN200" s="130"/>
      <c r="BO200" s="130"/>
      <c r="BP200" s="130"/>
      <c r="BQ200" s="130"/>
      <c r="BT200" s="441"/>
      <c r="BU200" s="442"/>
      <c r="BV200" s="442"/>
      <c r="BW200" s="442"/>
      <c r="BX200" s="442"/>
      <c r="BY200" s="442"/>
      <c r="BZ200" s="442"/>
      <c r="CA200" s="442"/>
      <c r="CB200" s="442"/>
      <c r="CC200" s="442"/>
      <c r="CD200" s="130"/>
      <c r="CN200" s="130"/>
      <c r="CX200" s="130"/>
      <c r="DH200" s="130"/>
      <c r="DR200" s="130"/>
      <c r="EB200" s="130"/>
      <c r="EL200" s="130"/>
      <c r="EV200" s="130"/>
      <c r="EW200" s="130"/>
      <c r="EX200" s="130"/>
      <c r="EY200" s="130"/>
      <c r="EZ200" s="130"/>
      <c r="FA200" s="130"/>
      <c r="FB200" s="130"/>
      <c r="FC200" s="130"/>
      <c r="FF200" s="130"/>
      <c r="FP200" s="130"/>
      <c r="FZ200" s="130"/>
      <c r="GJ200" s="130"/>
      <c r="GT200" s="130"/>
      <c r="HD200" s="130"/>
      <c r="HN200" s="130"/>
      <c r="HX200" s="130"/>
      <c r="IH200" s="130"/>
    </row>
    <row xmlns:x14ac="http://schemas.microsoft.com/office/spreadsheetml/2009/9/ac" r="201" s="3" customFormat="true" x14ac:dyDescent="0.25">
      <c r="A201" s="394"/>
      <c r="B201" s="130"/>
      <c r="L201" s="130"/>
      <c r="V201" s="130"/>
      <c r="AF201" s="130"/>
      <c r="AP201" s="130"/>
      <c r="AZ201" s="130"/>
      <c r="BA201" s="130"/>
      <c r="BB201" s="130"/>
      <c r="BC201" s="130"/>
      <c r="BD201" s="130"/>
      <c r="BE201" s="130"/>
      <c r="BF201" s="130"/>
      <c r="BG201" s="130"/>
      <c r="BJ201" s="130"/>
      <c r="BK201" s="130"/>
      <c r="BL201" s="130"/>
      <c r="BM201" s="130"/>
      <c r="BN201" s="130"/>
      <c r="BO201" s="130"/>
      <c r="BP201" s="130"/>
      <c r="BQ201" s="130"/>
      <c r="BT201" s="441"/>
      <c r="BU201" s="442"/>
      <c r="BV201" s="442"/>
      <c r="BW201" s="442"/>
      <c r="BX201" s="442"/>
      <c r="BY201" s="442"/>
      <c r="BZ201" s="442"/>
      <c r="CA201" s="442"/>
      <c r="CB201" s="442"/>
      <c r="CC201" s="442"/>
      <c r="CD201" s="130"/>
      <c r="CN201" s="130"/>
      <c r="CX201" s="130"/>
      <c r="DH201" s="130"/>
      <c r="DR201" s="130"/>
      <c r="EB201" s="130"/>
      <c r="EL201" s="130"/>
      <c r="EV201" s="130"/>
      <c r="EW201" s="130"/>
      <c r="EX201" s="130"/>
      <c r="EY201" s="130"/>
      <c r="EZ201" s="130"/>
      <c r="FA201" s="130"/>
      <c r="FB201" s="130"/>
      <c r="FC201" s="130"/>
      <c r="FF201" s="130"/>
      <c r="FP201" s="130"/>
      <c r="FZ201" s="130"/>
      <c r="GJ201" s="130"/>
      <c r="GT201" s="130"/>
      <c r="HD201" s="130"/>
      <c r="HN201" s="130"/>
      <c r="HX201" s="130"/>
      <c r="IH201" s="130"/>
    </row>
    <row xmlns:x14ac="http://schemas.microsoft.com/office/spreadsheetml/2009/9/ac" r="202" s="3" customFormat="true" x14ac:dyDescent="0.25">
      <c r="A202" s="394"/>
      <c r="B202" s="130"/>
      <c r="L202" s="130"/>
      <c r="V202" s="130"/>
      <c r="AF202" s="130"/>
      <c r="AP202" s="130"/>
      <c r="AZ202" s="130"/>
      <c r="BA202" s="130"/>
      <c r="BB202" s="130"/>
      <c r="BC202" s="130"/>
      <c r="BD202" s="130"/>
      <c r="BE202" s="130"/>
      <c r="BF202" s="130"/>
      <c r="BG202" s="130"/>
      <c r="BJ202" s="130"/>
      <c r="BK202" s="130"/>
      <c r="BL202" s="130"/>
      <c r="BM202" s="130"/>
      <c r="BN202" s="130"/>
      <c r="BO202" s="130"/>
      <c r="BP202" s="130"/>
      <c r="BQ202" s="130"/>
      <c r="BT202" s="441"/>
      <c r="BU202" s="442"/>
      <c r="BV202" s="442"/>
      <c r="BW202" s="442"/>
      <c r="BX202" s="442"/>
      <c r="BY202" s="442"/>
      <c r="BZ202" s="442"/>
      <c r="CA202" s="442"/>
      <c r="CB202" s="442"/>
      <c r="CC202" s="442"/>
      <c r="CD202" s="130"/>
      <c r="CN202" s="130"/>
      <c r="CX202" s="130"/>
      <c r="DH202" s="130"/>
      <c r="DR202" s="130"/>
      <c r="EB202" s="130"/>
      <c r="EL202" s="130"/>
      <c r="EV202" s="130"/>
      <c r="EW202" s="130"/>
      <c r="EX202" s="130"/>
      <c r="EY202" s="130"/>
      <c r="EZ202" s="130"/>
      <c r="FA202" s="130"/>
      <c r="FB202" s="130"/>
      <c r="FC202" s="130"/>
      <c r="FF202" s="130"/>
      <c r="FP202" s="130"/>
      <c r="FZ202" s="130"/>
      <c r="GJ202" s="130"/>
      <c r="GT202" s="130"/>
      <c r="HD202" s="130"/>
      <c r="HN202" s="130"/>
      <c r="HX202" s="130"/>
      <c r="IH202" s="130"/>
    </row>
    <row xmlns:x14ac="http://schemas.microsoft.com/office/spreadsheetml/2009/9/ac" r="203" s="3" customFormat="true" x14ac:dyDescent="0.25">
      <c r="A203" s="394"/>
      <c r="B203" s="130"/>
      <c r="L203" s="130"/>
      <c r="V203" s="130"/>
      <c r="AF203" s="130"/>
      <c r="AP203" s="130"/>
      <c r="AZ203" s="130"/>
      <c r="BA203" s="130"/>
      <c r="BB203" s="130"/>
      <c r="BC203" s="130"/>
      <c r="BD203" s="130"/>
      <c r="BE203" s="130"/>
      <c r="BF203" s="130"/>
      <c r="BG203" s="130"/>
      <c r="BJ203" s="130"/>
      <c r="BK203" s="130"/>
      <c r="BL203" s="130"/>
      <c r="BM203" s="130"/>
      <c r="BN203" s="130"/>
      <c r="BO203" s="130"/>
      <c r="BP203" s="130"/>
      <c r="BQ203" s="130"/>
      <c r="BT203" s="441"/>
      <c r="BU203" s="442"/>
      <c r="BV203" s="442"/>
      <c r="BW203" s="442"/>
      <c r="BX203" s="442"/>
      <c r="BY203" s="442"/>
      <c r="BZ203" s="442"/>
      <c r="CA203" s="442"/>
      <c r="CB203" s="442"/>
      <c r="CC203" s="442"/>
      <c r="CD203" s="130"/>
      <c r="CN203" s="130"/>
      <c r="CX203" s="130"/>
      <c r="DH203" s="130"/>
      <c r="DR203" s="130"/>
      <c r="EB203" s="130"/>
      <c r="EL203" s="130"/>
      <c r="EV203" s="130"/>
      <c r="EW203" s="130"/>
      <c r="EX203" s="130"/>
      <c r="EY203" s="130"/>
      <c r="EZ203" s="130"/>
      <c r="FA203" s="130"/>
      <c r="FB203" s="130"/>
      <c r="FC203" s="130"/>
      <c r="FF203" s="130"/>
      <c r="FP203" s="130"/>
      <c r="FZ203" s="130"/>
      <c r="GJ203" s="130"/>
      <c r="GT203" s="130"/>
      <c r="HD203" s="130"/>
      <c r="HN203" s="130"/>
      <c r="HX203" s="130"/>
      <c r="IH203" s="130"/>
    </row>
    <row xmlns:x14ac="http://schemas.microsoft.com/office/spreadsheetml/2009/9/ac" r="204" s="3" customFormat="true" x14ac:dyDescent="0.25">
      <c r="A204" s="394"/>
      <c r="B204" s="130"/>
      <c r="L204" s="130"/>
      <c r="V204" s="130"/>
      <c r="AF204" s="130"/>
      <c r="AP204" s="130"/>
      <c r="AZ204" s="130"/>
      <c r="BA204" s="130"/>
      <c r="BB204" s="130"/>
      <c r="BC204" s="130"/>
      <c r="BD204" s="130"/>
      <c r="BE204" s="130"/>
      <c r="BF204" s="130"/>
      <c r="BG204" s="130"/>
      <c r="BJ204" s="130"/>
      <c r="BK204" s="130"/>
      <c r="BL204" s="130"/>
      <c r="BM204" s="130"/>
      <c r="BN204" s="130"/>
      <c r="BO204" s="130"/>
      <c r="BP204" s="130"/>
      <c r="BQ204" s="130"/>
      <c r="BT204" s="441"/>
      <c r="BU204" s="442"/>
      <c r="BV204" s="442"/>
      <c r="BW204" s="442"/>
      <c r="BX204" s="442"/>
      <c r="BY204" s="442"/>
      <c r="BZ204" s="442"/>
      <c r="CA204" s="442"/>
      <c r="CB204" s="442"/>
      <c r="CC204" s="442"/>
      <c r="CD204" s="130"/>
      <c r="CN204" s="130"/>
      <c r="CX204" s="130"/>
      <c r="DH204" s="130"/>
      <c r="DR204" s="130"/>
      <c r="EB204" s="130"/>
      <c r="EL204" s="130"/>
      <c r="EV204" s="130"/>
      <c r="EW204" s="130"/>
      <c r="EX204" s="130"/>
      <c r="EY204" s="130"/>
      <c r="EZ204" s="130"/>
      <c r="FA204" s="130"/>
      <c r="FB204" s="130"/>
      <c r="FC204" s="130"/>
      <c r="FF204" s="130"/>
      <c r="FP204" s="130"/>
      <c r="FZ204" s="130"/>
      <c r="GJ204" s="130"/>
      <c r="GT204" s="130"/>
      <c r="HD204" s="130"/>
      <c r="HN204" s="130"/>
      <c r="HX204" s="130"/>
      <c r="IH204" s="130"/>
    </row>
    <row xmlns:x14ac="http://schemas.microsoft.com/office/spreadsheetml/2009/9/ac" r="205" s="3" customFormat="true" x14ac:dyDescent="0.25">
      <c r="A205" s="394"/>
      <c r="B205" s="130"/>
      <c r="L205" s="130"/>
      <c r="V205" s="130"/>
      <c r="AF205" s="130"/>
      <c r="AP205" s="130"/>
      <c r="AZ205" s="130"/>
      <c r="BA205" s="130"/>
      <c r="BB205" s="130"/>
      <c r="BC205" s="130"/>
      <c r="BD205" s="130"/>
      <c r="BE205" s="130"/>
      <c r="BF205" s="130"/>
      <c r="BG205" s="130"/>
      <c r="BJ205" s="130"/>
      <c r="BK205" s="130"/>
      <c r="BL205" s="130"/>
      <c r="BM205" s="130"/>
      <c r="BN205" s="130"/>
      <c r="BO205" s="130"/>
      <c r="BP205" s="130"/>
      <c r="BQ205" s="130"/>
      <c r="BT205" s="441"/>
      <c r="BU205" s="442"/>
      <c r="BV205" s="442"/>
      <c r="BW205" s="442"/>
      <c r="BX205" s="442"/>
      <c r="BY205" s="442"/>
      <c r="BZ205" s="442"/>
      <c r="CA205" s="442"/>
      <c r="CB205" s="442"/>
      <c r="CC205" s="442"/>
      <c r="CD205" s="130"/>
      <c r="CN205" s="130"/>
      <c r="CX205" s="130"/>
      <c r="DH205" s="130"/>
      <c r="DR205" s="130"/>
      <c r="EB205" s="130"/>
      <c r="EL205" s="130"/>
      <c r="EV205" s="130"/>
      <c r="EW205" s="130"/>
      <c r="EX205" s="130"/>
      <c r="EY205" s="130"/>
      <c r="EZ205" s="130"/>
      <c r="FA205" s="130"/>
      <c r="FB205" s="130"/>
      <c r="FC205" s="130"/>
      <c r="FF205" s="130"/>
      <c r="FP205" s="130"/>
      <c r="FZ205" s="130"/>
      <c r="GJ205" s="130"/>
      <c r="GT205" s="130"/>
      <c r="HD205" s="130"/>
      <c r="HN205" s="130"/>
      <c r="HX205" s="130"/>
      <c r="IH205" s="130"/>
    </row>
    <row xmlns:x14ac="http://schemas.microsoft.com/office/spreadsheetml/2009/9/ac" r="206" s="3" customFormat="true" x14ac:dyDescent="0.25">
      <c r="A206" s="394"/>
      <c r="B206" s="130"/>
      <c r="L206" s="130"/>
      <c r="V206" s="130"/>
      <c r="AF206" s="130"/>
      <c r="AP206" s="130"/>
      <c r="AZ206" s="130"/>
      <c r="BA206" s="130"/>
      <c r="BB206" s="130"/>
      <c r="BC206" s="130"/>
      <c r="BD206" s="130"/>
      <c r="BE206" s="130"/>
      <c r="BF206" s="130"/>
      <c r="BG206" s="130"/>
      <c r="BJ206" s="130"/>
      <c r="BK206" s="130"/>
      <c r="BL206" s="130"/>
      <c r="BM206" s="130"/>
      <c r="BN206" s="130"/>
      <c r="BO206" s="130"/>
      <c r="BP206" s="130"/>
      <c r="BQ206" s="130"/>
      <c r="BT206" s="441"/>
      <c r="BU206" s="442"/>
      <c r="BV206" s="442"/>
      <c r="BW206" s="442"/>
      <c r="BX206" s="442"/>
      <c r="BY206" s="442"/>
      <c r="BZ206" s="442"/>
      <c r="CA206" s="442"/>
      <c r="CB206" s="442"/>
      <c r="CC206" s="442"/>
      <c r="CD206" s="130"/>
      <c r="CN206" s="130"/>
      <c r="CX206" s="130"/>
      <c r="DH206" s="130"/>
      <c r="DR206" s="130"/>
      <c r="EB206" s="130"/>
      <c r="EL206" s="130"/>
      <c r="EV206" s="130"/>
      <c r="EW206" s="130"/>
      <c r="EX206" s="130"/>
      <c r="EY206" s="130"/>
      <c r="EZ206" s="130"/>
      <c r="FA206" s="130"/>
      <c r="FB206" s="130"/>
      <c r="FC206" s="130"/>
      <c r="FF206" s="130"/>
      <c r="FP206" s="130"/>
      <c r="FZ206" s="130"/>
      <c r="GJ206" s="130"/>
      <c r="GT206" s="130"/>
      <c r="HD206" s="130"/>
      <c r="HN206" s="130"/>
      <c r="HX206" s="130"/>
      <c r="IH206" s="130"/>
    </row>
    <row xmlns:x14ac="http://schemas.microsoft.com/office/spreadsheetml/2009/9/ac" r="207" s="3" customFormat="true" x14ac:dyDescent="0.25">
      <c r="A207" s="394"/>
      <c r="B207" s="130"/>
      <c r="L207" s="130"/>
      <c r="V207" s="130"/>
      <c r="AF207" s="130"/>
      <c r="AP207" s="130"/>
      <c r="AZ207" s="130"/>
      <c r="BA207" s="130"/>
      <c r="BB207" s="130"/>
      <c r="BC207" s="130"/>
      <c r="BD207" s="130"/>
      <c r="BE207" s="130"/>
      <c r="BF207" s="130"/>
      <c r="BG207" s="130"/>
      <c r="BJ207" s="130"/>
      <c r="BK207" s="130"/>
      <c r="BL207" s="130"/>
      <c r="BM207" s="130"/>
      <c r="BN207" s="130"/>
      <c r="BO207" s="130"/>
      <c r="BP207" s="130"/>
      <c r="BQ207" s="130"/>
      <c r="BT207" s="441"/>
      <c r="BU207" s="442"/>
      <c r="BV207" s="442"/>
      <c r="BW207" s="442"/>
      <c r="BX207" s="442"/>
      <c r="BY207" s="442"/>
      <c r="BZ207" s="442"/>
      <c r="CA207" s="442"/>
      <c r="CB207" s="442"/>
      <c r="CC207" s="442"/>
      <c r="CD207" s="130"/>
      <c r="CN207" s="130"/>
      <c r="CX207" s="130"/>
      <c r="DH207" s="130"/>
      <c r="DR207" s="130"/>
      <c r="EB207" s="130"/>
      <c r="EL207" s="130"/>
      <c r="EV207" s="130"/>
      <c r="EW207" s="130"/>
      <c r="EX207" s="130"/>
      <c r="EY207" s="130"/>
      <c r="EZ207" s="130"/>
      <c r="FA207" s="130"/>
      <c r="FB207" s="130"/>
      <c r="FC207" s="130"/>
      <c r="FF207" s="130"/>
      <c r="FP207" s="130"/>
      <c r="FZ207" s="130"/>
      <c r="GJ207" s="130"/>
      <c r="GT207" s="130"/>
      <c r="HD207" s="130"/>
      <c r="HN207" s="130"/>
      <c r="HX207" s="130"/>
      <c r="IH207" s="130"/>
    </row>
    <row xmlns:x14ac="http://schemas.microsoft.com/office/spreadsheetml/2009/9/ac" r="208" s="3" customFormat="true" x14ac:dyDescent="0.25">
      <c r="A208" s="394"/>
      <c r="B208" s="130"/>
      <c r="L208" s="130"/>
      <c r="V208" s="130"/>
      <c r="AF208" s="130"/>
      <c r="AP208" s="130"/>
      <c r="AZ208" s="130"/>
      <c r="BA208" s="130"/>
      <c r="BB208" s="130"/>
      <c r="BC208" s="130"/>
      <c r="BD208" s="130"/>
      <c r="BE208" s="130"/>
      <c r="BF208" s="130"/>
      <c r="BG208" s="130"/>
      <c r="BJ208" s="130"/>
      <c r="BK208" s="130"/>
      <c r="BL208" s="130"/>
      <c r="BM208" s="130"/>
      <c r="BN208" s="130"/>
      <c r="BO208" s="130"/>
      <c r="BP208" s="130"/>
      <c r="BQ208" s="130"/>
      <c r="BT208" s="441"/>
      <c r="BU208" s="442"/>
      <c r="BV208" s="442"/>
      <c r="BW208" s="442"/>
      <c r="BX208" s="442"/>
      <c r="BY208" s="442"/>
      <c r="BZ208" s="442"/>
      <c r="CA208" s="442"/>
      <c r="CB208" s="442"/>
      <c r="CC208" s="442"/>
      <c r="CD208" s="130"/>
      <c r="CN208" s="130"/>
      <c r="CX208" s="130"/>
      <c r="DH208" s="130"/>
      <c r="DR208" s="130"/>
      <c r="EB208" s="130"/>
      <c r="EL208" s="130"/>
      <c r="EV208" s="130"/>
      <c r="EW208" s="130"/>
      <c r="EX208" s="130"/>
      <c r="EY208" s="130"/>
      <c r="EZ208" s="130"/>
      <c r="FA208" s="130"/>
      <c r="FB208" s="130"/>
      <c r="FC208" s="130"/>
      <c r="FF208" s="130"/>
      <c r="FP208" s="130"/>
      <c r="FZ208" s="130"/>
      <c r="GJ208" s="130"/>
      <c r="GT208" s="130"/>
      <c r="HD208" s="130"/>
      <c r="HN208" s="130"/>
      <c r="HX208" s="130"/>
      <c r="IH208" s="130"/>
    </row>
    <row xmlns:x14ac="http://schemas.microsoft.com/office/spreadsheetml/2009/9/ac" r="209" s="3" customFormat="true" x14ac:dyDescent="0.25">
      <c r="A209" s="394"/>
      <c r="B209" s="130"/>
      <c r="L209" s="130"/>
      <c r="V209" s="130"/>
      <c r="AF209" s="130"/>
      <c r="AP209" s="130"/>
      <c r="AZ209" s="130"/>
      <c r="BA209" s="130"/>
      <c r="BB209" s="130"/>
      <c r="BC209" s="130"/>
      <c r="BD209" s="130"/>
      <c r="BE209" s="130"/>
      <c r="BF209" s="130"/>
      <c r="BG209" s="130"/>
      <c r="BJ209" s="130"/>
      <c r="BK209" s="130"/>
      <c r="BL209" s="130"/>
      <c r="BM209" s="130"/>
      <c r="BN209" s="130"/>
      <c r="BO209" s="130"/>
      <c r="BP209" s="130"/>
      <c r="BQ209" s="130"/>
      <c r="BT209" s="441"/>
      <c r="BU209" s="442"/>
      <c r="BV209" s="442"/>
      <c r="BW209" s="442"/>
      <c r="BX209" s="442"/>
      <c r="BY209" s="442"/>
      <c r="BZ209" s="442"/>
      <c r="CA209" s="442"/>
      <c r="CB209" s="442"/>
      <c r="CC209" s="442"/>
      <c r="CD209" s="130"/>
      <c r="CN209" s="130"/>
      <c r="CX209" s="130"/>
      <c r="DH209" s="130"/>
      <c r="DR209" s="130"/>
      <c r="EB209" s="130"/>
      <c r="EL209" s="130"/>
      <c r="EV209" s="130"/>
      <c r="EW209" s="130"/>
      <c r="EX209" s="130"/>
      <c r="EY209" s="130"/>
      <c r="EZ209" s="130"/>
      <c r="FA209" s="130"/>
      <c r="FB209" s="130"/>
      <c r="FC209" s="130"/>
      <c r="FF209" s="130"/>
      <c r="FP209" s="130"/>
      <c r="FZ209" s="130"/>
      <c r="GJ209" s="130"/>
      <c r="GT209" s="130"/>
      <c r="HD209" s="130"/>
      <c r="HN209" s="130"/>
      <c r="HX209" s="130"/>
      <c r="IH209" s="130"/>
    </row>
    <row xmlns:x14ac="http://schemas.microsoft.com/office/spreadsheetml/2009/9/ac" r="210" s="3" customFormat="true" x14ac:dyDescent="0.25">
      <c r="A210" s="394"/>
      <c r="B210" s="130"/>
      <c r="L210" s="130"/>
      <c r="V210" s="130"/>
      <c r="AF210" s="130"/>
      <c r="AP210" s="130"/>
      <c r="AZ210" s="130"/>
      <c r="BA210" s="130"/>
      <c r="BB210" s="130"/>
      <c r="BC210" s="130"/>
      <c r="BD210" s="130"/>
      <c r="BE210" s="130"/>
      <c r="BF210" s="130"/>
      <c r="BG210" s="130"/>
      <c r="BJ210" s="130"/>
      <c r="BK210" s="130"/>
      <c r="BL210" s="130"/>
      <c r="BM210" s="130"/>
      <c r="BN210" s="130"/>
      <c r="BO210" s="130"/>
      <c r="BP210" s="130"/>
      <c r="BQ210" s="130"/>
      <c r="BT210" s="441"/>
      <c r="BU210" s="442"/>
      <c r="BV210" s="442"/>
      <c r="BW210" s="442"/>
      <c r="BX210" s="442"/>
      <c r="BY210" s="442"/>
      <c r="BZ210" s="442"/>
      <c r="CA210" s="442"/>
      <c r="CB210" s="442"/>
      <c r="CC210" s="442"/>
      <c r="CD210" s="130"/>
      <c r="CN210" s="130"/>
      <c r="CX210" s="130"/>
      <c r="DH210" s="130"/>
      <c r="DR210" s="130"/>
      <c r="EB210" s="130"/>
      <c r="EL210" s="130"/>
      <c r="EV210" s="130"/>
      <c r="EW210" s="130"/>
      <c r="EX210" s="130"/>
      <c r="EY210" s="130"/>
      <c r="EZ210" s="130"/>
      <c r="FA210" s="130"/>
      <c r="FB210" s="130"/>
      <c r="FC210" s="130"/>
      <c r="FF210" s="130"/>
      <c r="FP210" s="130"/>
      <c r="FZ210" s="130"/>
      <c r="GJ210" s="130"/>
      <c r="GT210" s="130"/>
      <c r="HD210" s="130"/>
      <c r="HN210" s="130"/>
      <c r="HX210" s="130"/>
      <c r="IH210" s="130"/>
    </row>
    <row xmlns:x14ac="http://schemas.microsoft.com/office/spreadsheetml/2009/9/ac" r="211" s="3" customFormat="true" x14ac:dyDescent="0.25">
      <c r="A211" s="394"/>
      <c r="B211" s="130"/>
      <c r="L211" s="130"/>
      <c r="V211" s="130"/>
      <c r="AF211" s="130"/>
      <c r="AP211" s="130"/>
      <c r="AZ211" s="130"/>
      <c r="BA211" s="130"/>
      <c r="BB211" s="130"/>
      <c r="BC211" s="130"/>
      <c r="BD211" s="130"/>
      <c r="BE211" s="130"/>
      <c r="BF211" s="130"/>
      <c r="BG211" s="130"/>
      <c r="BJ211" s="130"/>
      <c r="BK211" s="130"/>
      <c r="BL211" s="130"/>
      <c r="BM211" s="130"/>
      <c r="BN211" s="130"/>
      <c r="BO211" s="130"/>
      <c r="BP211" s="130"/>
      <c r="BQ211" s="130"/>
      <c r="BT211" s="441"/>
      <c r="BU211" s="442"/>
      <c r="BV211" s="442"/>
      <c r="BW211" s="442"/>
      <c r="BX211" s="442"/>
      <c r="BY211" s="442"/>
      <c r="BZ211" s="442"/>
      <c r="CA211" s="442"/>
      <c r="CB211" s="442"/>
      <c r="CC211" s="442"/>
      <c r="CD211" s="130"/>
      <c r="CN211" s="130"/>
      <c r="CX211" s="130"/>
      <c r="DH211" s="130"/>
      <c r="DR211" s="130"/>
      <c r="EB211" s="130"/>
      <c r="EL211" s="130"/>
      <c r="EV211" s="130"/>
      <c r="EW211" s="130"/>
      <c r="EX211" s="130"/>
      <c r="EY211" s="130"/>
      <c r="EZ211" s="130"/>
      <c r="FA211" s="130"/>
      <c r="FB211" s="130"/>
      <c r="FC211" s="130"/>
      <c r="FF211" s="130"/>
      <c r="FP211" s="130"/>
      <c r="FZ211" s="130"/>
      <c r="GJ211" s="130"/>
      <c r="GT211" s="130"/>
      <c r="HD211" s="130"/>
      <c r="HN211" s="130"/>
      <c r="HX211" s="130"/>
      <c r="IH211" s="130"/>
    </row>
    <row xmlns:x14ac="http://schemas.microsoft.com/office/spreadsheetml/2009/9/ac" r="212" s="3" customFormat="true" x14ac:dyDescent="0.25">
      <c r="A212" s="394"/>
      <c r="B212" s="130"/>
      <c r="L212" s="130"/>
      <c r="V212" s="130"/>
      <c r="AF212" s="130"/>
      <c r="AP212" s="130"/>
      <c r="AZ212" s="130"/>
      <c r="BA212" s="130"/>
      <c r="BB212" s="130"/>
      <c r="BC212" s="130"/>
      <c r="BD212" s="130"/>
      <c r="BE212" s="130"/>
      <c r="BF212" s="130"/>
      <c r="BG212" s="130"/>
      <c r="BJ212" s="130"/>
      <c r="BK212" s="130"/>
      <c r="BL212" s="130"/>
      <c r="BM212" s="130"/>
      <c r="BN212" s="130"/>
      <c r="BO212" s="130"/>
      <c r="BP212" s="130"/>
      <c r="BQ212" s="130"/>
      <c r="BT212" s="441"/>
      <c r="BU212" s="442"/>
      <c r="BV212" s="442"/>
      <c r="BW212" s="442"/>
      <c r="BX212" s="442"/>
      <c r="BY212" s="442"/>
      <c r="BZ212" s="442"/>
      <c r="CA212" s="442"/>
      <c r="CB212" s="442"/>
      <c r="CC212" s="442"/>
      <c r="CD212" s="130"/>
      <c r="CN212" s="130"/>
      <c r="CX212" s="130"/>
      <c r="DH212" s="130"/>
      <c r="DR212" s="130"/>
      <c r="EB212" s="130"/>
      <c r="EL212" s="130"/>
      <c r="EV212" s="130"/>
      <c r="EW212" s="130"/>
      <c r="EX212" s="130"/>
      <c r="EY212" s="130"/>
      <c r="EZ212" s="130"/>
      <c r="FA212" s="130"/>
      <c r="FB212" s="130"/>
      <c r="FC212" s="130"/>
      <c r="FF212" s="130"/>
      <c r="FP212" s="130"/>
      <c r="FZ212" s="130"/>
      <c r="GJ212" s="130"/>
      <c r="GT212" s="130"/>
      <c r="HD212" s="130"/>
      <c r="HN212" s="130"/>
      <c r="HX212" s="130"/>
      <c r="IH212" s="130"/>
    </row>
    <row xmlns:x14ac="http://schemas.microsoft.com/office/spreadsheetml/2009/9/ac" r="213" s="3" customFormat="true" x14ac:dyDescent="0.25">
      <c r="A213" s="394"/>
      <c r="B213" s="130"/>
      <c r="L213" s="130"/>
      <c r="V213" s="130"/>
      <c r="AF213" s="130"/>
      <c r="AP213" s="130"/>
      <c r="AZ213" s="130"/>
      <c r="BA213" s="130"/>
      <c r="BB213" s="130"/>
      <c r="BC213" s="130"/>
      <c r="BD213" s="130"/>
      <c r="BE213" s="130"/>
      <c r="BF213" s="130"/>
      <c r="BG213" s="130"/>
      <c r="BJ213" s="130"/>
      <c r="BK213" s="130"/>
      <c r="BL213" s="130"/>
      <c r="BM213" s="130"/>
      <c r="BN213" s="130"/>
      <c r="BO213" s="130"/>
      <c r="BP213" s="130"/>
      <c r="BQ213" s="130"/>
      <c r="BT213" s="441"/>
      <c r="BU213" s="442"/>
      <c r="BV213" s="442"/>
      <c r="BW213" s="442"/>
      <c r="BX213" s="442"/>
      <c r="BY213" s="442"/>
      <c r="BZ213" s="442"/>
      <c r="CA213" s="442"/>
      <c r="CB213" s="442"/>
      <c r="CC213" s="442"/>
      <c r="CD213" s="130"/>
      <c r="CN213" s="130"/>
      <c r="CX213" s="130"/>
      <c r="DH213" s="130"/>
      <c r="DR213" s="130"/>
      <c r="EB213" s="130"/>
      <c r="EL213" s="130"/>
      <c r="EV213" s="130"/>
      <c r="EW213" s="130"/>
      <c r="EX213" s="130"/>
      <c r="EY213" s="130"/>
      <c r="EZ213" s="130"/>
      <c r="FA213" s="130"/>
      <c r="FB213" s="130"/>
      <c r="FC213" s="130"/>
      <c r="FF213" s="130"/>
      <c r="FP213" s="130"/>
      <c r="FZ213" s="130"/>
      <c r="GJ213" s="130"/>
      <c r="GT213" s="130"/>
      <c r="HD213" s="130"/>
      <c r="HN213" s="130"/>
      <c r="HX213" s="130"/>
      <c r="IH213" s="130"/>
    </row>
    <row xmlns:x14ac="http://schemas.microsoft.com/office/spreadsheetml/2009/9/ac" r="214" s="3" customFormat="true" x14ac:dyDescent="0.25">
      <c r="A214" s="394"/>
      <c r="B214" s="130"/>
      <c r="L214" s="130"/>
      <c r="V214" s="130"/>
      <c r="AF214" s="130"/>
      <c r="AP214" s="130"/>
      <c r="AZ214" s="130"/>
      <c r="BA214" s="130"/>
      <c r="BB214" s="130"/>
      <c r="BC214" s="130"/>
      <c r="BD214" s="130"/>
      <c r="BE214" s="130"/>
      <c r="BF214" s="130"/>
      <c r="BG214" s="130"/>
      <c r="BJ214" s="130"/>
      <c r="BK214" s="130"/>
      <c r="BL214" s="130"/>
      <c r="BM214" s="130"/>
      <c r="BN214" s="130"/>
      <c r="BO214" s="130"/>
      <c r="BP214" s="130"/>
      <c r="BQ214" s="130"/>
      <c r="BT214" s="441"/>
      <c r="BU214" s="442"/>
      <c r="BV214" s="442"/>
      <c r="BW214" s="442"/>
      <c r="BX214" s="442"/>
      <c r="BY214" s="442"/>
      <c r="BZ214" s="442"/>
      <c r="CA214" s="442"/>
      <c r="CB214" s="442"/>
      <c r="CC214" s="442"/>
      <c r="CD214" s="130"/>
      <c r="CN214" s="130"/>
      <c r="CX214" s="130"/>
      <c r="DH214" s="130"/>
      <c r="DR214" s="130"/>
      <c r="EB214" s="130"/>
      <c r="EL214" s="130"/>
      <c r="EV214" s="130"/>
      <c r="EW214" s="130"/>
      <c r="EX214" s="130"/>
      <c r="EY214" s="130"/>
      <c r="EZ214" s="130"/>
      <c r="FA214" s="130"/>
      <c r="FB214" s="130"/>
      <c r="FC214" s="130"/>
      <c r="FF214" s="130"/>
      <c r="FP214" s="130"/>
      <c r="FZ214" s="130"/>
      <c r="GJ214" s="130"/>
      <c r="GT214" s="130"/>
      <c r="HD214" s="130"/>
      <c r="HN214" s="130"/>
      <c r="HX214" s="130"/>
      <c r="IH214" s="130"/>
    </row>
    <row xmlns:x14ac="http://schemas.microsoft.com/office/spreadsheetml/2009/9/ac" r="215" s="3" customFormat="true" x14ac:dyDescent="0.25">
      <c r="A215" s="394"/>
      <c r="B215" s="130"/>
      <c r="L215" s="130"/>
      <c r="V215" s="130"/>
      <c r="AF215" s="130"/>
      <c r="AP215" s="130"/>
      <c r="AZ215" s="130"/>
      <c r="BA215" s="130"/>
      <c r="BB215" s="130"/>
      <c r="BC215" s="130"/>
      <c r="BD215" s="130"/>
      <c r="BE215" s="130"/>
      <c r="BF215" s="130"/>
      <c r="BG215" s="130"/>
      <c r="BJ215" s="130"/>
      <c r="BK215" s="130"/>
      <c r="BL215" s="130"/>
      <c r="BM215" s="130"/>
      <c r="BN215" s="130"/>
      <c r="BO215" s="130"/>
      <c r="BP215" s="130"/>
      <c r="BQ215" s="130"/>
      <c r="BT215" s="441"/>
      <c r="BU215" s="442"/>
      <c r="BV215" s="442"/>
      <c r="BW215" s="442"/>
      <c r="BX215" s="442"/>
      <c r="BY215" s="442"/>
      <c r="BZ215" s="442"/>
      <c r="CA215" s="442"/>
      <c r="CB215" s="442"/>
      <c r="CC215" s="442"/>
      <c r="CD215" s="130"/>
      <c r="CN215" s="130"/>
      <c r="CX215" s="130"/>
      <c r="DH215" s="130"/>
      <c r="DR215" s="130"/>
      <c r="EB215" s="130"/>
      <c r="EL215" s="130"/>
      <c r="EV215" s="130"/>
      <c r="EW215" s="130"/>
      <c r="EX215" s="130"/>
      <c r="EY215" s="130"/>
      <c r="EZ215" s="130"/>
      <c r="FA215" s="130"/>
      <c r="FB215" s="130"/>
      <c r="FC215" s="130"/>
      <c r="FF215" s="130"/>
      <c r="FP215" s="130"/>
      <c r="FZ215" s="130"/>
      <c r="GJ215" s="130"/>
      <c r="GT215" s="130"/>
      <c r="HD215" s="130"/>
      <c r="HN215" s="130"/>
      <c r="HX215" s="130"/>
      <c r="IH215" s="130"/>
    </row>
    <row xmlns:x14ac="http://schemas.microsoft.com/office/spreadsheetml/2009/9/ac" r="216" s="3" customFormat="true" x14ac:dyDescent="0.25">
      <c r="A216" s="394"/>
      <c r="B216" s="130"/>
      <c r="L216" s="130"/>
      <c r="V216" s="130"/>
      <c r="AF216" s="130"/>
      <c r="AP216" s="130"/>
      <c r="AZ216" s="130"/>
      <c r="BA216" s="130"/>
      <c r="BB216" s="130"/>
      <c r="BC216" s="130"/>
      <c r="BD216" s="130"/>
      <c r="BE216" s="130"/>
      <c r="BF216" s="130"/>
      <c r="BG216" s="130"/>
      <c r="BJ216" s="130"/>
      <c r="BK216" s="130"/>
      <c r="BL216" s="130"/>
      <c r="BM216" s="130"/>
      <c r="BN216" s="130"/>
      <c r="BO216" s="130"/>
      <c r="BP216" s="130"/>
      <c r="BQ216" s="130"/>
      <c r="BT216" s="441"/>
      <c r="BU216" s="442"/>
      <c r="BV216" s="442"/>
      <c r="BW216" s="442"/>
      <c r="BX216" s="442"/>
      <c r="BY216" s="442"/>
      <c r="BZ216" s="442"/>
      <c r="CA216" s="442"/>
      <c r="CB216" s="442"/>
      <c r="CC216" s="442"/>
      <c r="CD216" s="130"/>
      <c r="CN216" s="130"/>
      <c r="CX216" s="130"/>
      <c r="DH216" s="130"/>
      <c r="DR216" s="130"/>
      <c r="EB216" s="130"/>
      <c r="EL216" s="130"/>
      <c r="EV216" s="130"/>
      <c r="EW216" s="130"/>
      <c r="EX216" s="130"/>
      <c r="EY216" s="130"/>
      <c r="EZ216" s="130"/>
      <c r="FA216" s="130"/>
      <c r="FB216" s="130"/>
      <c r="FC216" s="130"/>
      <c r="FF216" s="130"/>
      <c r="FP216" s="130"/>
      <c r="FZ216" s="130"/>
      <c r="GJ216" s="130"/>
      <c r="GT216" s="130"/>
      <c r="HD216" s="130"/>
      <c r="HN216" s="130"/>
      <c r="HX216" s="130"/>
      <c r="IH216" s="130"/>
    </row>
    <row xmlns:x14ac="http://schemas.microsoft.com/office/spreadsheetml/2009/9/ac" r="217" s="3" customFormat="true" x14ac:dyDescent="0.25">
      <c r="A217" s="394"/>
      <c r="B217" s="130"/>
      <c r="L217" s="130"/>
      <c r="V217" s="130"/>
      <c r="AF217" s="130"/>
      <c r="AP217" s="130"/>
      <c r="AZ217" s="130"/>
      <c r="BA217" s="130"/>
      <c r="BB217" s="130"/>
      <c r="BC217" s="130"/>
      <c r="BD217" s="130"/>
      <c r="BE217" s="130"/>
      <c r="BF217" s="130"/>
      <c r="BG217" s="130"/>
      <c r="BJ217" s="130"/>
      <c r="BK217" s="130"/>
      <c r="BL217" s="130"/>
      <c r="BM217" s="130"/>
      <c r="BN217" s="130"/>
      <c r="BO217" s="130"/>
      <c r="BP217" s="130"/>
      <c r="BQ217" s="130"/>
      <c r="BT217" s="441"/>
      <c r="BU217" s="442"/>
      <c r="BV217" s="442"/>
      <c r="BW217" s="442"/>
      <c r="BX217" s="442"/>
      <c r="BY217" s="442"/>
      <c r="BZ217" s="442"/>
      <c r="CA217" s="442"/>
      <c r="CB217" s="442"/>
      <c r="CC217" s="442"/>
      <c r="CD217" s="130"/>
      <c r="CN217" s="130"/>
      <c r="CX217" s="130"/>
      <c r="DH217" s="130"/>
      <c r="DR217" s="130"/>
      <c r="EB217" s="130"/>
      <c r="EL217" s="130"/>
      <c r="EV217" s="130"/>
      <c r="EW217" s="130"/>
      <c r="EX217" s="130"/>
      <c r="EY217" s="130"/>
      <c r="EZ217" s="130"/>
      <c r="FA217" s="130"/>
      <c r="FB217" s="130"/>
      <c r="FC217" s="130"/>
      <c r="FF217" s="130"/>
      <c r="FP217" s="130"/>
      <c r="FZ217" s="130"/>
      <c r="GJ217" s="130"/>
      <c r="GT217" s="130"/>
      <c r="HD217" s="130"/>
      <c r="HN217" s="130"/>
      <c r="HX217" s="130"/>
      <c r="IH217" s="130"/>
    </row>
    <row xmlns:x14ac="http://schemas.microsoft.com/office/spreadsheetml/2009/9/ac" r="218" s="3" customFormat="true" x14ac:dyDescent="0.25">
      <c r="A218" s="394"/>
      <c r="B218" s="130"/>
      <c r="L218" s="130"/>
      <c r="V218" s="130"/>
      <c r="AF218" s="130"/>
      <c r="AP218" s="130"/>
      <c r="AZ218" s="130"/>
      <c r="BA218" s="130"/>
      <c r="BB218" s="130"/>
      <c r="BC218" s="130"/>
      <c r="BD218" s="130"/>
      <c r="BE218" s="130"/>
      <c r="BF218" s="130"/>
      <c r="BG218" s="130"/>
      <c r="BJ218" s="130"/>
      <c r="BK218" s="130"/>
      <c r="BL218" s="130"/>
      <c r="BM218" s="130"/>
      <c r="BN218" s="130"/>
      <c r="BO218" s="130"/>
      <c r="BP218" s="130"/>
      <c r="BQ218" s="130"/>
      <c r="BT218" s="441"/>
      <c r="BU218" s="442"/>
      <c r="BV218" s="442"/>
      <c r="BW218" s="442"/>
      <c r="BX218" s="442"/>
      <c r="BY218" s="442"/>
      <c r="BZ218" s="442"/>
      <c r="CA218" s="442"/>
      <c r="CB218" s="442"/>
      <c r="CC218" s="442"/>
      <c r="CD218" s="130"/>
      <c r="CN218" s="130"/>
      <c r="CX218" s="130"/>
      <c r="DH218" s="130"/>
      <c r="DR218" s="130"/>
      <c r="EB218" s="130"/>
      <c r="EL218" s="130"/>
      <c r="EV218" s="130"/>
      <c r="EW218" s="130"/>
      <c r="EX218" s="130"/>
      <c r="EY218" s="130"/>
      <c r="EZ218" s="130"/>
      <c r="FA218" s="130"/>
      <c r="FB218" s="130"/>
      <c r="FC218" s="130"/>
      <c r="FF218" s="130"/>
      <c r="FP218" s="130"/>
      <c r="FZ218" s="130"/>
      <c r="GJ218" s="130"/>
      <c r="GT218" s="130"/>
      <c r="HD218" s="130"/>
      <c r="HN218" s="130"/>
      <c r="HX218" s="130"/>
      <c r="IH218" s="130"/>
    </row>
    <row xmlns:x14ac="http://schemas.microsoft.com/office/spreadsheetml/2009/9/ac" r="219" s="3" customFormat="true" x14ac:dyDescent="0.25">
      <c r="A219" s="394"/>
      <c r="B219" s="130"/>
      <c r="L219" s="130"/>
      <c r="V219" s="130"/>
      <c r="AF219" s="130"/>
      <c r="AP219" s="130"/>
      <c r="AZ219" s="130"/>
      <c r="BA219" s="130"/>
      <c r="BB219" s="130"/>
      <c r="BC219" s="130"/>
      <c r="BD219" s="130"/>
      <c r="BE219" s="130"/>
      <c r="BF219" s="130"/>
      <c r="BG219" s="130"/>
      <c r="BJ219" s="130"/>
      <c r="BK219" s="130"/>
      <c r="BL219" s="130"/>
      <c r="BM219" s="130"/>
      <c r="BN219" s="130"/>
      <c r="BO219" s="130"/>
      <c r="BP219" s="130"/>
      <c r="BQ219" s="130"/>
      <c r="BT219" s="441"/>
      <c r="BU219" s="442"/>
      <c r="BV219" s="442"/>
      <c r="BW219" s="442"/>
      <c r="BX219" s="442"/>
      <c r="BY219" s="442"/>
      <c r="BZ219" s="442"/>
      <c r="CA219" s="442"/>
      <c r="CB219" s="442"/>
      <c r="CC219" s="442"/>
      <c r="CD219" s="130"/>
      <c r="CN219" s="130"/>
      <c r="CX219" s="130"/>
      <c r="DH219" s="130"/>
      <c r="DR219" s="130"/>
      <c r="EB219" s="130"/>
      <c r="EL219" s="130"/>
      <c r="EV219" s="130"/>
      <c r="EW219" s="130"/>
      <c r="EX219" s="130"/>
      <c r="EY219" s="130"/>
      <c r="EZ219" s="130"/>
      <c r="FA219" s="130"/>
      <c r="FB219" s="130"/>
      <c r="FC219" s="130"/>
      <c r="FF219" s="130"/>
      <c r="FP219" s="130"/>
      <c r="FZ219" s="130"/>
      <c r="GJ219" s="130"/>
      <c r="GT219" s="130"/>
      <c r="HD219" s="130"/>
      <c r="HN219" s="130"/>
      <c r="HX219" s="130"/>
      <c r="IH219" s="130"/>
    </row>
    <row xmlns:x14ac="http://schemas.microsoft.com/office/spreadsheetml/2009/9/ac" r="220" s="3" customFormat="true" x14ac:dyDescent="0.25">
      <c r="A220" s="394"/>
      <c r="B220" s="130"/>
      <c r="L220" s="130"/>
      <c r="V220" s="130"/>
      <c r="AF220" s="130"/>
      <c r="AP220" s="130"/>
      <c r="AZ220" s="130"/>
      <c r="BA220" s="130"/>
      <c r="BB220" s="130"/>
      <c r="BC220" s="130"/>
      <c r="BD220" s="130"/>
      <c r="BE220" s="130"/>
      <c r="BF220" s="130"/>
      <c r="BG220" s="130"/>
      <c r="BJ220" s="130"/>
      <c r="BK220" s="130"/>
      <c r="BL220" s="130"/>
      <c r="BM220" s="130"/>
      <c r="BN220" s="130"/>
      <c r="BO220" s="130"/>
      <c r="BP220" s="130"/>
      <c r="BQ220" s="130"/>
      <c r="BT220" s="441"/>
      <c r="BU220" s="442"/>
      <c r="BV220" s="442"/>
      <c r="BW220" s="442"/>
      <c r="BX220" s="442"/>
      <c r="BY220" s="442"/>
      <c r="BZ220" s="442"/>
      <c r="CA220" s="442"/>
      <c r="CB220" s="442"/>
      <c r="CC220" s="442"/>
      <c r="CD220" s="130"/>
      <c r="CN220" s="130"/>
      <c r="CX220" s="130"/>
      <c r="DH220" s="130"/>
      <c r="DR220" s="130"/>
      <c r="EB220" s="130"/>
      <c r="EL220" s="130"/>
      <c r="EV220" s="130"/>
      <c r="EW220" s="130"/>
      <c r="EX220" s="130"/>
      <c r="EY220" s="130"/>
      <c r="EZ220" s="130"/>
      <c r="FA220" s="130"/>
      <c r="FB220" s="130"/>
      <c r="FC220" s="130"/>
      <c r="FF220" s="130"/>
      <c r="FP220" s="130"/>
      <c r="FZ220" s="130"/>
      <c r="GJ220" s="130"/>
      <c r="GT220" s="130"/>
      <c r="HD220" s="130"/>
      <c r="HN220" s="130"/>
      <c r="HX220" s="130"/>
      <c r="IH220" s="130"/>
    </row>
    <row xmlns:x14ac="http://schemas.microsoft.com/office/spreadsheetml/2009/9/ac" r="221" s="3" customFormat="true" x14ac:dyDescent="0.25">
      <c r="A221" s="394"/>
      <c r="B221" s="130"/>
      <c r="L221" s="130"/>
      <c r="V221" s="130"/>
      <c r="AF221" s="130"/>
      <c r="AP221" s="130"/>
      <c r="AZ221" s="130"/>
      <c r="BA221" s="130"/>
      <c r="BB221" s="130"/>
      <c r="BC221" s="130"/>
      <c r="BD221" s="130"/>
      <c r="BE221" s="130"/>
      <c r="BF221" s="130"/>
      <c r="BG221" s="130"/>
      <c r="BJ221" s="130"/>
      <c r="BK221" s="130"/>
      <c r="BL221" s="130"/>
      <c r="BM221" s="130"/>
      <c r="BN221" s="130"/>
      <c r="BO221" s="130"/>
      <c r="BP221" s="130"/>
      <c r="BQ221" s="130"/>
      <c r="BT221" s="441"/>
      <c r="BU221" s="442"/>
      <c r="BV221" s="442"/>
      <c r="BW221" s="442"/>
      <c r="BX221" s="442"/>
      <c r="BY221" s="442"/>
      <c r="BZ221" s="442"/>
      <c r="CA221" s="442"/>
      <c r="CB221" s="442"/>
      <c r="CC221" s="442"/>
      <c r="CD221" s="130"/>
      <c r="CN221" s="130"/>
      <c r="CX221" s="130"/>
      <c r="DH221" s="130"/>
      <c r="DR221" s="130"/>
      <c r="EB221" s="130"/>
      <c r="EL221" s="130"/>
      <c r="EV221" s="130"/>
      <c r="EW221" s="130"/>
      <c r="EX221" s="130"/>
      <c r="EY221" s="130"/>
      <c r="EZ221" s="130"/>
      <c r="FA221" s="130"/>
      <c r="FB221" s="130"/>
      <c r="FC221" s="130"/>
      <c r="FF221" s="130"/>
      <c r="FP221" s="130"/>
      <c r="FZ221" s="130"/>
      <c r="GJ221" s="130"/>
      <c r="GT221" s="130"/>
      <c r="HD221" s="130"/>
      <c r="HN221" s="130"/>
      <c r="HX221" s="130"/>
      <c r="IH221" s="130"/>
    </row>
    <row xmlns:x14ac="http://schemas.microsoft.com/office/spreadsheetml/2009/9/ac" r="222" s="3" customFormat="true" x14ac:dyDescent="0.25">
      <c r="A222" s="394"/>
      <c r="B222" s="130"/>
      <c r="L222" s="130"/>
      <c r="V222" s="130"/>
      <c r="AF222" s="130"/>
      <c r="AP222" s="130"/>
      <c r="AZ222" s="130"/>
      <c r="BA222" s="130"/>
      <c r="BB222" s="130"/>
      <c r="BC222" s="130"/>
      <c r="BD222" s="130"/>
      <c r="BE222" s="130"/>
      <c r="BF222" s="130"/>
      <c r="BG222" s="130"/>
      <c r="BJ222" s="130"/>
      <c r="BK222" s="130"/>
      <c r="BL222" s="130"/>
      <c r="BM222" s="130"/>
      <c r="BN222" s="130"/>
      <c r="BO222" s="130"/>
      <c r="BP222" s="130"/>
      <c r="BQ222" s="130"/>
      <c r="BT222" s="441"/>
      <c r="BU222" s="442"/>
      <c r="BV222" s="442"/>
      <c r="BW222" s="442"/>
      <c r="BX222" s="442"/>
      <c r="BY222" s="442"/>
      <c r="BZ222" s="442"/>
      <c r="CA222" s="442"/>
      <c r="CB222" s="442"/>
      <c r="CC222" s="442"/>
      <c r="CD222" s="130"/>
      <c r="CN222" s="130"/>
      <c r="CX222" s="130"/>
      <c r="DH222" s="130"/>
      <c r="DR222" s="130"/>
      <c r="EB222" s="130"/>
      <c r="EL222" s="130"/>
      <c r="EV222" s="130"/>
      <c r="EW222" s="130"/>
      <c r="EX222" s="130"/>
      <c r="EY222" s="130"/>
      <c r="EZ222" s="130"/>
      <c r="FA222" s="130"/>
      <c r="FB222" s="130"/>
      <c r="FC222" s="130"/>
      <c r="FF222" s="130"/>
      <c r="FP222" s="130"/>
      <c r="FZ222" s="130"/>
      <c r="GJ222" s="130"/>
      <c r="GT222" s="130"/>
      <c r="HD222" s="130"/>
      <c r="HN222" s="130"/>
      <c r="HX222" s="130"/>
      <c r="IH222" s="130"/>
    </row>
    <row xmlns:x14ac="http://schemas.microsoft.com/office/spreadsheetml/2009/9/ac" r="223" s="3" customFormat="true" x14ac:dyDescent="0.25">
      <c r="A223" s="394"/>
      <c r="B223" s="130"/>
      <c r="L223" s="130"/>
      <c r="V223" s="130"/>
      <c r="AF223" s="130"/>
      <c r="AP223" s="130"/>
      <c r="AZ223" s="130"/>
      <c r="BA223" s="130"/>
      <c r="BB223" s="130"/>
      <c r="BC223" s="130"/>
      <c r="BD223" s="130"/>
      <c r="BE223" s="130"/>
      <c r="BF223" s="130"/>
      <c r="BG223" s="130"/>
      <c r="BJ223" s="130"/>
      <c r="BK223" s="130"/>
      <c r="BL223" s="130"/>
      <c r="BM223" s="130"/>
      <c r="BN223" s="130"/>
      <c r="BO223" s="130"/>
      <c r="BP223" s="130"/>
      <c r="BQ223" s="130"/>
      <c r="BT223" s="441"/>
      <c r="BU223" s="442"/>
      <c r="BV223" s="442"/>
      <c r="BW223" s="442"/>
      <c r="BX223" s="442"/>
      <c r="BY223" s="442"/>
      <c r="BZ223" s="442"/>
      <c r="CA223" s="442"/>
      <c r="CB223" s="442"/>
      <c r="CC223" s="442"/>
      <c r="CD223" s="130"/>
      <c r="CN223" s="130"/>
      <c r="CX223" s="130"/>
      <c r="DH223" s="130"/>
      <c r="DR223" s="130"/>
      <c r="EB223" s="130"/>
      <c r="EL223" s="130"/>
      <c r="EV223" s="130"/>
      <c r="EW223" s="130"/>
      <c r="EX223" s="130"/>
      <c r="EY223" s="130"/>
      <c r="EZ223" s="130"/>
      <c r="FA223" s="130"/>
      <c r="FB223" s="130"/>
      <c r="FC223" s="130"/>
      <c r="FF223" s="130"/>
      <c r="FP223" s="130"/>
      <c r="FZ223" s="130"/>
      <c r="GJ223" s="130"/>
      <c r="GT223" s="130"/>
      <c r="HD223" s="130"/>
      <c r="HN223" s="130"/>
      <c r="HX223" s="130"/>
      <c r="IH223" s="130"/>
    </row>
    <row xmlns:x14ac="http://schemas.microsoft.com/office/spreadsheetml/2009/9/ac" r="224" s="3" customFormat="true" x14ac:dyDescent="0.25">
      <c r="A224" s="394"/>
      <c r="B224" s="130"/>
      <c r="L224" s="130"/>
      <c r="V224" s="130"/>
      <c r="AF224" s="130"/>
      <c r="AP224" s="130"/>
      <c r="AZ224" s="130"/>
      <c r="BA224" s="130"/>
      <c r="BB224" s="130"/>
      <c r="BC224" s="130"/>
      <c r="BD224" s="130"/>
      <c r="BE224" s="130"/>
      <c r="BF224" s="130"/>
      <c r="BG224" s="130"/>
      <c r="BJ224" s="130"/>
      <c r="BK224" s="130"/>
      <c r="BL224" s="130"/>
      <c r="BM224" s="130"/>
      <c r="BN224" s="130"/>
      <c r="BO224" s="130"/>
      <c r="BP224" s="130"/>
      <c r="BQ224" s="130"/>
      <c r="BT224" s="441"/>
      <c r="BU224" s="442"/>
      <c r="BV224" s="442"/>
      <c r="BW224" s="442"/>
      <c r="BX224" s="442"/>
      <c r="BY224" s="442"/>
      <c r="BZ224" s="442"/>
      <c r="CA224" s="442"/>
      <c r="CB224" s="442"/>
      <c r="CC224" s="442"/>
      <c r="CD224" s="130"/>
      <c r="CN224" s="130"/>
      <c r="CX224" s="130"/>
      <c r="DH224" s="130"/>
      <c r="DR224" s="130"/>
      <c r="EB224" s="130"/>
      <c r="EL224" s="130"/>
      <c r="EV224" s="130"/>
      <c r="EW224" s="130"/>
      <c r="EX224" s="130"/>
      <c r="EY224" s="130"/>
      <c r="EZ224" s="130"/>
      <c r="FA224" s="130"/>
      <c r="FB224" s="130"/>
      <c r="FC224" s="130"/>
      <c r="FF224" s="130"/>
      <c r="FP224" s="130"/>
      <c r="FZ224" s="130"/>
      <c r="GJ224" s="130"/>
      <c r="GT224" s="130"/>
      <c r="HD224" s="130"/>
      <c r="HN224" s="130"/>
      <c r="HX224" s="130"/>
      <c r="IH224" s="130"/>
    </row>
    <row xmlns:x14ac="http://schemas.microsoft.com/office/spreadsheetml/2009/9/ac" r="225" s="3" customFormat="true" x14ac:dyDescent="0.25">
      <c r="A225" s="394"/>
      <c r="B225" s="130"/>
      <c r="L225" s="130"/>
      <c r="V225" s="130"/>
      <c r="AF225" s="130"/>
      <c r="AP225" s="130"/>
      <c r="AZ225" s="130"/>
      <c r="BA225" s="130"/>
      <c r="BB225" s="130"/>
      <c r="BC225" s="130"/>
      <c r="BD225" s="130"/>
      <c r="BE225" s="130"/>
      <c r="BF225" s="130"/>
      <c r="BG225" s="130"/>
      <c r="BJ225" s="130"/>
      <c r="BK225" s="130"/>
      <c r="BL225" s="130"/>
      <c r="BM225" s="130"/>
      <c r="BN225" s="130"/>
      <c r="BO225" s="130"/>
      <c r="BP225" s="130"/>
      <c r="BQ225" s="130"/>
      <c r="BT225" s="441"/>
      <c r="BU225" s="442"/>
      <c r="BV225" s="442"/>
      <c r="BW225" s="442"/>
      <c r="BX225" s="442"/>
      <c r="BY225" s="442"/>
      <c r="BZ225" s="442"/>
      <c r="CA225" s="442"/>
      <c r="CB225" s="442"/>
      <c r="CC225" s="442"/>
      <c r="CD225" s="130"/>
      <c r="CN225" s="130"/>
      <c r="CX225" s="130"/>
      <c r="DH225" s="130"/>
      <c r="DR225" s="130"/>
      <c r="EB225" s="130"/>
      <c r="EL225" s="130"/>
      <c r="EV225" s="130"/>
      <c r="EW225" s="130"/>
      <c r="EX225" s="130"/>
      <c r="EY225" s="130"/>
      <c r="EZ225" s="130"/>
      <c r="FA225" s="130"/>
      <c r="FB225" s="130"/>
      <c r="FC225" s="130"/>
      <c r="FF225" s="130"/>
      <c r="FP225" s="130"/>
      <c r="FZ225" s="130"/>
      <c r="GJ225" s="130"/>
      <c r="GT225" s="130"/>
      <c r="HD225" s="130"/>
      <c r="HN225" s="130"/>
      <c r="HX225" s="130"/>
      <c r="IH225" s="130"/>
    </row>
    <row xmlns:x14ac="http://schemas.microsoft.com/office/spreadsheetml/2009/9/ac" r="226" s="3" customFormat="true" x14ac:dyDescent="0.25">
      <c r="A226" s="394"/>
      <c r="B226" s="130"/>
      <c r="L226" s="130"/>
      <c r="V226" s="130"/>
      <c r="AF226" s="130"/>
      <c r="AP226" s="130"/>
      <c r="AZ226" s="130"/>
      <c r="BA226" s="130"/>
      <c r="BB226" s="130"/>
      <c r="BC226" s="130"/>
      <c r="BD226" s="130"/>
      <c r="BE226" s="130"/>
      <c r="BF226" s="130"/>
      <c r="BG226" s="130"/>
      <c r="BJ226" s="130"/>
      <c r="BK226" s="130"/>
      <c r="BL226" s="130"/>
      <c r="BM226" s="130"/>
      <c r="BN226" s="130"/>
      <c r="BO226" s="130"/>
      <c r="BP226" s="130"/>
      <c r="BQ226" s="130"/>
      <c r="BT226" s="441"/>
      <c r="BU226" s="442"/>
      <c r="BV226" s="442"/>
      <c r="BW226" s="442"/>
      <c r="BX226" s="442"/>
      <c r="BY226" s="442"/>
      <c r="BZ226" s="442"/>
      <c r="CA226" s="442"/>
      <c r="CB226" s="442"/>
      <c r="CC226" s="442"/>
      <c r="CD226" s="130"/>
      <c r="CN226" s="130"/>
      <c r="CX226" s="130"/>
      <c r="DH226" s="130"/>
      <c r="DR226" s="130"/>
      <c r="EB226" s="130"/>
      <c r="EL226" s="130"/>
      <c r="EV226" s="130"/>
      <c r="EW226" s="130"/>
      <c r="EX226" s="130"/>
      <c r="EY226" s="130"/>
      <c r="EZ226" s="130"/>
      <c r="FA226" s="130"/>
      <c r="FB226" s="130"/>
      <c r="FC226" s="130"/>
      <c r="FF226" s="130"/>
      <c r="FP226" s="130"/>
      <c r="FZ226" s="130"/>
      <c r="GJ226" s="130"/>
      <c r="GT226" s="130"/>
      <c r="HD226" s="130"/>
      <c r="HN226" s="130"/>
      <c r="HX226" s="130"/>
      <c r="IH226" s="130"/>
    </row>
    <row xmlns:x14ac="http://schemas.microsoft.com/office/spreadsheetml/2009/9/ac" r="227" s="3" customFormat="true" x14ac:dyDescent="0.25">
      <c r="A227" s="394"/>
      <c r="B227" s="130"/>
      <c r="L227" s="130"/>
      <c r="V227" s="130"/>
      <c r="AF227" s="130"/>
      <c r="AP227" s="130"/>
      <c r="AZ227" s="130"/>
      <c r="BA227" s="130"/>
      <c r="BB227" s="130"/>
      <c r="BC227" s="130"/>
      <c r="BD227" s="130"/>
      <c r="BE227" s="130"/>
      <c r="BF227" s="130"/>
      <c r="BG227" s="130"/>
      <c r="BJ227" s="130"/>
      <c r="BK227" s="130"/>
      <c r="BL227" s="130"/>
      <c r="BM227" s="130"/>
      <c r="BN227" s="130"/>
      <c r="BO227" s="130"/>
      <c r="BP227" s="130"/>
      <c r="BQ227" s="130"/>
      <c r="BT227" s="441"/>
      <c r="BU227" s="442"/>
      <c r="BV227" s="442"/>
      <c r="BW227" s="442"/>
      <c r="BX227" s="442"/>
      <c r="BY227" s="442"/>
      <c r="BZ227" s="442"/>
      <c r="CA227" s="442"/>
      <c r="CB227" s="442"/>
      <c r="CC227" s="442"/>
      <c r="CD227" s="130"/>
      <c r="CN227" s="130"/>
      <c r="CX227" s="130"/>
      <c r="DH227" s="130"/>
      <c r="DR227" s="130"/>
      <c r="EB227" s="130"/>
      <c r="EL227" s="130"/>
      <c r="EV227" s="130"/>
      <c r="EW227" s="130"/>
      <c r="EX227" s="130"/>
      <c r="EY227" s="130"/>
      <c r="EZ227" s="130"/>
      <c r="FA227" s="130"/>
      <c r="FB227" s="130"/>
      <c r="FC227" s="130"/>
      <c r="FF227" s="130"/>
      <c r="FP227" s="130"/>
      <c r="FZ227" s="130"/>
      <c r="GJ227" s="130"/>
      <c r="GT227" s="130"/>
      <c r="HD227" s="130"/>
      <c r="HN227" s="130"/>
      <c r="HX227" s="130"/>
      <c r="IH227" s="130"/>
    </row>
    <row xmlns:x14ac="http://schemas.microsoft.com/office/spreadsheetml/2009/9/ac" r="228" s="3" customFormat="true" x14ac:dyDescent="0.25">
      <c r="A228" s="394"/>
      <c r="B228" s="130"/>
      <c r="L228" s="130"/>
      <c r="V228" s="130"/>
      <c r="AF228" s="130"/>
      <c r="AP228" s="130"/>
      <c r="AZ228" s="130"/>
      <c r="BA228" s="130"/>
      <c r="BB228" s="130"/>
      <c r="BC228" s="130"/>
      <c r="BD228" s="130"/>
      <c r="BE228" s="130"/>
      <c r="BF228" s="130"/>
      <c r="BG228" s="130"/>
      <c r="BJ228" s="130"/>
      <c r="BK228" s="130"/>
      <c r="BL228" s="130"/>
      <c r="BM228" s="130"/>
      <c r="BN228" s="130"/>
      <c r="BO228" s="130"/>
      <c r="BP228" s="130"/>
      <c r="BQ228" s="130"/>
      <c r="BT228" s="441"/>
      <c r="BU228" s="442"/>
      <c r="BV228" s="442"/>
      <c r="BW228" s="442"/>
      <c r="BX228" s="442"/>
      <c r="BY228" s="442"/>
      <c r="BZ228" s="442"/>
      <c r="CA228" s="442"/>
      <c r="CB228" s="442"/>
      <c r="CC228" s="442"/>
      <c r="CD228" s="130"/>
      <c r="CN228" s="130"/>
      <c r="CX228" s="130"/>
      <c r="DH228" s="130"/>
      <c r="DR228" s="130"/>
      <c r="EB228" s="130"/>
      <c r="EL228" s="130"/>
      <c r="EV228" s="130"/>
      <c r="EW228" s="130"/>
      <c r="EX228" s="130"/>
      <c r="EY228" s="130"/>
      <c r="EZ228" s="130"/>
      <c r="FA228" s="130"/>
      <c r="FB228" s="130"/>
      <c r="FC228" s="130"/>
      <c r="FF228" s="130"/>
      <c r="FP228" s="130"/>
      <c r="FZ228" s="130"/>
      <c r="GJ228" s="130"/>
      <c r="GT228" s="130"/>
      <c r="HD228" s="130"/>
      <c r="HN228" s="130"/>
      <c r="HX228" s="130"/>
      <c r="IH228" s="130"/>
    </row>
    <row xmlns:x14ac="http://schemas.microsoft.com/office/spreadsheetml/2009/9/ac" r="229" s="3" customFormat="true" x14ac:dyDescent="0.25">
      <c r="A229" s="394"/>
      <c r="B229" s="130"/>
      <c r="L229" s="130"/>
      <c r="V229" s="130"/>
      <c r="AF229" s="130"/>
      <c r="AP229" s="130"/>
      <c r="AZ229" s="130"/>
      <c r="BA229" s="130"/>
      <c r="BB229" s="130"/>
      <c r="BC229" s="130"/>
      <c r="BD229" s="130"/>
      <c r="BE229" s="130"/>
      <c r="BF229" s="130"/>
      <c r="BG229" s="130"/>
      <c r="BJ229" s="130"/>
      <c r="BK229" s="130"/>
      <c r="BL229" s="130"/>
      <c r="BM229" s="130"/>
      <c r="BN229" s="130"/>
      <c r="BO229" s="130"/>
      <c r="BP229" s="130"/>
      <c r="BQ229" s="130"/>
      <c r="BT229" s="441"/>
      <c r="BU229" s="442"/>
      <c r="BV229" s="442"/>
      <c r="BW229" s="442"/>
      <c r="BX229" s="442"/>
      <c r="BY229" s="442"/>
      <c r="BZ229" s="442"/>
      <c r="CA229" s="442"/>
      <c r="CB229" s="442"/>
      <c r="CC229" s="442"/>
      <c r="CD229" s="130"/>
      <c r="CN229" s="130"/>
      <c r="CX229" s="130"/>
      <c r="DH229" s="130"/>
      <c r="DR229" s="130"/>
      <c r="EB229" s="130"/>
      <c r="EL229" s="130"/>
      <c r="EV229" s="130"/>
      <c r="EW229" s="130"/>
      <c r="EX229" s="130"/>
      <c r="EY229" s="130"/>
      <c r="EZ229" s="130"/>
      <c r="FA229" s="130"/>
      <c r="FB229" s="130"/>
      <c r="FC229" s="130"/>
      <c r="FF229" s="130"/>
      <c r="FP229" s="130"/>
      <c r="FZ229" s="130"/>
      <c r="GJ229" s="130"/>
      <c r="GT229" s="130"/>
      <c r="HD229" s="130"/>
      <c r="HN229" s="130"/>
      <c r="HX229" s="130"/>
      <c r="IH229" s="130"/>
    </row>
    <row xmlns:x14ac="http://schemas.microsoft.com/office/spreadsheetml/2009/9/ac" r="230" s="3" customFormat="true" x14ac:dyDescent="0.25">
      <c r="A230" s="394"/>
      <c r="B230" s="130"/>
      <c r="L230" s="130"/>
      <c r="V230" s="130"/>
      <c r="AF230" s="130"/>
      <c r="AP230" s="130"/>
      <c r="AZ230" s="130"/>
      <c r="BA230" s="130"/>
      <c r="BB230" s="130"/>
      <c r="BC230" s="130"/>
      <c r="BD230" s="130"/>
      <c r="BE230" s="130"/>
      <c r="BF230" s="130"/>
      <c r="BG230" s="130"/>
      <c r="BJ230" s="130"/>
      <c r="BK230" s="130"/>
      <c r="BL230" s="130"/>
      <c r="BM230" s="130"/>
      <c r="BN230" s="130"/>
      <c r="BO230" s="130"/>
      <c r="BP230" s="130"/>
      <c r="BQ230" s="130"/>
      <c r="BT230" s="441"/>
      <c r="BU230" s="442"/>
      <c r="BV230" s="442"/>
      <c r="BW230" s="442"/>
      <c r="BX230" s="442"/>
      <c r="BY230" s="442"/>
      <c r="BZ230" s="442"/>
      <c r="CA230" s="442"/>
      <c r="CB230" s="442"/>
      <c r="CC230" s="442"/>
      <c r="CD230" s="130"/>
      <c r="CN230" s="130"/>
      <c r="CX230" s="130"/>
      <c r="DH230" s="130"/>
      <c r="DR230" s="130"/>
      <c r="EB230" s="130"/>
      <c r="EL230" s="130"/>
      <c r="EV230" s="130"/>
      <c r="EW230" s="130"/>
      <c r="EX230" s="130"/>
      <c r="EY230" s="130"/>
      <c r="EZ230" s="130"/>
      <c r="FA230" s="130"/>
      <c r="FB230" s="130"/>
      <c r="FC230" s="130"/>
      <c r="FF230" s="130"/>
      <c r="FP230" s="130"/>
      <c r="FZ230" s="130"/>
      <c r="GJ230" s="130"/>
      <c r="GT230" s="130"/>
      <c r="HD230" s="130"/>
      <c r="HN230" s="130"/>
      <c r="HX230" s="130"/>
      <c r="IH230" s="130"/>
    </row>
    <row xmlns:x14ac="http://schemas.microsoft.com/office/spreadsheetml/2009/9/ac" r="231" s="3" customFormat="true" x14ac:dyDescent="0.25">
      <c r="A231" s="394"/>
      <c r="B231" s="130"/>
      <c r="L231" s="130"/>
      <c r="V231" s="130"/>
      <c r="AF231" s="130"/>
      <c r="AP231" s="130"/>
      <c r="AZ231" s="130"/>
      <c r="BA231" s="130"/>
      <c r="BB231" s="130"/>
      <c r="BC231" s="130"/>
      <c r="BD231" s="130"/>
      <c r="BE231" s="130"/>
      <c r="BF231" s="130"/>
      <c r="BG231" s="130"/>
      <c r="BJ231" s="130"/>
      <c r="BK231" s="130"/>
      <c r="BL231" s="130"/>
      <c r="BM231" s="130"/>
      <c r="BN231" s="130"/>
      <c r="BO231" s="130"/>
      <c r="BP231" s="130"/>
      <c r="BQ231" s="130"/>
      <c r="BT231" s="441"/>
      <c r="BU231" s="442"/>
      <c r="BV231" s="442"/>
      <c r="BW231" s="442"/>
      <c r="BX231" s="442"/>
      <c r="BY231" s="442"/>
      <c r="BZ231" s="442"/>
      <c r="CA231" s="442"/>
      <c r="CB231" s="442"/>
      <c r="CC231" s="442"/>
      <c r="CD231" s="130"/>
      <c r="CN231" s="130"/>
      <c r="CX231" s="130"/>
      <c r="DH231" s="130"/>
      <c r="DR231" s="130"/>
      <c r="EB231" s="130"/>
      <c r="EL231" s="130"/>
      <c r="EV231" s="130"/>
      <c r="EW231" s="130"/>
      <c r="EX231" s="130"/>
      <c r="EY231" s="130"/>
      <c r="EZ231" s="130"/>
      <c r="FA231" s="130"/>
      <c r="FB231" s="130"/>
      <c r="FC231" s="130"/>
      <c r="FF231" s="130"/>
      <c r="FP231" s="130"/>
      <c r="FZ231" s="130"/>
      <c r="GJ231" s="130"/>
      <c r="GT231" s="130"/>
      <c r="HD231" s="130"/>
      <c r="HN231" s="130"/>
      <c r="HX231" s="130"/>
      <c r="IH231" s="130"/>
    </row>
    <row xmlns:x14ac="http://schemas.microsoft.com/office/spreadsheetml/2009/9/ac" r="232" s="3" customFormat="true" x14ac:dyDescent="0.25">
      <c r="A232" s="394"/>
      <c r="B232" s="130"/>
      <c r="L232" s="130"/>
      <c r="V232" s="130"/>
      <c r="AF232" s="130"/>
      <c r="AP232" s="130"/>
      <c r="AZ232" s="130"/>
      <c r="BA232" s="130"/>
      <c r="BB232" s="130"/>
      <c r="BC232" s="130"/>
      <c r="BD232" s="130"/>
      <c r="BE232" s="130"/>
      <c r="BF232" s="130"/>
      <c r="BG232" s="130"/>
      <c r="BJ232" s="130"/>
      <c r="BK232" s="130"/>
      <c r="BL232" s="130"/>
      <c r="BM232" s="130"/>
      <c r="BN232" s="130"/>
      <c r="BO232" s="130"/>
      <c r="BP232" s="130"/>
      <c r="BQ232" s="130"/>
      <c r="BT232" s="441"/>
      <c r="BU232" s="442"/>
      <c r="BV232" s="442"/>
      <c r="BW232" s="442"/>
      <c r="BX232" s="442"/>
      <c r="BY232" s="442"/>
      <c r="BZ232" s="442"/>
      <c r="CA232" s="442"/>
      <c r="CB232" s="442"/>
      <c r="CC232" s="442"/>
      <c r="CD232" s="130"/>
      <c r="CN232" s="130"/>
      <c r="CX232" s="130"/>
      <c r="DH232" s="130"/>
      <c r="DR232" s="130"/>
      <c r="EB232" s="130"/>
      <c r="EL232" s="130"/>
      <c r="EV232" s="130"/>
      <c r="EW232" s="130"/>
      <c r="EX232" s="130"/>
      <c r="EY232" s="130"/>
      <c r="EZ232" s="130"/>
      <c r="FA232" s="130"/>
      <c r="FB232" s="130"/>
      <c r="FC232" s="130"/>
      <c r="FF232" s="130"/>
      <c r="FP232" s="130"/>
      <c r="FZ232" s="130"/>
      <c r="GJ232" s="130"/>
      <c r="GT232" s="130"/>
      <c r="HD232" s="130"/>
      <c r="HN232" s="130"/>
      <c r="HX232" s="130"/>
      <c r="IH232" s="130"/>
    </row>
    <row xmlns:x14ac="http://schemas.microsoft.com/office/spreadsheetml/2009/9/ac" r="233" s="3" customFormat="true" x14ac:dyDescent="0.25">
      <c r="A233" s="394"/>
      <c r="B233" s="130"/>
      <c r="L233" s="130"/>
      <c r="V233" s="130"/>
      <c r="AF233" s="130"/>
      <c r="AP233" s="130"/>
      <c r="AZ233" s="130"/>
      <c r="BA233" s="130"/>
      <c r="BB233" s="130"/>
      <c r="BC233" s="130"/>
      <c r="BD233" s="130"/>
      <c r="BE233" s="130"/>
      <c r="BF233" s="130"/>
      <c r="BG233" s="130"/>
      <c r="BJ233" s="130"/>
      <c r="BK233" s="130"/>
      <c r="BL233" s="130"/>
      <c r="BM233" s="130"/>
      <c r="BN233" s="130"/>
      <c r="BO233" s="130"/>
      <c r="BP233" s="130"/>
      <c r="BQ233" s="130"/>
      <c r="BT233" s="441"/>
      <c r="BU233" s="442"/>
      <c r="BV233" s="442"/>
      <c r="BW233" s="442"/>
      <c r="BX233" s="442"/>
      <c r="BY233" s="442"/>
      <c r="BZ233" s="442"/>
      <c r="CA233" s="442"/>
      <c r="CB233" s="442"/>
      <c r="CC233" s="442"/>
      <c r="CD233" s="130"/>
      <c r="CN233" s="130"/>
      <c r="CX233" s="130"/>
      <c r="DH233" s="130"/>
      <c r="DR233" s="130"/>
      <c r="EB233" s="130"/>
      <c r="EL233" s="130"/>
      <c r="EV233" s="130"/>
      <c r="EW233" s="130"/>
      <c r="EX233" s="130"/>
      <c r="EY233" s="130"/>
      <c r="EZ233" s="130"/>
      <c r="FA233" s="130"/>
      <c r="FB233" s="130"/>
      <c r="FC233" s="130"/>
      <c r="FF233" s="130"/>
      <c r="FP233" s="130"/>
      <c r="FZ233" s="130"/>
      <c r="GJ233" s="130"/>
      <c r="GT233" s="130"/>
      <c r="HD233" s="130"/>
      <c r="HN233" s="130"/>
      <c r="HX233" s="130"/>
      <c r="IH233" s="130"/>
    </row>
    <row xmlns:x14ac="http://schemas.microsoft.com/office/spreadsheetml/2009/9/ac" r="234" s="3" customFormat="true" x14ac:dyDescent="0.25">
      <c r="A234" s="394"/>
      <c r="B234" s="130"/>
      <c r="L234" s="130"/>
      <c r="V234" s="130"/>
      <c r="AF234" s="130"/>
      <c r="AP234" s="130"/>
      <c r="AZ234" s="130"/>
      <c r="BA234" s="130"/>
      <c r="BB234" s="130"/>
      <c r="BC234" s="130"/>
      <c r="BD234" s="130"/>
      <c r="BE234" s="130"/>
      <c r="BF234" s="130"/>
      <c r="BG234" s="130"/>
      <c r="BJ234" s="130"/>
      <c r="BK234" s="130"/>
      <c r="BL234" s="130"/>
      <c r="BM234" s="130"/>
      <c r="BN234" s="130"/>
      <c r="BO234" s="130"/>
      <c r="BP234" s="130"/>
      <c r="BQ234" s="130"/>
      <c r="BT234" s="441"/>
      <c r="BU234" s="442"/>
      <c r="BV234" s="442"/>
      <c r="BW234" s="442"/>
      <c r="BX234" s="442"/>
      <c r="BY234" s="442"/>
      <c r="BZ234" s="442"/>
      <c r="CA234" s="442"/>
      <c r="CB234" s="442"/>
      <c r="CC234" s="442"/>
      <c r="CD234" s="130"/>
      <c r="CN234" s="130"/>
      <c r="CX234" s="130"/>
      <c r="DH234" s="130"/>
      <c r="DR234" s="130"/>
      <c r="EB234" s="130"/>
      <c r="EL234" s="130"/>
      <c r="EV234" s="130"/>
      <c r="EW234" s="130"/>
      <c r="EX234" s="130"/>
      <c r="EY234" s="130"/>
      <c r="EZ234" s="130"/>
      <c r="FA234" s="130"/>
      <c r="FB234" s="130"/>
      <c r="FC234" s="130"/>
      <c r="FF234" s="130"/>
      <c r="FP234" s="130"/>
      <c r="FZ234" s="130"/>
      <c r="GJ234" s="130"/>
      <c r="GT234" s="130"/>
      <c r="HD234" s="130"/>
      <c r="HN234" s="130"/>
      <c r="HX234" s="130"/>
      <c r="IH234" s="130"/>
    </row>
    <row xmlns:x14ac="http://schemas.microsoft.com/office/spreadsheetml/2009/9/ac" r="235" s="3" customFormat="true" x14ac:dyDescent="0.25">
      <c r="A235" s="394"/>
      <c r="B235" s="130"/>
      <c r="L235" s="130"/>
      <c r="V235" s="130"/>
      <c r="AF235" s="130"/>
      <c r="AP235" s="130"/>
      <c r="AZ235" s="130"/>
      <c r="BA235" s="130"/>
      <c r="BB235" s="130"/>
      <c r="BC235" s="130"/>
      <c r="BD235" s="130"/>
      <c r="BE235" s="130"/>
      <c r="BF235" s="130"/>
      <c r="BG235" s="130"/>
      <c r="BJ235" s="130"/>
      <c r="BK235" s="130"/>
      <c r="BL235" s="130"/>
      <c r="BM235" s="130"/>
      <c r="BN235" s="130"/>
      <c r="BO235" s="130"/>
      <c r="BP235" s="130"/>
      <c r="BQ235" s="130"/>
      <c r="BT235" s="441"/>
      <c r="BU235" s="442"/>
      <c r="BV235" s="442"/>
      <c r="BW235" s="442"/>
      <c r="BX235" s="442"/>
      <c r="BY235" s="442"/>
      <c r="BZ235" s="442"/>
      <c r="CA235" s="442"/>
      <c r="CB235" s="442"/>
      <c r="CC235" s="442"/>
      <c r="CD235" s="130"/>
      <c r="CN235" s="130"/>
      <c r="CX235" s="130"/>
      <c r="DH235" s="130"/>
      <c r="DR235" s="130"/>
      <c r="EB235" s="130"/>
      <c r="EL235" s="130"/>
      <c r="EV235" s="130"/>
      <c r="EW235" s="130"/>
      <c r="EX235" s="130"/>
      <c r="EY235" s="130"/>
      <c r="EZ235" s="130"/>
      <c r="FA235" s="130"/>
      <c r="FB235" s="130"/>
      <c r="FC235" s="130"/>
      <c r="FF235" s="130"/>
      <c r="FP235" s="130"/>
      <c r="FZ235" s="130"/>
      <c r="GJ235" s="130"/>
      <c r="GT235" s="130"/>
      <c r="HD235" s="130"/>
      <c r="HN235" s="130"/>
      <c r="HX235" s="130"/>
      <c r="IH235" s="130"/>
    </row>
    <row xmlns:x14ac="http://schemas.microsoft.com/office/spreadsheetml/2009/9/ac" r="236" s="3" customFormat="true" x14ac:dyDescent="0.25">
      <c r="A236" s="394"/>
      <c r="B236" s="130"/>
      <c r="L236" s="130"/>
      <c r="V236" s="130"/>
      <c r="AF236" s="130"/>
      <c r="AP236" s="130"/>
      <c r="AZ236" s="130"/>
      <c r="BA236" s="130"/>
      <c r="BB236" s="130"/>
      <c r="BC236" s="130"/>
      <c r="BD236" s="130"/>
      <c r="BE236" s="130"/>
      <c r="BF236" s="130"/>
      <c r="BG236" s="130"/>
      <c r="BJ236" s="130"/>
      <c r="BK236" s="130"/>
      <c r="BL236" s="130"/>
      <c r="BM236" s="130"/>
      <c r="BN236" s="130"/>
      <c r="BO236" s="130"/>
      <c r="BP236" s="130"/>
      <c r="BQ236" s="130"/>
      <c r="BT236" s="441"/>
      <c r="BU236" s="442"/>
      <c r="BV236" s="442"/>
      <c r="BW236" s="442"/>
      <c r="BX236" s="442"/>
      <c r="BY236" s="442"/>
      <c r="BZ236" s="442"/>
      <c r="CA236" s="442"/>
      <c r="CB236" s="442"/>
      <c r="CC236" s="442"/>
      <c r="CD236" s="130"/>
      <c r="CN236" s="130"/>
      <c r="CX236" s="130"/>
      <c r="DH236" s="130"/>
      <c r="DR236" s="130"/>
      <c r="EB236" s="130"/>
      <c r="EL236" s="130"/>
      <c r="EV236" s="130"/>
      <c r="EW236" s="130"/>
      <c r="EX236" s="130"/>
      <c r="EY236" s="130"/>
      <c r="EZ236" s="130"/>
      <c r="FA236" s="130"/>
      <c r="FB236" s="130"/>
      <c r="FC236" s="130"/>
      <c r="FF236" s="130"/>
      <c r="FP236" s="130"/>
      <c r="FZ236" s="130"/>
      <c r="GJ236" s="130"/>
      <c r="GT236" s="130"/>
      <c r="HD236" s="130"/>
      <c r="HN236" s="130"/>
      <c r="HX236" s="130"/>
      <c r="IH236" s="130"/>
    </row>
    <row xmlns:x14ac="http://schemas.microsoft.com/office/spreadsheetml/2009/9/ac" r="237" s="3" customFormat="true" x14ac:dyDescent="0.25">
      <c r="A237" s="394"/>
      <c r="B237" s="130"/>
      <c r="L237" s="130"/>
      <c r="V237" s="130"/>
      <c r="AF237" s="130"/>
      <c r="AP237" s="130"/>
      <c r="AZ237" s="130"/>
      <c r="BA237" s="130"/>
      <c r="BB237" s="130"/>
      <c r="BC237" s="130"/>
      <c r="BD237" s="130"/>
      <c r="BE237" s="130"/>
      <c r="BF237" s="130"/>
      <c r="BG237" s="130"/>
      <c r="BJ237" s="130"/>
      <c r="BK237" s="130"/>
      <c r="BL237" s="130"/>
      <c r="BM237" s="130"/>
      <c r="BN237" s="130"/>
      <c r="BO237" s="130"/>
      <c r="BP237" s="130"/>
      <c r="BQ237" s="130"/>
      <c r="BT237" s="441"/>
      <c r="BU237" s="442"/>
      <c r="BV237" s="442"/>
      <c r="BW237" s="442"/>
      <c r="BX237" s="442"/>
      <c r="BY237" s="442"/>
      <c r="BZ237" s="442"/>
      <c r="CA237" s="442"/>
      <c r="CB237" s="442"/>
      <c r="CC237" s="442"/>
      <c r="CD237" s="130"/>
      <c r="CN237" s="130"/>
      <c r="CX237" s="130"/>
      <c r="DH237" s="130"/>
      <c r="DR237" s="130"/>
      <c r="EB237" s="130"/>
      <c r="EL237" s="130"/>
      <c r="EV237" s="130"/>
      <c r="EW237" s="130"/>
      <c r="EX237" s="130"/>
      <c r="EY237" s="130"/>
      <c r="EZ237" s="130"/>
      <c r="FA237" s="130"/>
      <c r="FB237" s="130"/>
      <c r="FC237" s="130"/>
      <c r="FF237" s="130"/>
      <c r="FP237" s="130"/>
      <c r="FZ237" s="130"/>
      <c r="GJ237" s="130"/>
      <c r="GT237" s="130"/>
      <c r="HD237" s="130"/>
      <c r="HN237" s="130"/>
      <c r="HX237" s="130"/>
      <c r="IH237" s="130"/>
    </row>
    <row xmlns:x14ac="http://schemas.microsoft.com/office/spreadsheetml/2009/9/ac" r="238" s="3" customFormat="true" x14ac:dyDescent="0.25">
      <c r="A238" s="394"/>
      <c r="B238" s="130"/>
      <c r="L238" s="130"/>
      <c r="V238" s="130"/>
      <c r="AF238" s="130"/>
      <c r="AP238" s="130"/>
      <c r="AZ238" s="130"/>
      <c r="BA238" s="130"/>
      <c r="BB238" s="130"/>
      <c r="BC238" s="130"/>
      <c r="BD238" s="130"/>
      <c r="BE238" s="130"/>
      <c r="BF238" s="130"/>
      <c r="BG238" s="130"/>
      <c r="BJ238" s="130"/>
      <c r="BK238" s="130"/>
      <c r="BL238" s="130"/>
      <c r="BM238" s="130"/>
      <c r="BN238" s="130"/>
      <c r="BO238" s="130"/>
      <c r="BP238" s="130"/>
      <c r="BQ238" s="130"/>
      <c r="BT238" s="441"/>
      <c r="BU238" s="442"/>
      <c r="BV238" s="442"/>
      <c r="BW238" s="442"/>
      <c r="BX238" s="442"/>
      <c r="BY238" s="442"/>
      <c r="BZ238" s="442"/>
      <c r="CA238" s="442"/>
      <c r="CB238" s="442"/>
      <c r="CC238" s="442"/>
      <c r="CD238" s="130"/>
      <c r="CN238" s="130"/>
      <c r="CX238" s="130"/>
      <c r="DH238" s="130"/>
      <c r="DR238" s="130"/>
      <c r="EB238" s="130"/>
      <c r="EL238" s="130"/>
      <c r="EV238" s="130"/>
      <c r="EW238" s="130"/>
      <c r="EX238" s="130"/>
      <c r="EY238" s="130"/>
      <c r="EZ238" s="130"/>
      <c r="FA238" s="130"/>
      <c r="FB238" s="130"/>
      <c r="FC238" s="130"/>
      <c r="FF238" s="130"/>
      <c r="FP238" s="130"/>
      <c r="FZ238" s="130"/>
      <c r="GJ238" s="130"/>
      <c r="GT238" s="130"/>
      <c r="HD238" s="130"/>
      <c r="HN238" s="130"/>
      <c r="HX238" s="130"/>
      <c r="IH238" s="130"/>
    </row>
    <row xmlns:x14ac="http://schemas.microsoft.com/office/spreadsheetml/2009/9/ac" r="239" s="3" customFormat="true" x14ac:dyDescent="0.25">
      <c r="A239" s="394"/>
      <c r="B239" s="130"/>
      <c r="L239" s="130"/>
      <c r="V239" s="130"/>
      <c r="AF239" s="130"/>
      <c r="AP239" s="130"/>
      <c r="AZ239" s="130"/>
      <c r="BA239" s="130"/>
      <c r="BB239" s="130"/>
      <c r="BC239" s="130"/>
      <c r="BD239" s="130"/>
      <c r="BE239" s="130"/>
      <c r="BF239" s="130"/>
      <c r="BG239" s="130"/>
      <c r="BJ239" s="130"/>
      <c r="BK239" s="130"/>
      <c r="BL239" s="130"/>
      <c r="BM239" s="130"/>
      <c r="BN239" s="130"/>
      <c r="BO239" s="130"/>
      <c r="BP239" s="130"/>
      <c r="BQ239" s="130"/>
      <c r="BT239" s="441"/>
      <c r="BU239" s="442"/>
      <c r="BV239" s="442"/>
      <c r="BW239" s="442"/>
      <c r="BX239" s="442"/>
      <c r="BY239" s="442"/>
      <c r="BZ239" s="442"/>
      <c r="CA239" s="442"/>
      <c r="CB239" s="442"/>
      <c r="CC239" s="442"/>
      <c r="CD239" s="130"/>
      <c r="CN239" s="130"/>
      <c r="CX239" s="130"/>
      <c r="DH239" s="130"/>
      <c r="DR239" s="130"/>
      <c r="EB239" s="130"/>
      <c r="EL239" s="130"/>
      <c r="EV239" s="130"/>
      <c r="EW239" s="130"/>
      <c r="EX239" s="130"/>
      <c r="EY239" s="130"/>
      <c r="EZ239" s="130"/>
      <c r="FA239" s="130"/>
      <c r="FB239" s="130"/>
      <c r="FC239" s="130"/>
      <c r="FF239" s="130"/>
      <c r="FP239" s="130"/>
      <c r="FZ239" s="130"/>
      <c r="GJ239" s="130"/>
      <c r="GT239" s="130"/>
      <c r="HD239" s="130"/>
      <c r="HN239" s="130"/>
      <c r="HX239" s="130"/>
      <c r="IH239" s="130"/>
    </row>
    <row xmlns:x14ac="http://schemas.microsoft.com/office/spreadsheetml/2009/9/ac" r="240" s="3" customFormat="true" x14ac:dyDescent="0.25">
      <c r="A240" s="394"/>
      <c r="B240" s="130"/>
      <c r="L240" s="130"/>
      <c r="V240" s="130"/>
      <c r="AF240" s="130"/>
      <c r="AP240" s="130"/>
      <c r="AZ240" s="130"/>
      <c r="BA240" s="130"/>
      <c r="BB240" s="130"/>
      <c r="BC240" s="130"/>
      <c r="BD240" s="130"/>
      <c r="BE240" s="130"/>
      <c r="BF240" s="130"/>
      <c r="BG240" s="130"/>
      <c r="BJ240" s="130"/>
      <c r="BK240" s="130"/>
      <c r="BL240" s="130"/>
      <c r="BM240" s="130"/>
      <c r="BN240" s="130"/>
      <c r="BO240" s="130"/>
      <c r="BP240" s="130"/>
      <c r="BQ240" s="130"/>
      <c r="BT240" s="441"/>
      <c r="BU240" s="442"/>
      <c r="BV240" s="442"/>
      <c r="BW240" s="442"/>
      <c r="BX240" s="442"/>
      <c r="BY240" s="442"/>
      <c r="BZ240" s="442"/>
      <c r="CA240" s="442"/>
      <c r="CB240" s="442"/>
      <c r="CC240" s="442"/>
      <c r="CD240" s="130"/>
      <c r="CN240" s="130"/>
      <c r="CX240" s="130"/>
      <c r="DH240" s="130"/>
      <c r="DR240" s="130"/>
      <c r="EB240" s="130"/>
      <c r="EL240" s="130"/>
      <c r="EV240" s="130"/>
      <c r="EW240" s="130"/>
      <c r="EX240" s="130"/>
      <c r="EY240" s="130"/>
      <c r="EZ240" s="130"/>
      <c r="FA240" s="130"/>
      <c r="FB240" s="130"/>
      <c r="FC240" s="130"/>
      <c r="FF240" s="130"/>
      <c r="FP240" s="130"/>
      <c r="FZ240" s="130"/>
      <c r="GJ240" s="130"/>
      <c r="GT240" s="130"/>
      <c r="HD240" s="130"/>
      <c r="HN240" s="130"/>
      <c r="HX240" s="130"/>
      <c r="IH240" s="130"/>
    </row>
    <row xmlns:x14ac="http://schemas.microsoft.com/office/spreadsheetml/2009/9/ac" r="241" s="3" customFormat="true" x14ac:dyDescent="0.25">
      <c r="A241" s="394"/>
      <c r="B241" s="130"/>
      <c r="L241" s="130"/>
      <c r="V241" s="130"/>
      <c r="AF241" s="130"/>
      <c r="AP241" s="130"/>
      <c r="AZ241" s="130"/>
      <c r="BA241" s="130"/>
      <c r="BB241" s="130"/>
      <c r="BC241" s="130"/>
      <c r="BD241" s="130"/>
      <c r="BE241" s="130"/>
      <c r="BF241" s="130"/>
      <c r="BG241" s="130"/>
      <c r="BJ241" s="130"/>
      <c r="BK241" s="130"/>
      <c r="BL241" s="130"/>
      <c r="BM241" s="130"/>
      <c r="BN241" s="130"/>
      <c r="BO241" s="130"/>
      <c r="BP241" s="130"/>
      <c r="BQ241" s="130"/>
      <c r="BT241" s="441"/>
      <c r="BU241" s="442"/>
      <c r="BV241" s="442"/>
      <c r="BW241" s="442"/>
      <c r="BX241" s="442"/>
      <c r="BY241" s="442"/>
      <c r="BZ241" s="442"/>
      <c r="CA241" s="442"/>
      <c r="CB241" s="442"/>
      <c r="CC241" s="442"/>
      <c r="CD241" s="130"/>
      <c r="CN241" s="130"/>
      <c r="CX241" s="130"/>
      <c r="DH241" s="130"/>
      <c r="DR241" s="130"/>
      <c r="EB241" s="130"/>
      <c r="EL241" s="130"/>
      <c r="EV241" s="130"/>
      <c r="EW241" s="130"/>
      <c r="EX241" s="130"/>
      <c r="EY241" s="130"/>
      <c r="EZ241" s="130"/>
      <c r="FA241" s="130"/>
      <c r="FB241" s="130"/>
      <c r="FC241" s="130"/>
      <c r="FF241" s="130"/>
      <c r="FP241" s="130"/>
      <c r="FZ241" s="130"/>
      <c r="GJ241" s="130"/>
      <c r="GT241" s="130"/>
      <c r="HD241" s="130"/>
      <c r="HN241" s="130"/>
      <c r="HX241" s="130"/>
      <c r="IH241" s="130"/>
    </row>
    <row xmlns:x14ac="http://schemas.microsoft.com/office/spreadsheetml/2009/9/ac" r="242" s="3" customFormat="true" x14ac:dyDescent="0.25">
      <c r="A242" s="394"/>
      <c r="B242" s="130"/>
      <c r="L242" s="130"/>
      <c r="V242" s="130"/>
      <c r="AF242" s="130"/>
      <c r="AP242" s="130"/>
      <c r="AZ242" s="130"/>
      <c r="BA242" s="130"/>
      <c r="BB242" s="130"/>
      <c r="BC242" s="130"/>
      <c r="BD242" s="130"/>
      <c r="BE242" s="130"/>
      <c r="BF242" s="130"/>
      <c r="BG242" s="130"/>
      <c r="BJ242" s="130"/>
      <c r="BK242" s="130"/>
      <c r="BL242" s="130"/>
      <c r="BM242" s="130"/>
      <c r="BN242" s="130"/>
      <c r="BO242" s="130"/>
      <c r="BP242" s="130"/>
      <c r="BQ242" s="130"/>
      <c r="BT242" s="441"/>
      <c r="BU242" s="442"/>
      <c r="BV242" s="442"/>
      <c r="BW242" s="442"/>
      <c r="BX242" s="442"/>
      <c r="BY242" s="442"/>
      <c r="BZ242" s="442"/>
      <c r="CA242" s="442"/>
      <c r="CB242" s="442"/>
      <c r="CC242" s="442"/>
      <c r="CD242" s="130"/>
      <c r="CN242" s="130"/>
      <c r="CX242" s="130"/>
      <c r="DH242" s="130"/>
      <c r="DR242" s="130"/>
      <c r="EB242" s="130"/>
      <c r="EL242" s="130"/>
      <c r="EV242" s="130"/>
      <c r="EW242" s="130"/>
      <c r="EX242" s="130"/>
      <c r="EY242" s="130"/>
      <c r="EZ242" s="130"/>
      <c r="FA242" s="130"/>
      <c r="FB242" s="130"/>
      <c r="FC242" s="130"/>
      <c r="FF242" s="130"/>
      <c r="FP242" s="130"/>
      <c r="FZ242" s="130"/>
      <c r="GJ242" s="130"/>
      <c r="GT242" s="130"/>
      <c r="HD242" s="130"/>
      <c r="HN242" s="130"/>
      <c r="HX242" s="130"/>
      <c r="IH242" s="130"/>
    </row>
    <row xmlns:x14ac="http://schemas.microsoft.com/office/spreadsheetml/2009/9/ac" r="243" s="3" customFormat="true" x14ac:dyDescent="0.25">
      <c r="A243" s="394"/>
      <c r="B243" s="130"/>
      <c r="L243" s="130"/>
      <c r="V243" s="130"/>
      <c r="AF243" s="130"/>
      <c r="AP243" s="130"/>
      <c r="AZ243" s="130"/>
      <c r="BA243" s="130"/>
      <c r="BB243" s="130"/>
      <c r="BC243" s="130"/>
      <c r="BD243" s="130"/>
      <c r="BE243" s="130"/>
      <c r="BF243" s="130"/>
      <c r="BG243" s="130"/>
      <c r="BJ243" s="130"/>
      <c r="BK243" s="130"/>
      <c r="BL243" s="130"/>
      <c r="BM243" s="130"/>
      <c r="BN243" s="130"/>
      <c r="BO243" s="130"/>
      <c r="BP243" s="130"/>
      <c r="BQ243" s="130"/>
      <c r="BT243" s="441"/>
      <c r="BU243" s="442"/>
      <c r="BV243" s="442"/>
      <c r="BW243" s="442"/>
      <c r="BX243" s="442"/>
      <c r="BY243" s="442"/>
      <c r="BZ243" s="442"/>
      <c r="CA243" s="442"/>
      <c r="CB243" s="442"/>
      <c r="CC243" s="442"/>
      <c r="CD243" s="130"/>
      <c r="CN243" s="130"/>
      <c r="CX243" s="130"/>
      <c r="DH243" s="130"/>
      <c r="DR243" s="130"/>
      <c r="EB243" s="130"/>
      <c r="EL243" s="130"/>
      <c r="EV243" s="130"/>
      <c r="EW243" s="130"/>
      <c r="EX243" s="130"/>
      <c r="EY243" s="130"/>
      <c r="EZ243" s="130"/>
      <c r="FA243" s="130"/>
      <c r="FB243" s="130"/>
      <c r="FC243" s="130"/>
      <c r="FF243" s="130"/>
      <c r="FP243" s="130"/>
      <c r="FZ243" s="130"/>
      <c r="GJ243" s="130"/>
      <c r="GT243" s="130"/>
      <c r="HD243" s="130"/>
      <c r="HN243" s="130"/>
      <c r="HX243" s="130"/>
      <c r="IH243" s="130"/>
    </row>
    <row xmlns:x14ac="http://schemas.microsoft.com/office/spreadsheetml/2009/9/ac" r="244" s="3" customFormat="true" x14ac:dyDescent="0.25">
      <c r="A244" s="394"/>
      <c r="B244" s="130"/>
      <c r="L244" s="130"/>
      <c r="V244" s="130"/>
      <c r="AF244" s="130"/>
      <c r="AP244" s="130"/>
      <c r="AZ244" s="130"/>
      <c r="BA244" s="130"/>
      <c r="BB244" s="130"/>
      <c r="BC244" s="130"/>
      <c r="BD244" s="130"/>
      <c r="BE244" s="130"/>
      <c r="BF244" s="130"/>
      <c r="BG244" s="130"/>
      <c r="BJ244" s="130"/>
      <c r="BK244" s="130"/>
      <c r="BL244" s="130"/>
      <c r="BM244" s="130"/>
      <c r="BN244" s="130"/>
      <c r="BO244" s="130"/>
      <c r="BP244" s="130"/>
      <c r="BQ244" s="130"/>
      <c r="BT244" s="441"/>
      <c r="BU244" s="442"/>
      <c r="BV244" s="442"/>
      <c r="BW244" s="442"/>
      <c r="BX244" s="442"/>
      <c r="BY244" s="442"/>
      <c r="BZ244" s="442"/>
      <c r="CA244" s="442"/>
      <c r="CB244" s="442"/>
      <c r="CC244" s="442"/>
      <c r="CD244" s="130"/>
      <c r="CN244" s="130"/>
      <c r="CX244" s="130"/>
      <c r="DH244" s="130"/>
      <c r="DR244" s="130"/>
      <c r="EB244" s="130"/>
      <c r="EL244" s="130"/>
      <c r="EV244" s="130"/>
      <c r="EW244" s="130"/>
      <c r="EX244" s="130"/>
      <c r="EY244" s="130"/>
      <c r="EZ244" s="130"/>
      <c r="FA244" s="130"/>
      <c r="FB244" s="130"/>
      <c r="FC244" s="130"/>
      <c r="FF244" s="130"/>
      <c r="FP244" s="130"/>
      <c r="FZ244" s="130"/>
      <c r="GJ244" s="130"/>
      <c r="GT244" s="130"/>
      <c r="HD244" s="130"/>
      <c r="HN244" s="130"/>
      <c r="HX244" s="130"/>
      <c r="IH244" s="130"/>
    </row>
    <row xmlns:x14ac="http://schemas.microsoft.com/office/spreadsheetml/2009/9/ac" r="245" s="3" customFormat="true" x14ac:dyDescent="0.25">
      <c r="A245" s="394"/>
      <c r="B245" s="130"/>
      <c r="L245" s="130"/>
      <c r="V245" s="130"/>
      <c r="AF245" s="130"/>
      <c r="AP245" s="130"/>
      <c r="AZ245" s="130"/>
      <c r="BA245" s="130"/>
      <c r="BB245" s="130"/>
      <c r="BC245" s="130"/>
      <c r="BD245" s="130"/>
      <c r="BE245" s="130"/>
      <c r="BF245" s="130"/>
      <c r="BG245" s="130"/>
      <c r="BJ245" s="130"/>
      <c r="BK245" s="130"/>
      <c r="BL245" s="130"/>
      <c r="BM245" s="130"/>
      <c r="BN245" s="130"/>
      <c r="BO245" s="130"/>
      <c r="BP245" s="130"/>
      <c r="BQ245" s="130"/>
      <c r="BT245" s="441"/>
      <c r="BU245" s="442"/>
      <c r="BV245" s="442"/>
      <c r="BW245" s="442"/>
      <c r="BX245" s="442"/>
      <c r="BY245" s="442"/>
      <c r="BZ245" s="442"/>
      <c r="CA245" s="442"/>
      <c r="CB245" s="442"/>
      <c r="CC245" s="442"/>
      <c r="CD245" s="130"/>
      <c r="CN245" s="130"/>
      <c r="CX245" s="130"/>
      <c r="DH245" s="130"/>
      <c r="DR245" s="130"/>
      <c r="EB245" s="130"/>
      <c r="EL245" s="130"/>
      <c r="EV245" s="130"/>
      <c r="EW245" s="130"/>
      <c r="EX245" s="130"/>
      <c r="EY245" s="130"/>
      <c r="EZ245" s="130"/>
      <c r="FA245" s="130"/>
      <c r="FB245" s="130"/>
      <c r="FC245" s="130"/>
      <c r="FF245" s="130"/>
      <c r="FP245" s="130"/>
      <c r="FZ245" s="130"/>
      <c r="GJ245" s="130"/>
      <c r="GT245" s="130"/>
      <c r="HD245" s="130"/>
      <c r="HN245" s="130"/>
      <c r="HX245" s="130"/>
      <c r="IH245" s="130"/>
    </row>
    <row xmlns:x14ac="http://schemas.microsoft.com/office/spreadsheetml/2009/9/ac" r="246" s="3" customFormat="true" x14ac:dyDescent="0.25">
      <c r="A246" s="394"/>
      <c r="B246" s="130"/>
      <c r="L246" s="130"/>
      <c r="V246" s="130"/>
      <c r="AF246" s="130"/>
      <c r="AP246" s="130"/>
      <c r="AZ246" s="130"/>
      <c r="BA246" s="130"/>
      <c r="BB246" s="130"/>
      <c r="BC246" s="130"/>
      <c r="BD246" s="130"/>
      <c r="BE246" s="130"/>
      <c r="BF246" s="130"/>
      <c r="BG246" s="130"/>
      <c r="BJ246" s="130"/>
      <c r="BK246" s="130"/>
      <c r="BL246" s="130"/>
      <c r="BM246" s="130"/>
      <c r="BN246" s="130"/>
      <c r="BO246" s="130"/>
      <c r="BP246" s="130"/>
      <c r="BQ246" s="130"/>
      <c r="BT246" s="441"/>
      <c r="BU246" s="442"/>
      <c r="BV246" s="442"/>
      <c r="BW246" s="442"/>
      <c r="BX246" s="442"/>
      <c r="BY246" s="442"/>
      <c r="BZ246" s="442"/>
      <c r="CA246" s="442"/>
      <c r="CB246" s="442"/>
      <c r="CC246" s="442"/>
      <c r="CD246" s="130"/>
      <c r="CN246" s="130"/>
      <c r="CX246" s="130"/>
      <c r="DH246" s="130"/>
      <c r="DR246" s="130"/>
      <c r="EB246" s="130"/>
      <c r="EL246" s="130"/>
      <c r="EV246" s="130"/>
      <c r="EW246" s="130"/>
      <c r="EX246" s="130"/>
      <c r="EY246" s="130"/>
      <c r="EZ246" s="130"/>
      <c r="FA246" s="130"/>
      <c r="FB246" s="130"/>
      <c r="FC246" s="130"/>
      <c r="FF246" s="130"/>
      <c r="FP246" s="130"/>
      <c r="FZ246" s="130"/>
      <c r="GJ246" s="130"/>
      <c r="GT246" s="130"/>
      <c r="HD246" s="130"/>
      <c r="HN246" s="130"/>
      <c r="HX246" s="130"/>
      <c r="IH246" s="130"/>
    </row>
    <row xmlns:x14ac="http://schemas.microsoft.com/office/spreadsheetml/2009/9/ac" r="247" s="3" customFormat="true" x14ac:dyDescent="0.25">
      <c r="A247" s="394"/>
      <c r="B247" s="130"/>
      <c r="L247" s="130"/>
      <c r="V247" s="130"/>
      <c r="AF247" s="130"/>
      <c r="AP247" s="130"/>
      <c r="AZ247" s="130"/>
      <c r="BA247" s="130"/>
      <c r="BB247" s="130"/>
      <c r="BC247" s="130"/>
      <c r="BD247" s="130"/>
      <c r="BE247" s="130"/>
      <c r="BF247" s="130"/>
      <c r="BG247" s="130"/>
      <c r="BJ247" s="130"/>
      <c r="BK247" s="130"/>
      <c r="BL247" s="130"/>
      <c r="BM247" s="130"/>
      <c r="BN247" s="130"/>
      <c r="BO247" s="130"/>
      <c r="BP247" s="130"/>
      <c r="BQ247" s="130"/>
      <c r="BT247" s="441"/>
      <c r="BU247" s="442"/>
      <c r="BV247" s="442"/>
      <c r="BW247" s="442"/>
      <c r="BX247" s="442"/>
      <c r="BY247" s="442"/>
      <c r="BZ247" s="442"/>
      <c r="CA247" s="442"/>
      <c r="CB247" s="442"/>
      <c r="CC247" s="442"/>
      <c r="CD247" s="130"/>
      <c r="CN247" s="130"/>
      <c r="CX247" s="130"/>
      <c r="DH247" s="130"/>
      <c r="DR247" s="130"/>
      <c r="EB247" s="130"/>
      <c r="EL247" s="130"/>
      <c r="EV247" s="130"/>
      <c r="EW247" s="130"/>
      <c r="EX247" s="130"/>
      <c r="EY247" s="130"/>
      <c r="EZ247" s="130"/>
      <c r="FA247" s="130"/>
      <c r="FB247" s="130"/>
      <c r="FC247" s="130"/>
      <c r="FF247" s="130"/>
      <c r="FP247" s="130"/>
      <c r="FZ247" s="130"/>
      <c r="GJ247" s="130"/>
      <c r="GT247" s="130"/>
      <c r="HD247" s="130"/>
      <c r="HN247" s="130"/>
      <c r="HX247" s="130"/>
      <c r="IH247" s="130"/>
    </row>
    <row xmlns:x14ac="http://schemas.microsoft.com/office/spreadsheetml/2009/9/ac" r="248" s="3" customFormat="true" x14ac:dyDescent="0.25">
      <c r="A248" s="394"/>
      <c r="B248" s="130"/>
      <c r="L248" s="130"/>
      <c r="V248" s="130"/>
      <c r="AF248" s="130"/>
      <c r="AP248" s="130"/>
      <c r="AZ248" s="130"/>
      <c r="BA248" s="130"/>
      <c r="BB248" s="130"/>
      <c r="BC248" s="130"/>
      <c r="BD248" s="130"/>
      <c r="BE248" s="130"/>
      <c r="BF248" s="130"/>
      <c r="BG248" s="130"/>
      <c r="BJ248" s="130"/>
      <c r="BK248" s="130"/>
      <c r="BL248" s="130"/>
      <c r="BM248" s="130"/>
      <c r="BN248" s="130"/>
      <c r="BO248" s="130"/>
      <c r="BP248" s="130"/>
      <c r="BQ248" s="130"/>
      <c r="BT248" s="441"/>
      <c r="BU248" s="442"/>
      <c r="BV248" s="442"/>
      <c r="BW248" s="442"/>
      <c r="BX248" s="442"/>
      <c r="BY248" s="442"/>
      <c r="BZ248" s="442"/>
      <c r="CA248" s="442"/>
      <c r="CB248" s="442"/>
      <c r="CC248" s="442"/>
      <c r="CD248" s="130"/>
      <c r="CN248" s="130"/>
      <c r="CX248" s="130"/>
      <c r="DH248" s="130"/>
      <c r="DR248" s="130"/>
      <c r="EB248" s="130"/>
      <c r="EL248" s="130"/>
      <c r="EV248" s="130"/>
      <c r="EW248" s="130"/>
      <c r="EX248" s="130"/>
      <c r="EY248" s="130"/>
      <c r="EZ248" s="130"/>
      <c r="FA248" s="130"/>
      <c r="FB248" s="130"/>
      <c r="FC248" s="130"/>
      <c r="FF248" s="130"/>
      <c r="FP248" s="130"/>
      <c r="FZ248" s="130"/>
      <c r="GJ248" s="130"/>
      <c r="GT248" s="130"/>
      <c r="HD248" s="130"/>
      <c r="HN248" s="130"/>
      <c r="HX248" s="130"/>
      <c r="IH248" s="130"/>
    </row>
    <row xmlns:x14ac="http://schemas.microsoft.com/office/spreadsheetml/2009/9/ac" r="249" s="3" customFormat="true" x14ac:dyDescent="0.25">
      <c r="A249" s="394"/>
      <c r="B249" s="130"/>
      <c r="L249" s="130"/>
      <c r="V249" s="130"/>
      <c r="AF249" s="130"/>
      <c r="AP249" s="130"/>
      <c r="AZ249" s="130"/>
      <c r="BA249" s="130"/>
      <c r="BB249" s="130"/>
      <c r="BC249" s="130"/>
      <c r="BD249" s="130"/>
      <c r="BE249" s="130"/>
      <c r="BF249" s="130"/>
      <c r="BG249" s="130"/>
      <c r="BJ249" s="130"/>
      <c r="BK249" s="130"/>
      <c r="BL249" s="130"/>
      <c r="BM249" s="130"/>
      <c r="BN249" s="130"/>
      <c r="BO249" s="130"/>
      <c r="BP249" s="130"/>
      <c r="BQ249" s="130"/>
      <c r="BT249" s="441"/>
      <c r="BU249" s="442"/>
      <c r="BV249" s="442"/>
      <c r="BW249" s="442"/>
      <c r="BX249" s="442"/>
      <c r="BY249" s="442"/>
      <c r="BZ249" s="442"/>
      <c r="CA249" s="442"/>
      <c r="CB249" s="442"/>
      <c r="CC249" s="442"/>
      <c r="CD249" s="130"/>
      <c r="CN249" s="130"/>
      <c r="CX249" s="130"/>
      <c r="DH249" s="130"/>
      <c r="DR249" s="130"/>
      <c r="EB249" s="130"/>
      <c r="EL249" s="130"/>
      <c r="EV249" s="130"/>
      <c r="EW249" s="130"/>
      <c r="EX249" s="130"/>
      <c r="EY249" s="130"/>
      <c r="EZ249" s="130"/>
      <c r="FA249" s="130"/>
      <c r="FB249" s="130"/>
      <c r="FC249" s="130"/>
      <c r="FF249" s="130"/>
      <c r="FP249" s="130"/>
      <c r="FZ249" s="130"/>
      <c r="GJ249" s="130"/>
      <c r="GT249" s="130"/>
      <c r="HD249" s="130"/>
      <c r="HN249" s="130"/>
      <c r="HX249" s="130"/>
      <c r="IH249" s="130"/>
    </row>
    <row xmlns:x14ac="http://schemas.microsoft.com/office/spreadsheetml/2009/9/ac" r="250" s="3" customFormat="true" x14ac:dyDescent="0.25">
      <c r="A250" s="394"/>
      <c r="B250" s="130"/>
      <c r="L250" s="130"/>
      <c r="V250" s="130"/>
      <c r="AF250" s="130"/>
      <c r="AP250" s="130"/>
      <c r="AZ250" s="130"/>
      <c r="BA250" s="130"/>
      <c r="BB250" s="130"/>
      <c r="BC250" s="130"/>
      <c r="BD250" s="130"/>
      <c r="BE250" s="130"/>
      <c r="BF250" s="130"/>
      <c r="BG250" s="130"/>
      <c r="BJ250" s="130"/>
      <c r="BK250" s="130"/>
      <c r="BL250" s="130"/>
      <c r="BM250" s="130"/>
      <c r="BN250" s="130"/>
      <c r="BO250" s="130"/>
      <c r="BP250" s="130"/>
      <c r="BQ250" s="130"/>
      <c r="BT250" s="441"/>
      <c r="BU250" s="442"/>
      <c r="BV250" s="442"/>
      <c r="BW250" s="442"/>
      <c r="BX250" s="442"/>
      <c r="BY250" s="442"/>
      <c r="BZ250" s="442"/>
      <c r="CA250" s="442"/>
      <c r="CB250" s="442"/>
      <c r="CC250" s="442"/>
      <c r="CD250" s="130"/>
      <c r="CN250" s="130"/>
      <c r="CX250" s="130"/>
      <c r="DH250" s="130"/>
      <c r="DR250" s="130"/>
      <c r="EB250" s="130"/>
      <c r="EL250" s="130"/>
      <c r="EV250" s="130"/>
      <c r="EW250" s="130"/>
      <c r="EX250" s="130"/>
      <c r="EY250" s="130"/>
      <c r="EZ250" s="130"/>
      <c r="FA250" s="130"/>
      <c r="FB250" s="130"/>
      <c r="FC250" s="130"/>
      <c r="FF250" s="130"/>
      <c r="FP250" s="130"/>
      <c r="FZ250" s="130"/>
      <c r="GJ250" s="130"/>
      <c r="GT250" s="130"/>
      <c r="HD250" s="130"/>
      <c r="HN250" s="130"/>
      <c r="HX250" s="130"/>
      <c r="IH250" s="130"/>
    </row>
    <row xmlns:x14ac="http://schemas.microsoft.com/office/spreadsheetml/2009/9/ac" r="251" s="3" customFormat="true" x14ac:dyDescent="0.25">
      <c r="A251" s="394"/>
      <c r="B251" s="130"/>
      <c r="L251" s="130"/>
      <c r="V251" s="130"/>
      <c r="AF251" s="130"/>
      <c r="AP251" s="130"/>
      <c r="AZ251" s="130"/>
      <c r="BA251" s="130"/>
      <c r="BB251" s="130"/>
      <c r="BC251" s="130"/>
      <c r="BD251" s="130"/>
      <c r="BE251" s="130"/>
      <c r="BF251" s="130"/>
      <c r="BG251" s="130"/>
      <c r="BJ251" s="130"/>
      <c r="BK251" s="130"/>
      <c r="BL251" s="130"/>
      <c r="BM251" s="130"/>
      <c r="BN251" s="130"/>
      <c r="BO251" s="130"/>
      <c r="BP251" s="130"/>
      <c r="BQ251" s="130"/>
      <c r="BT251" s="441"/>
      <c r="BU251" s="442"/>
      <c r="BV251" s="442"/>
      <c r="BW251" s="442"/>
      <c r="BX251" s="442"/>
      <c r="BY251" s="442"/>
      <c r="BZ251" s="442"/>
      <c r="CA251" s="442"/>
      <c r="CB251" s="442"/>
      <c r="CC251" s="442"/>
      <c r="CD251" s="130"/>
      <c r="CN251" s="130"/>
      <c r="CX251" s="130"/>
      <c r="DH251" s="130"/>
      <c r="DR251" s="130"/>
      <c r="EB251" s="130"/>
      <c r="EL251" s="130"/>
      <c r="EV251" s="130"/>
      <c r="EW251" s="130"/>
      <c r="EX251" s="130"/>
      <c r="EY251" s="130"/>
      <c r="EZ251" s="130"/>
      <c r="FA251" s="130"/>
      <c r="FB251" s="130"/>
      <c r="FC251" s="130"/>
      <c r="FF251" s="130"/>
      <c r="FP251" s="130"/>
      <c r="FZ251" s="130"/>
      <c r="GJ251" s="130"/>
      <c r="GT251" s="130"/>
      <c r="HD251" s="130"/>
      <c r="HN251" s="130"/>
      <c r="HX251" s="130"/>
      <c r="IH251" s="130"/>
    </row>
    <row xmlns:x14ac="http://schemas.microsoft.com/office/spreadsheetml/2009/9/ac" r="252" s="3" customFormat="true" x14ac:dyDescent="0.25">
      <c r="A252" s="394"/>
      <c r="B252" s="130"/>
      <c r="L252" s="130"/>
      <c r="V252" s="130"/>
      <c r="AF252" s="130"/>
      <c r="AP252" s="130"/>
      <c r="AZ252" s="130"/>
      <c r="BA252" s="130"/>
      <c r="BB252" s="130"/>
      <c r="BC252" s="130"/>
      <c r="BD252" s="130"/>
      <c r="BE252" s="130"/>
      <c r="BF252" s="130"/>
      <c r="BG252" s="130"/>
      <c r="BJ252" s="130"/>
      <c r="BK252" s="130"/>
      <c r="BL252" s="130"/>
      <c r="BM252" s="130"/>
      <c r="BN252" s="130"/>
      <c r="BO252" s="130"/>
      <c r="BP252" s="130"/>
      <c r="BQ252" s="130"/>
      <c r="BT252" s="441"/>
      <c r="BU252" s="442"/>
      <c r="BV252" s="442"/>
      <c r="BW252" s="442"/>
      <c r="BX252" s="442"/>
      <c r="BY252" s="442"/>
      <c r="BZ252" s="442"/>
      <c r="CA252" s="442"/>
      <c r="CB252" s="442"/>
      <c r="CC252" s="442"/>
      <c r="CD252" s="130"/>
      <c r="CN252" s="130"/>
      <c r="CX252" s="130"/>
      <c r="DH252" s="130"/>
      <c r="DR252" s="130"/>
      <c r="EB252" s="130"/>
      <c r="EL252" s="130"/>
      <c r="EV252" s="130"/>
      <c r="EW252" s="130"/>
      <c r="EX252" s="130"/>
      <c r="EY252" s="130"/>
      <c r="EZ252" s="130"/>
      <c r="FA252" s="130"/>
      <c r="FB252" s="130"/>
      <c r="FC252" s="130"/>
      <c r="FF252" s="130"/>
      <c r="FP252" s="130"/>
      <c r="FZ252" s="130"/>
      <c r="GJ252" s="130"/>
      <c r="GT252" s="130"/>
      <c r="HD252" s="130"/>
      <c r="HN252" s="130"/>
      <c r="HX252" s="130"/>
      <c r="IH252" s="130"/>
    </row>
    <row xmlns:x14ac="http://schemas.microsoft.com/office/spreadsheetml/2009/9/ac" r="253" s="3" customFormat="true" x14ac:dyDescent="0.25">
      <c r="A253" s="394"/>
      <c r="B253" s="130"/>
      <c r="L253" s="130"/>
      <c r="V253" s="130"/>
      <c r="AF253" s="130"/>
      <c r="AP253" s="130"/>
      <c r="AZ253" s="130"/>
      <c r="BA253" s="130"/>
      <c r="BB253" s="130"/>
      <c r="BC253" s="130"/>
      <c r="BD253" s="130"/>
      <c r="BE253" s="130"/>
      <c r="BF253" s="130"/>
      <c r="BG253" s="130"/>
      <c r="BJ253" s="130"/>
      <c r="BK253" s="130"/>
      <c r="BL253" s="130"/>
      <c r="BM253" s="130"/>
      <c r="BN253" s="130"/>
      <c r="BO253" s="130"/>
      <c r="BP253" s="130"/>
      <c r="BQ253" s="130"/>
      <c r="BT253" s="441"/>
      <c r="BU253" s="442"/>
      <c r="BV253" s="442"/>
      <c r="BW253" s="442"/>
      <c r="BX253" s="442"/>
      <c r="BY253" s="442"/>
      <c r="BZ253" s="442"/>
      <c r="CA253" s="442"/>
      <c r="CB253" s="442"/>
      <c r="CC253" s="442"/>
      <c r="CD253" s="130"/>
      <c r="CN253" s="130"/>
      <c r="CX253" s="130"/>
      <c r="DH253" s="130"/>
      <c r="DR253" s="130"/>
      <c r="EB253" s="130"/>
      <c r="EL253" s="130"/>
      <c r="EV253" s="130"/>
      <c r="EW253" s="130"/>
      <c r="EX253" s="130"/>
      <c r="EY253" s="130"/>
      <c r="EZ253" s="130"/>
      <c r="FA253" s="130"/>
      <c r="FB253" s="130"/>
      <c r="FC253" s="130"/>
      <c r="FF253" s="130"/>
      <c r="FP253" s="130"/>
      <c r="FZ253" s="130"/>
      <c r="GJ253" s="130"/>
      <c r="GT253" s="130"/>
      <c r="HD253" s="130"/>
      <c r="HN253" s="130"/>
      <c r="HX253" s="130"/>
      <c r="IH253" s="130"/>
    </row>
    <row xmlns:x14ac="http://schemas.microsoft.com/office/spreadsheetml/2009/9/ac" r="254" s="3" customFormat="true" x14ac:dyDescent="0.25">
      <c r="A254" s="394"/>
      <c r="B254" s="130"/>
      <c r="L254" s="130"/>
      <c r="V254" s="130"/>
      <c r="AF254" s="130"/>
      <c r="AP254" s="130"/>
      <c r="AZ254" s="130"/>
      <c r="BA254" s="130"/>
      <c r="BB254" s="130"/>
      <c r="BC254" s="130"/>
      <c r="BD254" s="130"/>
      <c r="BE254" s="130"/>
      <c r="BF254" s="130"/>
      <c r="BG254" s="130"/>
      <c r="BJ254" s="130"/>
      <c r="BK254" s="130"/>
      <c r="BL254" s="130"/>
      <c r="BM254" s="130"/>
      <c r="BN254" s="130"/>
      <c r="BO254" s="130"/>
      <c r="BP254" s="130"/>
      <c r="BQ254" s="130"/>
      <c r="BT254" s="441"/>
      <c r="BU254" s="442"/>
      <c r="BV254" s="442"/>
      <c r="BW254" s="442"/>
      <c r="BX254" s="442"/>
      <c r="BY254" s="442"/>
      <c r="BZ254" s="442"/>
      <c r="CA254" s="442"/>
      <c r="CB254" s="442"/>
      <c r="CC254" s="442"/>
      <c r="CD254" s="130"/>
      <c r="CN254" s="130"/>
      <c r="CX254" s="130"/>
      <c r="DH254" s="130"/>
      <c r="DR254" s="130"/>
      <c r="EB254" s="130"/>
      <c r="EL254" s="130"/>
      <c r="EV254" s="130"/>
      <c r="EW254" s="130"/>
      <c r="EX254" s="130"/>
      <c r="EY254" s="130"/>
      <c r="EZ254" s="130"/>
      <c r="FA254" s="130"/>
      <c r="FB254" s="130"/>
      <c r="FC254" s="130"/>
      <c r="FF254" s="130"/>
      <c r="FP254" s="130"/>
      <c r="FZ254" s="130"/>
      <c r="GJ254" s="130"/>
      <c r="GT254" s="130"/>
      <c r="HD254" s="130"/>
      <c r="HN254" s="130"/>
      <c r="HX254" s="130"/>
      <c r="IH254" s="130"/>
    </row>
    <row xmlns:x14ac="http://schemas.microsoft.com/office/spreadsheetml/2009/9/ac" r="255" s="3" customFormat="true" x14ac:dyDescent="0.25">
      <c r="A255" s="394"/>
      <c r="B255" s="130"/>
      <c r="L255" s="130"/>
      <c r="V255" s="130"/>
      <c r="AF255" s="130"/>
      <c r="AP255" s="130"/>
      <c r="AZ255" s="130"/>
      <c r="BA255" s="130"/>
      <c r="BB255" s="130"/>
      <c r="BC255" s="130"/>
      <c r="BD255" s="130"/>
      <c r="BE255" s="130"/>
      <c r="BF255" s="130"/>
      <c r="BG255" s="130"/>
      <c r="BJ255" s="130"/>
      <c r="BK255" s="130"/>
      <c r="BL255" s="130"/>
      <c r="BM255" s="130"/>
      <c r="BN255" s="130"/>
      <c r="BO255" s="130"/>
      <c r="BP255" s="130"/>
      <c r="BQ255" s="130"/>
      <c r="BT255" s="441"/>
      <c r="BU255" s="442"/>
      <c r="BV255" s="442"/>
      <c r="BW255" s="442"/>
      <c r="BX255" s="442"/>
      <c r="BY255" s="442"/>
      <c r="BZ255" s="442"/>
      <c r="CA255" s="442"/>
      <c r="CB255" s="442"/>
      <c r="CC255" s="442"/>
      <c r="CD255" s="130"/>
      <c r="CN255" s="130"/>
      <c r="CX255" s="130"/>
      <c r="DH255" s="130"/>
      <c r="DR255" s="130"/>
      <c r="EB255" s="130"/>
      <c r="EL255" s="130"/>
      <c r="EV255" s="130"/>
      <c r="EW255" s="130"/>
      <c r="EX255" s="130"/>
      <c r="EY255" s="130"/>
      <c r="EZ255" s="130"/>
      <c r="FA255" s="130"/>
      <c r="FB255" s="130"/>
      <c r="FC255" s="130"/>
      <c r="FF255" s="130"/>
      <c r="FP255" s="130"/>
      <c r="FZ255" s="130"/>
      <c r="GJ255" s="130"/>
      <c r="GT255" s="130"/>
      <c r="HD255" s="130"/>
      <c r="HN255" s="130"/>
      <c r="HX255" s="130"/>
      <c r="IH255" s="130"/>
    </row>
    <row xmlns:x14ac="http://schemas.microsoft.com/office/spreadsheetml/2009/9/ac" r="256" s="3" customFormat="true" x14ac:dyDescent="0.25">
      <c r="A256" s="394"/>
      <c r="B256" s="130"/>
      <c r="L256" s="130"/>
      <c r="V256" s="130"/>
      <c r="AF256" s="130"/>
      <c r="AP256" s="130"/>
      <c r="AZ256" s="130"/>
      <c r="BA256" s="130"/>
      <c r="BB256" s="130"/>
      <c r="BC256" s="130"/>
      <c r="BD256" s="130"/>
      <c r="BE256" s="130"/>
      <c r="BF256" s="130"/>
      <c r="BG256" s="130"/>
      <c r="BJ256" s="130"/>
      <c r="BK256" s="130"/>
      <c r="BL256" s="130"/>
      <c r="BM256" s="130"/>
      <c r="BN256" s="130"/>
      <c r="BO256" s="130"/>
      <c r="BP256" s="130"/>
      <c r="BQ256" s="130"/>
      <c r="BT256" s="441"/>
      <c r="BU256" s="442"/>
      <c r="BV256" s="442"/>
      <c r="BW256" s="442"/>
      <c r="BX256" s="442"/>
      <c r="BY256" s="442"/>
      <c r="BZ256" s="442"/>
      <c r="CA256" s="442"/>
      <c r="CB256" s="442"/>
      <c r="CC256" s="442"/>
      <c r="CD256" s="130"/>
      <c r="CN256" s="130"/>
      <c r="CX256" s="130"/>
      <c r="DH256" s="130"/>
      <c r="DR256" s="130"/>
      <c r="EB256" s="130"/>
      <c r="EL256" s="130"/>
      <c r="EV256" s="130"/>
      <c r="EW256" s="130"/>
      <c r="EX256" s="130"/>
      <c r="EY256" s="130"/>
      <c r="EZ256" s="130"/>
      <c r="FA256" s="130"/>
      <c r="FB256" s="130"/>
      <c r="FC256" s="130"/>
      <c r="FF256" s="130"/>
      <c r="FP256" s="130"/>
      <c r="FZ256" s="130"/>
      <c r="GJ256" s="130"/>
      <c r="GT256" s="130"/>
      <c r="HD256" s="130"/>
      <c r="HN256" s="130"/>
      <c r="HX256" s="130"/>
      <c r="IH256" s="130"/>
    </row>
    <row xmlns:x14ac="http://schemas.microsoft.com/office/spreadsheetml/2009/9/ac" r="257" s="3" customFormat="true" x14ac:dyDescent="0.25">
      <c r="A257" s="394"/>
      <c r="B257" s="130"/>
      <c r="L257" s="130"/>
      <c r="V257" s="130"/>
      <c r="AF257" s="130"/>
      <c r="AP257" s="130"/>
      <c r="AZ257" s="130"/>
      <c r="BA257" s="130"/>
      <c r="BB257" s="130"/>
      <c r="BC257" s="130"/>
      <c r="BD257" s="130"/>
      <c r="BE257" s="130"/>
      <c r="BF257" s="130"/>
      <c r="BG257" s="130"/>
      <c r="BJ257" s="130"/>
      <c r="BK257" s="130"/>
      <c r="BL257" s="130"/>
      <c r="BM257" s="130"/>
      <c r="BN257" s="130"/>
      <c r="BO257" s="130"/>
      <c r="BP257" s="130"/>
      <c r="BQ257" s="130"/>
      <c r="BT257" s="441"/>
      <c r="BU257" s="442"/>
      <c r="BV257" s="442"/>
      <c r="BW257" s="442"/>
      <c r="BX257" s="442"/>
      <c r="BY257" s="442"/>
      <c r="BZ257" s="442"/>
      <c r="CA257" s="442"/>
      <c r="CB257" s="442"/>
      <c r="CC257" s="442"/>
      <c r="CD257" s="130"/>
      <c r="CN257" s="130"/>
      <c r="CX257" s="130"/>
      <c r="DH257" s="130"/>
      <c r="DR257" s="130"/>
      <c r="EB257" s="130"/>
      <c r="EL257" s="130"/>
      <c r="EV257" s="130"/>
      <c r="EW257" s="130"/>
      <c r="EX257" s="130"/>
      <c r="EY257" s="130"/>
      <c r="EZ257" s="130"/>
      <c r="FA257" s="130"/>
      <c r="FB257" s="130"/>
      <c r="FC257" s="130"/>
      <c r="FF257" s="130"/>
      <c r="FP257" s="130"/>
      <c r="FZ257" s="130"/>
      <c r="GJ257" s="130"/>
      <c r="GT257" s="130"/>
      <c r="HD257" s="130"/>
      <c r="HN257" s="130"/>
      <c r="HX257" s="130"/>
      <c r="IH257" s="130"/>
    </row>
    <row xmlns:x14ac="http://schemas.microsoft.com/office/spreadsheetml/2009/9/ac" r="258" s="3" customFormat="true" x14ac:dyDescent="0.25">
      <c r="A258" s="394"/>
      <c r="B258" s="130"/>
      <c r="L258" s="130"/>
      <c r="V258" s="130"/>
      <c r="AF258" s="130"/>
      <c r="AP258" s="130"/>
      <c r="AZ258" s="130"/>
      <c r="BA258" s="130"/>
      <c r="BB258" s="130"/>
      <c r="BC258" s="130"/>
      <c r="BD258" s="130"/>
      <c r="BE258" s="130"/>
      <c r="BF258" s="130"/>
      <c r="BG258" s="130"/>
      <c r="BJ258" s="130"/>
      <c r="BK258" s="130"/>
      <c r="BL258" s="130"/>
      <c r="BM258" s="130"/>
      <c r="BN258" s="130"/>
      <c r="BO258" s="130"/>
      <c r="BP258" s="130"/>
      <c r="BQ258" s="130"/>
      <c r="BT258" s="441"/>
      <c r="BU258" s="442"/>
      <c r="BV258" s="442"/>
      <c r="BW258" s="442"/>
      <c r="BX258" s="442"/>
      <c r="BY258" s="442"/>
      <c r="BZ258" s="442"/>
      <c r="CA258" s="442"/>
      <c r="CB258" s="442"/>
      <c r="CC258" s="442"/>
      <c r="CD258" s="130"/>
      <c r="CN258" s="130"/>
      <c r="CX258" s="130"/>
      <c r="DH258" s="130"/>
      <c r="DR258" s="130"/>
      <c r="EB258" s="130"/>
      <c r="EL258" s="130"/>
      <c r="EV258" s="130"/>
      <c r="EW258" s="130"/>
      <c r="EX258" s="130"/>
      <c r="EY258" s="130"/>
      <c r="EZ258" s="130"/>
      <c r="FA258" s="130"/>
      <c r="FB258" s="130"/>
      <c r="FC258" s="130"/>
      <c r="FF258" s="130"/>
      <c r="FP258" s="130"/>
      <c r="FZ258" s="130"/>
      <c r="GJ258" s="130"/>
      <c r="GT258" s="130"/>
      <c r="HD258" s="130"/>
      <c r="HN258" s="130"/>
      <c r="HX258" s="130"/>
      <c r="IH258" s="130"/>
    </row>
    <row xmlns:x14ac="http://schemas.microsoft.com/office/spreadsheetml/2009/9/ac" r="259" s="3" customFormat="true" x14ac:dyDescent="0.25">
      <c r="A259" s="394"/>
      <c r="B259" s="130"/>
      <c r="L259" s="130"/>
      <c r="V259" s="130"/>
      <c r="AF259" s="130"/>
      <c r="AP259" s="130"/>
      <c r="AZ259" s="130"/>
      <c r="BA259" s="130"/>
      <c r="BB259" s="130"/>
      <c r="BC259" s="130"/>
      <c r="BD259" s="130"/>
      <c r="BE259" s="130"/>
      <c r="BF259" s="130"/>
      <c r="BG259" s="130"/>
      <c r="BJ259" s="130"/>
      <c r="BK259" s="130"/>
      <c r="BL259" s="130"/>
      <c r="BM259" s="130"/>
      <c r="BN259" s="130"/>
      <c r="BO259" s="130"/>
      <c r="BP259" s="130"/>
      <c r="BQ259" s="130"/>
      <c r="BT259" s="441"/>
      <c r="BU259" s="442"/>
      <c r="BV259" s="442"/>
      <c r="BW259" s="442"/>
      <c r="BX259" s="442"/>
      <c r="BY259" s="442"/>
      <c r="BZ259" s="442"/>
      <c r="CA259" s="442"/>
      <c r="CB259" s="442"/>
      <c r="CC259" s="442"/>
      <c r="CD259" s="130"/>
      <c r="CN259" s="130"/>
      <c r="CX259" s="130"/>
      <c r="DH259" s="130"/>
      <c r="DR259" s="130"/>
      <c r="EB259" s="130"/>
      <c r="EL259" s="130"/>
      <c r="EV259" s="130"/>
      <c r="EW259" s="130"/>
      <c r="EX259" s="130"/>
      <c r="EY259" s="130"/>
      <c r="EZ259" s="130"/>
      <c r="FA259" s="130"/>
      <c r="FB259" s="130"/>
      <c r="FC259" s="130"/>
      <c r="FF259" s="130"/>
      <c r="FP259" s="130"/>
      <c r="FZ259" s="130"/>
      <c r="GJ259" s="130"/>
      <c r="GT259" s="130"/>
      <c r="HD259" s="130"/>
      <c r="HN259" s="130"/>
      <c r="HX259" s="130"/>
      <c r="IH259" s="130"/>
    </row>
    <row xmlns:x14ac="http://schemas.microsoft.com/office/spreadsheetml/2009/9/ac" r="260" s="3" customFormat="true" x14ac:dyDescent="0.25">
      <c r="A260" s="394"/>
      <c r="B260" s="130"/>
      <c r="L260" s="130"/>
      <c r="V260" s="130"/>
      <c r="AF260" s="130"/>
      <c r="AP260" s="130"/>
      <c r="AZ260" s="130"/>
      <c r="BA260" s="130"/>
      <c r="BB260" s="130"/>
      <c r="BC260" s="130"/>
      <c r="BD260" s="130"/>
      <c r="BE260" s="130"/>
      <c r="BF260" s="130"/>
      <c r="BG260" s="130"/>
      <c r="BJ260" s="130"/>
      <c r="BK260" s="130"/>
      <c r="BL260" s="130"/>
      <c r="BM260" s="130"/>
      <c r="BN260" s="130"/>
      <c r="BO260" s="130"/>
      <c r="BP260" s="130"/>
      <c r="BQ260" s="130"/>
      <c r="BT260" s="441"/>
      <c r="BU260" s="442"/>
      <c r="BV260" s="442"/>
      <c r="BW260" s="442"/>
      <c r="BX260" s="442"/>
      <c r="BY260" s="442"/>
      <c r="BZ260" s="442"/>
      <c r="CA260" s="442"/>
      <c r="CB260" s="442"/>
      <c r="CC260" s="442"/>
      <c r="CD260" s="130"/>
      <c r="CN260" s="130"/>
      <c r="CX260" s="130"/>
      <c r="DH260" s="130"/>
      <c r="DR260" s="130"/>
      <c r="EB260" s="130"/>
      <c r="EL260" s="130"/>
      <c r="EV260" s="130"/>
      <c r="EW260" s="130"/>
      <c r="EX260" s="130"/>
      <c r="EY260" s="130"/>
      <c r="EZ260" s="130"/>
      <c r="FA260" s="130"/>
      <c r="FB260" s="130"/>
      <c r="FC260" s="130"/>
      <c r="FF260" s="130"/>
      <c r="FP260" s="130"/>
      <c r="FZ260" s="130"/>
      <c r="GJ260" s="130"/>
      <c r="GT260" s="130"/>
      <c r="HD260" s="130"/>
      <c r="HN260" s="130"/>
      <c r="HX260" s="130"/>
      <c r="IH260" s="130"/>
    </row>
    <row xmlns:x14ac="http://schemas.microsoft.com/office/spreadsheetml/2009/9/ac" r="261" s="3" customFormat="true" x14ac:dyDescent="0.25">
      <c r="A261" s="394"/>
      <c r="B261" s="130"/>
      <c r="L261" s="130"/>
      <c r="V261" s="130"/>
      <c r="AF261" s="130"/>
      <c r="AP261" s="130"/>
      <c r="AZ261" s="130"/>
      <c r="BA261" s="130"/>
      <c r="BB261" s="130"/>
      <c r="BC261" s="130"/>
      <c r="BD261" s="130"/>
      <c r="BE261" s="130"/>
      <c r="BF261" s="130"/>
      <c r="BG261" s="130"/>
      <c r="BJ261" s="130"/>
      <c r="BK261" s="130"/>
      <c r="BL261" s="130"/>
      <c r="BM261" s="130"/>
      <c r="BN261" s="130"/>
      <c r="BO261" s="130"/>
      <c r="BP261" s="130"/>
      <c r="BQ261" s="130"/>
      <c r="BT261" s="441"/>
      <c r="BU261" s="442"/>
      <c r="BV261" s="442"/>
      <c r="BW261" s="442"/>
      <c r="BX261" s="442"/>
      <c r="BY261" s="442"/>
      <c r="BZ261" s="442"/>
      <c r="CA261" s="442"/>
      <c r="CB261" s="442"/>
      <c r="CC261" s="442"/>
      <c r="CD261" s="130"/>
      <c r="CN261" s="130"/>
      <c r="CX261" s="130"/>
      <c r="DH261" s="130"/>
      <c r="DR261" s="130"/>
      <c r="EB261" s="130"/>
      <c r="EL261" s="130"/>
      <c r="EV261" s="130"/>
      <c r="EW261" s="130"/>
      <c r="EX261" s="130"/>
      <c r="EY261" s="130"/>
      <c r="EZ261" s="130"/>
      <c r="FA261" s="130"/>
      <c r="FB261" s="130"/>
      <c r="FC261" s="130"/>
      <c r="FF261" s="130"/>
      <c r="FP261" s="130"/>
      <c r="FZ261" s="130"/>
      <c r="GJ261" s="130"/>
      <c r="GT261" s="130"/>
      <c r="HD261" s="130"/>
      <c r="HN261" s="130"/>
      <c r="HX261" s="130"/>
      <c r="IH261" s="130"/>
    </row>
    <row xmlns:x14ac="http://schemas.microsoft.com/office/spreadsheetml/2009/9/ac" r="262" s="3" customFormat="true" x14ac:dyDescent="0.25">
      <c r="A262" s="394"/>
      <c r="B262" s="130"/>
      <c r="L262" s="130"/>
      <c r="V262" s="130"/>
      <c r="AF262" s="130"/>
      <c r="AP262" s="130"/>
      <c r="AZ262" s="130"/>
      <c r="BA262" s="130"/>
      <c r="BB262" s="130"/>
      <c r="BC262" s="130"/>
      <c r="BD262" s="130"/>
      <c r="BE262" s="130"/>
      <c r="BF262" s="130"/>
      <c r="BG262" s="130"/>
      <c r="BJ262" s="130"/>
      <c r="BK262" s="130"/>
      <c r="BL262" s="130"/>
      <c r="BM262" s="130"/>
      <c r="BN262" s="130"/>
      <c r="BO262" s="130"/>
      <c r="BP262" s="130"/>
      <c r="BQ262" s="130"/>
      <c r="BT262" s="441"/>
      <c r="BU262" s="442"/>
      <c r="BV262" s="442"/>
      <c r="BW262" s="442"/>
      <c r="BX262" s="442"/>
      <c r="BY262" s="442"/>
      <c r="BZ262" s="442"/>
      <c r="CA262" s="442"/>
      <c r="CB262" s="442"/>
      <c r="CC262" s="442"/>
      <c r="CD262" s="130"/>
      <c r="CN262" s="130"/>
      <c r="CX262" s="130"/>
      <c r="DH262" s="130"/>
      <c r="DR262" s="130"/>
      <c r="EB262" s="130"/>
      <c r="EL262" s="130"/>
      <c r="EV262" s="130"/>
      <c r="EW262" s="130"/>
      <c r="EX262" s="130"/>
      <c r="EY262" s="130"/>
      <c r="EZ262" s="130"/>
      <c r="FA262" s="130"/>
      <c r="FB262" s="130"/>
      <c r="FC262" s="130"/>
      <c r="FF262" s="130"/>
      <c r="FP262" s="130"/>
      <c r="FZ262" s="130"/>
      <c r="GJ262" s="130"/>
      <c r="GT262" s="130"/>
      <c r="HD262" s="130"/>
      <c r="HN262" s="130"/>
      <c r="HX262" s="130"/>
      <c r="IH262" s="130"/>
    </row>
    <row xmlns:x14ac="http://schemas.microsoft.com/office/spreadsheetml/2009/9/ac" r="263" s="3" customFormat="true" x14ac:dyDescent="0.25">
      <c r="A263" s="394"/>
      <c r="B263" s="130"/>
      <c r="L263" s="130"/>
      <c r="V263" s="130"/>
      <c r="AF263" s="130"/>
      <c r="AP263" s="130"/>
      <c r="AZ263" s="130"/>
      <c r="BA263" s="130"/>
      <c r="BB263" s="130"/>
      <c r="BC263" s="130"/>
      <c r="BD263" s="130"/>
      <c r="BE263" s="130"/>
      <c r="BF263" s="130"/>
      <c r="BG263" s="130"/>
      <c r="BJ263" s="130"/>
      <c r="BK263" s="130"/>
      <c r="BL263" s="130"/>
      <c r="BM263" s="130"/>
      <c r="BN263" s="130"/>
      <c r="BO263" s="130"/>
      <c r="BP263" s="130"/>
      <c r="BQ263" s="130"/>
      <c r="BT263" s="441"/>
      <c r="BU263" s="442"/>
      <c r="BV263" s="442"/>
      <c r="BW263" s="442"/>
      <c r="BX263" s="442"/>
      <c r="BY263" s="442"/>
      <c r="BZ263" s="442"/>
      <c r="CA263" s="442"/>
      <c r="CB263" s="442"/>
      <c r="CC263" s="442"/>
      <c r="CD263" s="130"/>
      <c r="CN263" s="130"/>
      <c r="CX263" s="130"/>
      <c r="DH263" s="130"/>
      <c r="DR263" s="130"/>
      <c r="EB263" s="130"/>
      <c r="EL263" s="130"/>
      <c r="EV263" s="130"/>
      <c r="EW263" s="130"/>
      <c r="EX263" s="130"/>
      <c r="EY263" s="130"/>
      <c r="EZ263" s="130"/>
      <c r="FA263" s="130"/>
      <c r="FB263" s="130"/>
      <c r="FC263" s="130"/>
      <c r="FF263" s="130"/>
      <c r="FP263" s="130"/>
      <c r="FZ263" s="130"/>
      <c r="GJ263" s="130"/>
      <c r="GT263" s="130"/>
      <c r="HD263" s="130"/>
      <c r="HN263" s="130"/>
      <c r="HX263" s="130"/>
      <c r="IH263" s="130"/>
    </row>
    <row xmlns:x14ac="http://schemas.microsoft.com/office/spreadsheetml/2009/9/ac" r="264" s="3" customFormat="true" x14ac:dyDescent="0.25">
      <c r="A264" s="394"/>
      <c r="B264" s="130"/>
      <c r="L264" s="130"/>
      <c r="V264" s="130"/>
      <c r="AF264" s="130"/>
      <c r="AP264" s="130"/>
      <c r="AZ264" s="130"/>
      <c r="BA264" s="130"/>
      <c r="BB264" s="130"/>
      <c r="BC264" s="130"/>
      <c r="BD264" s="130"/>
      <c r="BE264" s="130"/>
      <c r="BF264" s="130"/>
      <c r="BG264" s="130"/>
      <c r="BJ264" s="130"/>
      <c r="BK264" s="130"/>
      <c r="BL264" s="130"/>
      <c r="BM264" s="130"/>
      <c r="BN264" s="130"/>
      <c r="BO264" s="130"/>
      <c r="BP264" s="130"/>
      <c r="BQ264" s="130"/>
      <c r="BT264" s="441"/>
      <c r="BU264" s="442"/>
      <c r="BV264" s="442"/>
      <c r="BW264" s="442"/>
      <c r="BX264" s="442"/>
      <c r="BY264" s="442"/>
      <c r="BZ264" s="442"/>
      <c r="CA264" s="442"/>
      <c r="CB264" s="442"/>
      <c r="CC264" s="442"/>
      <c r="CD264" s="130"/>
      <c r="CN264" s="130"/>
      <c r="CX264" s="130"/>
      <c r="DH264" s="130"/>
      <c r="DR264" s="130"/>
      <c r="EB264" s="130"/>
      <c r="EL264" s="130"/>
      <c r="EV264" s="130"/>
      <c r="EW264" s="130"/>
      <c r="EX264" s="130"/>
      <c r="EY264" s="130"/>
      <c r="EZ264" s="130"/>
      <c r="FA264" s="130"/>
      <c r="FB264" s="130"/>
      <c r="FC264" s="130"/>
      <c r="FF264" s="130"/>
      <c r="FP264" s="130"/>
      <c r="FZ264" s="130"/>
      <c r="GJ264" s="130"/>
      <c r="GT264" s="130"/>
      <c r="HD264" s="130"/>
      <c r="HN264" s="130"/>
      <c r="HX264" s="130"/>
      <c r="IH264" s="130"/>
    </row>
    <row xmlns:x14ac="http://schemas.microsoft.com/office/spreadsheetml/2009/9/ac" r="265" s="3" customFormat="true" x14ac:dyDescent="0.25">
      <c r="A265" s="394"/>
      <c r="B265" s="130"/>
      <c r="L265" s="130"/>
      <c r="V265" s="130"/>
      <c r="AF265" s="130"/>
      <c r="AP265" s="130"/>
      <c r="AZ265" s="130"/>
      <c r="BA265" s="130"/>
      <c r="BB265" s="130"/>
      <c r="BC265" s="130"/>
      <c r="BD265" s="130"/>
      <c r="BE265" s="130"/>
      <c r="BF265" s="130"/>
      <c r="BG265" s="130"/>
      <c r="BJ265" s="130"/>
      <c r="BK265" s="130"/>
      <c r="BL265" s="130"/>
      <c r="BM265" s="130"/>
      <c r="BN265" s="130"/>
      <c r="BO265" s="130"/>
      <c r="BP265" s="130"/>
      <c r="BQ265" s="130"/>
      <c r="BT265" s="441"/>
      <c r="BU265" s="442"/>
      <c r="BV265" s="442"/>
      <c r="BW265" s="442"/>
      <c r="BX265" s="442"/>
      <c r="BY265" s="442"/>
      <c r="BZ265" s="442"/>
      <c r="CA265" s="442"/>
      <c r="CB265" s="442"/>
      <c r="CC265" s="442"/>
      <c r="CD265" s="130"/>
      <c r="CN265" s="130"/>
      <c r="CX265" s="130"/>
      <c r="DH265" s="130"/>
      <c r="DR265" s="130"/>
      <c r="EB265" s="130"/>
      <c r="EL265" s="130"/>
      <c r="EV265" s="130"/>
      <c r="EW265" s="130"/>
      <c r="EX265" s="130"/>
      <c r="EY265" s="130"/>
      <c r="EZ265" s="130"/>
      <c r="FA265" s="130"/>
      <c r="FB265" s="130"/>
      <c r="FC265" s="130"/>
      <c r="FF265" s="130"/>
      <c r="FP265" s="130"/>
      <c r="FZ265" s="130"/>
      <c r="GJ265" s="130"/>
      <c r="GT265" s="130"/>
      <c r="HD265" s="130"/>
      <c r="HN265" s="130"/>
      <c r="HX265" s="130"/>
      <c r="IH265" s="130"/>
    </row>
    <row xmlns:x14ac="http://schemas.microsoft.com/office/spreadsheetml/2009/9/ac" r="266" s="3" customFormat="true" x14ac:dyDescent="0.25">
      <c r="A266" s="394"/>
      <c r="B266" s="130"/>
      <c r="L266" s="130"/>
      <c r="V266" s="130"/>
      <c r="AF266" s="130"/>
      <c r="AP266" s="130"/>
      <c r="AZ266" s="130"/>
      <c r="BA266" s="130"/>
      <c r="BB266" s="130"/>
      <c r="BC266" s="130"/>
      <c r="BD266" s="130"/>
      <c r="BE266" s="130"/>
      <c r="BF266" s="130"/>
      <c r="BG266" s="130"/>
      <c r="BJ266" s="130"/>
      <c r="BK266" s="130"/>
      <c r="BL266" s="130"/>
      <c r="BM266" s="130"/>
      <c r="BN266" s="130"/>
      <c r="BO266" s="130"/>
      <c r="BP266" s="130"/>
      <c r="BQ266" s="130"/>
      <c r="BT266" s="441"/>
      <c r="BU266" s="442"/>
      <c r="BV266" s="442"/>
      <c r="BW266" s="442"/>
      <c r="BX266" s="442"/>
      <c r="BY266" s="442"/>
      <c r="BZ266" s="442"/>
      <c r="CA266" s="442"/>
      <c r="CB266" s="442"/>
      <c r="CC266" s="442"/>
      <c r="CD266" s="130"/>
      <c r="CN266" s="130"/>
      <c r="CX266" s="130"/>
      <c r="DH266" s="130"/>
      <c r="DR266" s="130"/>
      <c r="EB266" s="130"/>
      <c r="EL266" s="130"/>
      <c r="EV266" s="130"/>
      <c r="EW266" s="130"/>
      <c r="EX266" s="130"/>
      <c r="EY266" s="130"/>
      <c r="EZ266" s="130"/>
      <c r="FA266" s="130"/>
      <c r="FB266" s="130"/>
      <c r="FC266" s="130"/>
      <c r="FF266" s="130"/>
      <c r="FP266" s="130"/>
      <c r="FZ266" s="130"/>
      <c r="GJ266" s="130"/>
      <c r="GT266" s="130"/>
      <c r="HD266" s="130"/>
      <c r="HN266" s="130"/>
      <c r="HX266" s="130"/>
      <c r="IH266" s="130"/>
    </row>
    <row xmlns:x14ac="http://schemas.microsoft.com/office/spreadsheetml/2009/9/ac" r="267" s="3" customFormat="true" x14ac:dyDescent="0.25">
      <c r="A267" s="394"/>
      <c r="B267" s="130"/>
      <c r="L267" s="130"/>
      <c r="V267" s="130"/>
      <c r="AF267" s="130"/>
      <c r="AP267" s="130"/>
      <c r="AZ267" s="130"/>
      <c r="BA267" s="130"/>
      <c r="BB267" s="130"/>
      <c r="BC267" s="130"/>
      <c r="BD267" s="130"/>
      <c r="BE267" s="130"/>
      <c r="BF267" s="130"/>
      <c r="BG267" s="130"/>
      <c r="BJ267" s="130"/>
      <c r="BK267" s="130"/>
      <c r="BL267" s="130"/>
      <c r="BM267" s="130"/>
      <c r="BN267" s="130"/>
      <c r="BO267" s="130"/>
      <c r="BP267" s="130"/>
      <c r="BQ267" s="130"/>
      <c r="BT267" s="441"/>
      <c r="BU267" s="442"/>
      <c r="BV267" s="442"/>
      <c r="BW267" s="442"/>
      <c r="BX267" s="442"/>
      <c r="BY267" s="442"/>
      <c r="BZ267" s="442"/>
      <c r="CA267" s="442"/>
      <c r="CB267" s="442"/>
      <c r="CC267" s="442"/>
      <c r="CD267" s="130"/>
      <c r="CN267" s="130"/>
      <c r="CX267" s="130"/>
      <c r="DH267" s="130"/>
      <c r="DR267" s="130"/>
      <c r="EB267" s="130"/>
      <c r="EL267" s="130"/>
      <c r="EV267" s="130"/>
      <c r="EW267" s="130"/>
      <c r="EX267" s="130"/>
      <c r="EY267" s="130"/>
      <c r="EZ267" s="130"/>
      <c r="FA267" s="130"/>
      <c r="FB267" s="130"/>
      <c r="FC267" s="130"/>
      <c r="FF267" s="130"/>
      <c r="FP267" s="130"/>
      <c r="FZ267" s="130"/>
      <c r="GJ267" s="130"/>
      <c r="GT267" s="130"/>
      <c r="HD267" s="130"/>
      <c r="HN267" s="130"/>
      <c r="HX267" s="130"/>
      <c r="IH267" s="130"/>
    </row>
    <row xmlns:x14ac="http://schemas.microsoft.com/office/spreadsheetml/2009/9/ac" r="268" s="3" customFormat="true" x14ac:dyDescent="0.25">
      <c r="A268" s="394"/>
      <c r="B268" s="130"/>
      <c r="L268" s="130"/>
      <c r="V268" s="130"/>
      <c r="AF268" s="130"/>
      <c r="AP268" s="130"/>
      <c r="AZ268" s="130"/>
      <c r="BA268" s="130"/>
      <c r="BB268" s="130"/>
      <c r="BC268" s="130"/>
      <c r="BD268" s="130"/>
      <c r="BE268" s="130"/>
      <c r="BF268" s="130"/>
      <c r="BG268" s="130"/>
      <c r="BJ268" s="130"/>
      <c r="BK268" s="130"/>
      <c r="BL268" s="130"/>
      <c r="BM268" s="130"/>
      <c r="BN268" s="130"/>
      <c r="BO268" s="130"/>
      <c r="BP268" s="130"/>
      <c r="BQ268" s="130"/>
      <c r="BT268" s="441"/>
      <c r="BU268" s="442"/>
      <c r="BV268" s="442"/>
      <c r="BW268" s="442"/>
      <c r="BX268" s="442"/>
      <c r="BY268" s="442"/>
      <c r="BZ268" s="442"/>
      <c r="CA268" s="442"/>
      <c r="CB268" s="442"/>
      <c r="CC268" s="442"/>
      <c r="CD268" s="130"/>
      <c r="CN268" s="130"/>
      <c r="CX268" s="130"/>
      <c r="DH268" s="130"/>
      <c r="DR268" s="130"/>
      <c r="EB268" s="130"/>
      <c r="EL268" s="130"/>
      <c r="EV268" s="130"/>
      <c r="EW268" s="130"/>
      <c r="EX268" s="130"/>
      <c r="EY268" s="130"/>
      <c r="EZ268" s="130"/>
      <c r="FA268" s="130"/>
      <c r="FB268" s="130"/>
      <c r="FC268" s="130"/>
      <c r="FF268" s="130"/>
      <c r="FP268" s="130"/>
      <c r="FZ268" s="130"/>
      <c r="GJ268" s="130"/>
      <c r="GT268" s="130"/>
      <c r="HD268" s="130"/>
      <c r="HN268" s="130"/>
      <c r="HX268" s="130"/>
      <c r="IH268" s="130"/>
    </row>
    <row xmlns:x14ac="http://schemas.microsoft.com/office/spreadsheetml/2009/9/ac" r="269" s="3" customFormat="true" x14ac:dyDescent="0.25">
      <c r="A269" s="394"/>
      <c r="B269" s="130"/>
      <c r="L269" s="130"/>
      <c r="V269" s="130"/>
      <c r="AF269" s="130"/>
      <c r="AP269" s="130"/>
      <c r="AZ269" s="130"/>
      <c r="BA269" s="130"/>
      <c r="BB269" s="130"/>
      <c r="BC269" s="130"/>
      <c r="BD269" s="130"/>
      <c r="BE269" s="130"/>
      <c r="BF269" s="130"/>
      <c r="BG269" s="130"/>
      <c r="BJ269" s="130"/>
      <c r="BK269" s="130"/>
      <c r="BL269" s="130"/>
      <c r="BM269" s="130"/>
      <c r="BN269" s="130"/>
      <c r="BO269" s="130"/>
      <c r="BP269" s="130"/>
      <c r="BQ269" s="130"/>
      <c r="BT269" s="441"/>
      <c r="BU269" s="442"/>
      <c r="BV269" s="442"/>
      <c r="BW269" s="442"/>
      <c r="BX269" s="442"/>
      <c r="BY269" s="442"/>
      <c r="BZ269" s="442"/>
      <c r="CA269" s="442"/>
      <c r="CB269" s="442"/>
      <c r="CC269" s="442"/>
      <c r="CD269" s="130"/>
      <c r="CN269" s="130"/>
      <c r="CX269" s="130"/>
      <c r="DH269" s="130"/>
      <c r="DR269" s="130"/>
      <c r="EB269" s="130"/>
      <c r="EL269" s="130"/>
      <c r="EV269" s="130"/>
      <c r="EW269" s="130"/>
      <c r="EX269" s="130"/>
      <c r="EY269" s="130"/>
      <c r="EZ269" s="130"/>
      <c r="FA269" s="130"/>
      <c r="FB269" s="130"/>
      <c r="FC269" s="130"/>
      <c r="FF269" s="130"/>
      <c r="FP269" s="130"/>
      <c r="FZ269" s="130"/>
      <c r="GJ269" s="130"/>
      <c r="GT269" s="130"/>
      <c r="HD269" s="130"/>
      <c r="HN269" s="130"/>
      <c r="HX269" s="130"/>
      <c r="IH269" s="130"/>
    </row>
    <row xmlns:x14ac="http://schemas.microsoft.com/office/spreadsheetml/2009/9/ac" r="270" s="3" customFormat="true" x14ac:dyDescent="0.25">
      <c r="A270" s="394"/>
      <c r="B270" s="130"/>
      <c r="L270" s="130"/>
      <c r="V270" s="130"/>
      <c r="AF270" s="130"/>
      <c r="AP270" s="130"/>
      <c r="AZ270" s="130"/>
      <c r="BA270" s="130"/>
      <c r="BB270" s="130"/>
      <c r="BC270" s="130"/>
      <c r="BD270" s="130"/>
      <c r="BE270" s="130"/>
      <c r="BF270" s="130"/>
      <c r="BG270" s="130"/>
      <c r="BJ270" s="130"/>
      <c r="BK270" s="130"/>
      <c r="BL270" s="130"/>
      <c r="BM270" s="130"/>
      <c r="BN270" s="130"/>
      <c r="BO270" s="130"/>
      <c r="BP270" s="130"/>
      <c r="BQ270" s="130"/>
      <c r="BT270" s="441"/>
      <c r="BU270" s="442"/>
      <c r="BV270" s="442"/>
      <c r="BW270" s="442"/>
      <c r="BX270" s="442"/>
      <c r="BY270" s="442"/>
      <c r="BZ270" s="442"/>
      <c r="CA270" s="442"/>
      <c r="CB270" s="442"/>
      <c r="CC270" s="442"/>
      <c r="CD270" s="130"/>
      <c r="CN270" s="130"/>
      <c r="CX270" s="130"/>
      <c r="DH270" s="130"/>
      <c r="DR270" s="130"/>
      <c r="EB270" s="130"/>
      <c r="EL270" s="130"/>
      <c r="EV270" s="130"/>
      <c r="EW270" s="130"/>
      <c r="EX270" s="130"/>
      <c r="EY270" s="130"/>
      <c r="EZ270" s="130"/>
      <c r="FA270" s="130"/>
      <c r="FB270" s="130"/>
      <c r="FC270" s="130"/>
      <c r="FF270" s="130"/>
      <c r="FP270" s="130"/>
      <c r="FZ270" s="130"/>
      <c r="GJ270" s="130"/>
      <c r="GT270" s="130"/>
      <c r="HD270" s="130"/>
      <c r="HN270" s="130"/>
      <c r="HX270" s="130"/>
      <c r="IH270" s="130"/>
    </row>
    <row xmlns:x14ac="http://schemas.microsoft.com/office/spreadsheetml/2009/9/ac" r="271" s="3" customFormat="true" x14ac:dyDescent="0.25">
      <c r="A271" s="394"/>
      <c r="B271" s="130"/>
      <c r="L271" s="130"/>
      <c r="V271" s="130"/>
      <c r="AF271" s="130"/>
      <c r="AP271" s="130"/>
      <c r="AZ271" s="130"/>
      <c r="BA271" s="130"/>
      <c r="BB271" s="130"/>
      <c r="BC271" s="130"/>
      <c r="BD271" s="130"/>
      <c r="BE271" s="130"/>
      <c r="BF271" s="130"/>
      <c r="BG271" s="130"/>
      <c r="BJ271" s="130"/>
      <c r="BK271" s="130"/>
      <c r="BL271" s="130"/>
      <c r="BM271" s="130"/>
      <c r="BN271" s="130"/>
      <c r="BO271" s="130"/>
      <c r="BP271" s="130"/>
      <c r="BQ271" s="130"/>
      <c r="BT271" s="441"/>
      <c r="BU271" s="442"/>
      <c r="BV271" s="442"/>
      <c r="BW271" s="442"/>
      <c r="BX271" s="442"/>
      <c r="BY271" s="442"/>
      <c r="BZ271" s="442"/>
      <c r="CA271" s="442"/>
      <c r="CB271" s="442"/>
      <c r="CC271" s="442"/>
      <c r="CD271" s="130"/>
      <c r="CN271" s="130"/>
      <c r="CX271" s="130"/>
      <c r="DH271" s="130"/>
      <c r="DR271" s="130"/>
      <c r="EB271" s="130"/>
      <c r="EL271" s="130"/>
      <c r="EV271" s="130"/>
      <c r="EW271" s="130"/>
      <c r="EX271" s="130"/>
      <c r="EY271" s="130"/>
      <c r="EZ271" s="130"/>
      <c r="FA271" s="130"/>
      <c r="FB271" s="130"/>
      <c r="FC271" s="130"/>
      <c r="FF271" s="130"/>
      <c r="FP271" s="130"/>
      <c r="FZ271" s="130"/>
      <c r="GJ271" s="130"/>
      <c r="GT271" s="130"/>
      <c r="HD271" s="130"/>
      <c r="HN271" s="130"/>
      <c r="HX271" s="130"/>
      <c r="IH271" s="130"/>
    </row>
    <row xmlns:x14ac="http://schemas.microsoft.com/office/spreadsheetml/2009/9/ac" r="272" s="3" customFormat="true" x14ac:dyDescent="0.25">
      <c r="A272" s="394"/>
      <c r="B272" s="130"/>
      <c r="L272" s="130"/>
      <c r="V272" s="130"/>
      <c r="AF272" s="130"/>
      <c r="AP272" s="130"/>
      <c r="AZ272" s="130"/>
      <c r="BA272" s="130"/>
      <c r="BB272" s="130"/>
      <c r="BC272" s="130"/>
      <c r="BD272" s="130"/>
      <c r="BE272" s="130"/>
      <c r="BF272" s="130"/>
      <c r="BG272" s="130"/>
      <c r="BJ272" s="130"/>
      <c r="BK272" s="130"/>
      <c r="BL272" s="130"/>
      <c r="BM272" s="130"/>
      <c r="BN272" s="130"/>
      <c r="BO272" s="130"/>
      <c r="BP272" s="130"/>
      <c r="BQ272" s="130"/>
      <c r="BT272" s="441"/>
      <c r="BU272" s="442"/>
      <c r="BV272" s="442"/>
      <c r="BW272" s="442"/>
      <c r="BX272" s="442"/>
      <c r="BY272" s="442"/>
      <c r="BZ272" s="442"/>
      <c r="CA272" s="442"/>
      <c r="CB272" s="442"/>
      <c r="CC272" s="442"/>
      <c r="CD272" s="130"/>
      <c r="CN272" s="130"/>
      <c r="CX272" s="130"/>
      <c r="DH272" s="130"/>
      <c r="DR272" s="130"/>
      <c r="EB272" s="130"/>
      <c r="EL272" s="130"/>
      <c r="EV272" s="130"/>
      <c r="EW272" s="130"/>
      <c r="EX272" s="130"/>
      <c r="EY272" s="130"/>
      <c r="EZ272" s="130"/>
      <c r="FA272" s="130"/>
      <c r="FB272" s="130"/>
      <c r="FC272" s="130"/>
      <c r="FF272" s="130"/>
      <c r="FP272" s="130"/>
      <c r="FZ272" s="130"/>
      <c r="GJ272" s="130"/>
      <c r="GT272" s="130"/>
      <c r="HD272" s="130"/>
      <c r="HN272" s="130"/>
      <c r="HX272" s="130"/>
      <c r="IH272" s="130"/>
    </row>
    <row xmlns:x14ac="http://schemas.microsoft.com/office/spreadsheetml/2009/9/ac" r="273" s="3" customFormat="true" x14ac:dyDescent="0.25">
      <c r="A273" s="394"/>
      <c r="B273" s="130"/>
      <c r="L273" s="130"/>
      <c r="V273" s="130"/>
      <c r="AF273" s="130"/>
      <c r="AP273" s="130"/>
      <c r="AZ273" s="130"/>
      <c r="BA273" s="130"/>
      <c r="BB273" s="130"/>
      <c r="BC273" s="130"/>
      <c r="BD273" s="130"/>
      <c r="BE273" s="130"/>
      <c r="BF273" s="130"/>
      <c r="BG273" s="130"/>
      <c r="BJ273" s="130"/>
      <c r="BK273" s="130"/>
      <c r="BL273" s="130"/>
      <c r="BM273" s="130"/>
      <c r="BN273" s="130"/>
      <c r="BO273" s="130"/>
      <c r="BP273" s="130"/>
      <c r="BQ273" s="130"/>
      <c r="BT273" s="441"/>
      <c r="BU273" s="442"/>
      <c r="BV273" s="442"/>
      <c r="BW273" s="442"/>
      <c r="BX273" s="442"/>
      <c r="BY273" s="442"/>
      <c r="BZ273" s="442"/>
      <c r="CA273" s="442"/>
      <c r="CB273" s="442"/>
      <c r="CC273" s="442"/>
      <c r="CD273" s="130"/>
      <c r="CN273" s="130"/>
      <c r="CX273" s="130"/>
      <c r="DH273" s="130"/>
      <c r="DR273" s="130"/>
      <c r="EB273" s="130"/>
      <c r="EL273" s="130"/>
      <c r="EV273" s="130"/>
      <c r="EW273" s="130"/>
      <c r="EX273" s="130"/>
      <c r="EY273" s="130"/>
      <c r="EZ273" s="130"/>
      <c r="FA273" s="130"/>
      <c r="FB273" s="130"/>
      <c r="FC273" s="130"/>
      <c r="FF273" s="130"/>
      <c r="FP273" s="130"/>
      <c r="FZ273" s="130"/>
      <c r="GJ273" s="130"/>
      <c r="GT273" s="130"/>
      <c r="HD273" s="130"/>
      <c r="HN273" s="130"/>
      <c r="HX273" s="130"/>
      <c r="IH273" s="130"/>
    </row>
    <row xmlns:x14ac="http://schemas.microsoft.com/office/spreadsheetml/2009/9/ac" r="274" s="3" customFormat="true" x14ac:dyDescent="0.25">
      <c r="A274" s="394"/>
      <c r="B274" s="130"/>
      <c r="L274" s="130"/>
      <c r="V274" s="130"/>
      <c r="AF274" s="130"/>
      <c r="AP274" s="130"/>
      <c r="AZ274" s="130"/>
      <c r="BA274" s="130"/>
      <c r="BB274" s="130"/>
      <c r="BC274" s="130"/>
      <c r="BD274" s="130"/>
      <c r="BE274" s="130"/>
      <c r="BF274" s="130"/>
      <c r="BG274" s="130"/>
      <c r="BJ274" s="130"/>
      <c r="BK274" s="130"/>
      <c r="BL274" s="130"/>
      <c r="BM274" s="130"/>
      <c r="BN274" s="130"/>
      <c r="BO274" s="130"/>
      <c r="BP274" s="130"/>
      <c r="BQ274" s="130"/>
      <c r="BT274" s="441"/>
      <c r="BU274" s="442"/>
      <c r="BV274" s="442"/>
      <c r="BW274" s="442"/>
      <c r="BX274" s="442"/>
      <c r="BY274" s="442"/>
      <c r="BZ274" s="442"/>
      <c r="CA274" s="442"/>
      <c r="CB274" s="442"/>
      <c r="CC274" s="442"/>
      <c r="CD274" s="130"/>
      <c r="CN274" s="130"/>
      <c r="CX274" s="130"/>
      <c r="DH274" s="130"/>
      <c r="DR274" s="130"/>
      <c r="EB274" s="130"/>
      <c r="EL274" s="130"/>
      <c r="EV274" s="130"/>
      <c r="EW274" s="130"/>
      <c r="EX274" s="130"/>
      <c r="EY274" s="130"/>
      <c r="EZ274" s="130"/>
      <c r="FA274" s="130"/>
      <c r="FB274" s="130"/>
      <c r="FC274" s="130"/>
      <c r="FF274" s="130"/>
      <c r="FP274" s="130"/>
      <c r="FZ274" s="130"/>
      <c r="GJ274" s="130"/>
      <c r="GT274" s="130"/>
      <c r="HD274" s="130"/>
      <c r="HN274" s="130"/>
      <c r="HX274" s="130"/>
      <c r="IH274" s="130"/>
    </row>
    <row xmlns:x14ac="http://schemas.microsoft.com/office/spreadsheetml/2009/9/ac" r="275" s="3" customFormat="true" x14ac:dyDescent="0.25">
      <c r="A275" s="394"/>
      <c r="B275" s="130"/>
      <c r="L275" s="130"/>
      <c r="V275" s="130"/>
      <c r="AF275" s="130"/>
      <c r="AP275" s="130"/>
      <c r="AZ275" s="130"/>
      <c r="BA275" s="130"/>
      <c r="BB275" s="130"/>
      <c r="BC275" s="130"/>
      <c r="BD275" s="130"/>
      <c r="BE275" s="130"/>
      <c r="BF275" s="130"/>
      <c r="BG275" s="130"/>
      <c r="BJ275" s="130"/>
      <c r="BK275" s="130"/>
      <c r="BL275" s="130"/>
      <c r="BM275" s="130"/>
      <c r="BN275" s="130"/>
      <c r="BO275" s="130"/>
      <c r="BP275" s="130"/>
      <c r="BQ275" s="130"/>
      <c r="BT275" s="441"/>
      <c r="BU275" s="442"/>
      <c r="BV275" s="442"/>
      <c r="BW275" s="442"/>
      <c r="BX275" s="442"/>
      <c r="BY275" s="442"/>
      <c r="BZ275" s="442"/>
      <c r="CA275" s="442"/>
      <c r="CB275" s="442"/>
      <c r="CC275" s="442"/>
      <c r="CD275" s="130"/>
      <c r="CN275" s="130"/>
      <c r="CX275" s="130"/>
      <c r="DH275" s="130"/>
      <c r="DR275" s="130"/>
      <c r="EB275" s="130"/>
      <c r="EL275" s="130"/>
      <c r="EV275" s="130"/>
      <c r="EW275" s="130"/>
      <c r="EX275" s="130"/>
      <c r="EY275" s="130"/>
      <c r="EZ275" s="130"/>
      <c r="FA275" s="130"/>
      <c r="FB275" s="130"/>
      <c r="FC275" s="130"/>
      <c r="FF275" s="130"/>
      <c r="FP275" s="130"/>
      <c r="FZ275" s="130"/>
      <c r="GJ275" s="130"/>
      <c r="GT275" s="130"/>
      <c r="HD275" s="130"/>
      <c r="HN275" s="130"/>
      <c r="HX275" s="130"/>
      <c r="IH275" s="130"/>
    </row>
    <row xmlns:x14ac="http://schemas.microsoft.com/office/spreadsheetml/2009/9/ac" r="276" s="3" customFormat="true" x14ac:dyDescent="0.25">
      <c r="A276" s="394"/>
      <c r="B276" s="130"/>
      <c r="L276" s="130"/>
      <c r="V276" s="130"/>
      <c r="AF276" s="130"/>
      <c r="AP276" s="130"/>
      <c r="AZ276" s="130"/>
      <c r="BA276" s="130"/>
      <c r="BB276" s="130"/>
      <c r="BC276" s="130"/>
      <c r="BD276" s="130"/>
      <c r="BE276" s="130"/>
      <c r="BF276" s="130"/>
      <c r="BG276" s="130"/>
      <c r="BJ276" s="130"/>
      <c r="BK276" s="130"/>
      <c r="BL276" s="130"/>
      <c r="BM276" s="130"/>
      <c r="BN276" s="130"/>
      <c r="BO276" s="130"/>
      <c r="BP276" s="130"/>
      <c r="BQ276" s="130"/>
      <c r="BT276" s="441"/>
      <c r="BU276" s="442"/>
      <c r="BV276" s="442"/>
      <c r="BW276" s="442"/>
      <c r="BX276" s="442"/>
      <c r="BY276" s="442"/>
      <c r="BZ276" s="442"/>
      <c r="CA276" s="442"/>
      <c r="CB276" s="442"/>
      <c r="CC276" s="442"/>
      <c r="CD276" s="130"/>
      <c r="CN276" s="130"/>
      <c r="CX276" s="130"/>
      <c r="DH276" s="130"/>
      <c r="DR276" s="130"/>
      <c r="EB276" s="130"/>
      <c r="EL276" s="130"/>
      <c r="EV276" s="130"/>
      <c r="EW276" s="130"/>
      <c r="EX276" s="130"/>
      <c r="EY276" s="130"/>
      <c r="EZ276" s="130"/>
      <c r="FA276" s="130"/>
      <c r="FB276" s="130"/>
      <c r="FC276" s="130"/>
      <c r="FF276" s="130"/>
      <c r="FP276" s="130"/>
      <c r="FZ276" s="130"/>
      <c r="GJ276" s="130"/>
      <c r="GT276" s="130"/>
      <c r="HD276" s="130"/>
      <c r="HN276" s="130"/>
      <c r="HX276" s="130"/>
      <c r="IH276" s="130"/>
    </row>
    <row xmlns:x14ac="http://schemas.microsoft.com/office/spreadsheetml/2009/9/ac" r="277" s="3" customFormat="true" x14ac:dyDescent="0.25">
      <c r="A277" s="394"/>
      <c r="B277" s="130"/>
      <c r="L277" s="130"/>
      <c r="V277" s="130"/>
      <c r="AF277" s="130"/>
      <c r="AP277" s="130"/>
      <c r="AZ277" s="130"/>
      <c r="BA277" s="130"/>
      <c r="BB277" s="130"/>
      <c r="BC277" s="130"/>
      <c r="BD277" s="130"/>
      <c r="BE277" s="130"/>
      <c r="BF277" s="130"/>
      <c r="BG277" s="130"/>
      <c r="BJ277" s="130"/>
      <c r="BK277" s="130"/>
      <c r="BL277" s="130"/>
      <c r="BM277" s="130"/>
      <c r="BN277" s="130"/>
      <c r="BO277" s="130"/>
      <c r="BP277" s="130"/>
      <c r="BQ277" s="130"/>
      <c r="BT277" s="441"/>
      <c r="BU277" s="442"/>
      <c r="BV277" s="442"/>
      <c r="BW277" s="442"/>
      <c r="BX277" s="442"/>
      <c r="BY277" s="442"/>
      <c r="BZ277" s="442"/>
      <c r="CA277" s="442"/>
      <c r="CB277" s="442"/>
      <c r="CC277" s="442"/>
      <c r="CD277" s="130"/>
      <c r="CN277" s="130"/>
      <c r="CX277" s="130"/>
      <c r="DH277" s="130"/>
      <c r="DR277" s="130"/>
      <c r="EB277" s="130"/>
      <c r="EL277" s="130"/>
      <c r="EV277" s="130"/>
      <c r="EW277" s="130"/>
      <c r="EX277" s="130"/>
      <c r="EY277" s="130"/>
      <c r="EZ277" s="130"/>
      <c r="FA277" s="130"/>
      <c r="FB277" s="130"/>
      <c r="FC277" s="130"/>
      <c r="FF277" s="130"/>
      <c r="FP277" s="130"/>
      <c r="FZ277" s="130"/>
      <c r="GJ277" s="130"/>
      <c r="GT277" s="130"/>
      <c r="HD277" s="130"/>
      <c r="HN277" s="130"/>
      <c r="HX277" s="130"/>
      <c r="IH277" s="130"/>
    </row>
    <row xmlns:x14ac="http://schemas.microsoft.com/office/spreadsheetml/2009/9/ac" r="278" s="3" customFormat="true" x14ac:dyDescent="0.25">
      <c r="A278" s="394"/>
      <c r="B278" s="130"/>
      <c r="L278" s="130"/>
      <c r="V278" s="130"/>
      <c r="AF278" s="130"/>
      <c r="AP278" s="130"/>
      <c r="AZ278" s="130"/>
      <c r="BA278" s="130"/>
      <c r="BB278" s="130"/>
      <c r="BC278" s="130"/>
      <c r="BD278" s="130"/>
      <c r="BE278" s="130"/>
      <c r="BF278" s="130"/>
      <c r="BG278" s="130"/>
      <c r="BJ278" s="130"/>
      <c r="BK278" s="130"/>
      <c r="BL278" s="130"/>
      <c r="BM278" s="130"/>
      <c r="BN278" s="130"/>
      <c r="BO278" s="130"/>
      <c r="BP278" s="130"/>
      <c r="BQ278" s="130"/>
      <c r="BT278" s="441"/>
      <c r="BU278" s="442"/>
      <c r="BV278" s="442"/>
      <c r="BW278" s="442"/>
      <c r="BX278" s="442"/>
      <c r="BY278" s="442"/>
      <c r="BZ278" s="442"/>
      <c r="CA278" s="442"/>
      <c r="CB278" s="442"/>
      <c r="CC278" s="442"/>
      <c r="CD278" s="130"/>
      <c r="CN278" s="130"/>
      <c r="CX278" s="130"/>
      <c r="DH278" s="130"/>
      <c r="DR278" s="130"/>
      <c r="EB278" s="130"/>
      <c r="EL278" s="130"/>
      <c r="EV278" s="130"/>
      <c r="EW278" s="130"/>
      <c r="EX278" s="130"/>
      <c r="EY278" s="130"/>
      <c r="EZ278" s="130"/>
      <c r="FA278" s="130"/>
      <c r="FB278" s="130"/>
      <c r="FC278" s="130"/>
      <c r="FF278" s="130"/>
      <c r="FP278" s="130"/>
      <c r="FZ278" s="130"/>
      <c r="GJ278" s="130"/>
      <c r="GT278" s="130"/>
      <c r="HD278" s="130"/>
      <c r="HN278" s="130"/>
      <c r="HX278" s="130"/>
      <c r="IH278" s="130"/>
    </row>
    <row xmlns:x14ac="http://schemas.microsoft.com/office/spreadsheetml/2009/9/ac" r="279" s="3" customFormat="true" x14ac:dyDescent="0.25">
      <c r="A279" s="394"/>
      <c r="B279" s="130"/>
      <c r="L279" s="130"/>
      <c r="V279" s="130"/>
      <c r="AF279" s="130"/>
      <c r="AP279" s="130"/>
      <c r="AZ279" s="130"/>
      <c r="BA279" s="130"/>
      <c r="BB279" s="130"/>
      <c r="BC279" s="130"/>
      <c r="BD279" s="130"/>
      <c r="BE279" s="130"/>
      <c r="BF279" s="130"/>
      <c r="BG279" s="130"/>
      <c r="BJ279" s="130"/>
      <c r="BK279" s="130"/>
      <c r="BL279" s="130"/>
      <c r="BM279" s="130"/>
      <c r="BN279" s="130"/>
      <c r="BO279" s="130"/>
      <c r="BP279" s="130"/>
      <c r="BQ279" s="130"/>
      <c r="BT279" s="441"/>
      <c r="BU279" s="442"/>
      <c r="BV279" s="442"/>
      <c r="BW279" s="442"/>
      <c r="BX279" s="442"/>
      <c r="BY279" s="442"/>
      <c r="BZ279" s="442"/>
      <c r="CA279" s="442"/>
      <c r="CB279" s="442"/>
      <c r="CC279" s="442"/>
      <c r="CD279" s="130"/>
      <c r="CN279" s="130"/>
      <c r="CX279" s="130"/>
      <c r="DH279" s="130"/>
      <c r="DR279" s="130"/>
      <c r="EB279" s="130"/>
      <c r="EL279" s="130"/>
      <c r="EV279" s="130"/>
      <c r="EW279" s="130"/>
      <c r="EX279" s="130"/>
      <c r="EY279" s="130"/>
      <c r="EZ279" s="130"/>
      <c r="FA279" s="130"/>
      <c r="FB279" s="130"/>
      <c r="FC279" s="130"/>
      <c r="FF279" s="130"/>
      <c r="FP279" s="130"/>
      <c r="FZ279" s="130"/>
      <c r="GJ279" s="130"/>
      <c r="GT279" s="130"/>
      <c r="HD279" s="130"/>
      <c r="HN279" s="130"/>
      <c r="HX279" s="130"/>
      <c r="IH279" s="130"/>
    </row>
    <row xmlns:x14ac="http://schemas.microsoft.com/office/spreadsheetml/2009/9/ac" r="280" s="3" customFormat="true" x14ac:dyDescent="0.25">
      <c r="A280" s="394"/>
      <c r="B280" s="130"/>
      <c r="L280" s="130"/>
      <c r="V280" s="130"/>
      <c r="AF280" s="130"/>
      <c r="AP280" s="130"/>
      <c r="AZ280" s="130"/>
      <c r="BA280" s="130"/>
      <c r="BB280" s="130"/>
      <c r="BC280" s="130"/>
      <c r="BD280" s="130"/>
      <c r="BE280" s="130"/>
      <c r="BF280" s="130"/>
      <c r="BG280" s="130"/>
      <c r="BJ280" s="130"/>
      <c r="BK280" s="130"/>
      <c r="BL280" s="130"/>
      <c r="BM280" s="130"/>
      <c r="BN280" s="130"/>
      <c r="BO280" s="130"/>
      <c r="BP280" s="130"/>
      <c r="BQ280" s="130"/>
      <c r="BT280" s="441"/>
      <c r="BU280" s="442"/>
      <c r="BV280" s="442"/>
      <c r="BW280" s="442"/>
      <c r="BX280" s="442"/>
      <c r="BY280" s="442"/>
      <c r="BZ280" s="442"/>
      <c r="CA280" s="442"/>
      <c r="CB280" s="442"/>
      <c r="CC280" s="442"/>
      <c r="CD280" s="130"/>
      <c r="CN280" s="130"/>
      <c r="CX280" s="130"/>
      <c r="DH280" s="130"/>
      <c r="DR280" s="130"/>
      <c r="EB280" s="130"/>
      <c r="EL280" s="130"/>
      <c r="EV280" s="130"/>
      <c r="EW280" s="130"/>
      <c r="EX280" s="130"/>
      <c r="EY280" s="130"/>
      <c r="EZ280" s="130"/>
      <c r="FA280" s="130"/>
      <c r="FB280" s="130"/>
      <c r="FC280" s="130"/>
      <c r="FF280" s="130"/>
      <c r="FP280" s="130"/>
      <c r="FZ280" s="130"/>
      <c r="GJ280" s="130"/>
      <c r="GT280" s="130"/>
      <c r="HD280" s="130"/>
      <c r="HN280" s="130"/>
      <c r="HX280" s="130"/>
      <c r="IH280" s="130"/>
    </row>
    <row xmlns:x14ac="http://schemas.microsoft.com/office/spreadsheetml/2009/9/ac" r="281" s="3" customFormat="true" x14ac:dyDescent="0.25">
      <c r="A281" s="394"/>
      <c r="B281" s="130"/>
      <c r="L281" s="130"/>
      <c r="V281" s="130"/>
      <c r="AF281" s="130"/>
      <c r="AP281" s="130"/>
      <c r="AZ281" s="130"/>
      <c r="BA281" s="130"/>
      <c r="BB281" s="130"/>
      <c r="BC281" s="130"/>
      <c r="BD281" s="130"/>
      <c r="BE281" s="130"/>
      <c r="BF281" s="130"/>
      <c r="BG281" s="130"/>
      <c r="BJ281" s="130"/>
      <c r="BK281" s="130"/>
      <c r="BL281" s="130"/>
      <c r="BM281" s="130"/>
      <c r="BN281" s="130"/>
      <c r="BO281" s="130"/>
      <c r="BP281" s="130"/>
      <c r="BQ281" s="130"/>
      <c r="BT281" s="441"/>
      <c r="BU281" s="442"/>
      <c r="BV281" s="442"/>
      <c r="BW281" s="442"/>
      <c r="BX281" s="442"/>
      <c r="BY281" s="442"/>
      <c r="BZ281" s="442"/>
      <c r="CA281" s="442"/>
      <c r="CB281" s="442"/>
      <c r="CC281" s="442"/>
      <c r="CD281" s="130"/>
      <c r="CN281" s="130"/>
      <c r="CX281" s="130"/>
      <c r="DH281" s="130"/>
      <c r="DR281" s="130"/>
      <c r="EB281" s="130"/>
      <c r="EL281" s="130"/>
      <c r="EV281" s="130"/>
      <c r="EW281" s="130"/>
      <c r="EX281" s="130"/>
      <c r="EY281" s="130"/>
      <c r="EZ281" s="130"/>
      <c r="FA281" s="130"/>
      <c r="FB281" s="130"/>
      <c r="FC281" s="130"/>
      <c r="FF281" s="130"/>
      <c r="FP281" s="130"/>
      <c r="FZ281" s="130"/>
      <c r="GJ281" s="130"/>
      <c r="GT281" s="130"/>
      <c r="HD281" s="130"/>
      <c r="HN281" s="130"/>
      <c r="HX281" s="130"/>
      <c r="IH281" s="130"/>
    </row>
    <row xmlns:x14ac="http://schemas.microsoft.com/office/spreadsheetml/2009/9/ac" r="282" s="3" customFormat="true" x14ac:dyDescent="0.25">
      <c r="A282" s="394"/>
      <c r="B282" s="130"/>
      <c r="L282" s="130"/>
      <c r="V282" s="130"/>
      <c r="AF282" s="130"/>
      <c r="AP282" s="130"/>
      <c r="AZ282" s="130"/>
      <c r="BA282" s="130"/>
      <c r="BB282" s="130"/>
      <c r="BC282" s="130"/>
      <c r="BD282" s="130"/>
      <c r="BE282" s="130"/>
      <c r="BF282" s="130"/>
      <c r="BG282" s="130"/>
      <c r="BJ282" s="130"/>
      <c r="BK282" s="130"/>
      <c r="BL282" s="130"/>
      <c r="BM282" s="130"/>
      <c r="BN282" s="130"/>
      <c r="BO282" s="130"/>
      <c r="BP282" s="130"/>
      <c r="BQ282" s="130"/>
      <c r="BT282" s="441"/>
      <c r="BU282" s="442"/>
      <c r="BV282" s="442"/>
      <c r="BW282" s="442"/>
      <c r="BX282" s="442"/>
      <c r="BY282" s="442"/>
      <c r="BZ282" s="442"/>
      <c r="CA282" s="442"/>
      <c r="CB282" s="442"/>
      <c r="CC282" s="442"/>
      <c r="CD282" s="130"/>
      <c r="CN282" s="130"/>
      <c r="CX282" s="130"/>
      <c r="DH282" s="130"/>
      <c r="DR282" s="130"/>
      <c r="EB282" s="130"/>
      <c r="EL282" s="130"/>
      <c r="EV282" s="130"/>
      <c r="EW282" s="130"/>
      <c r="EX282" s="130"/>
      <c r="EY282" s="130"/>
      <c r="EZ282" s="130"/>
      <c r="FA282" s="130"/>
      <c r="FB282" s="130"/>
      <c r="FC282" s="130"/>
      <c r="FF282" s="130"/>
      <c r="FP282" s="130"/>
      <c r="FZ282" s="130"/>
      <c r="GJ282" s="130"/>
      <c r="GT282" s="130"/>
      <c r="HD282" s="130"/>
      <c r="HN282" s="130"/>
      <c r="HX282" s="130"/>
      <c r="IH282" s="130"/>
    </row>
    <row xmlns:x14ac="http://schemas.microsoft.com/office/spreadsheetml/2009/9/ac" r="283" s="3" customFormat="true" x14ac:dyDescent="0.25">
      <c r="A283" s="394"/>
      <c r="B283" s="130"/>
      <c r="L283" s="130"/>
      <c r="V283" s="130"/>
      <c r="AF283" s="130"/>
      <c r="AP283" s="130"/>
      <c r="AZ283" s="130"/>
      <c r="BA283" s="130"/>
      <c r="BB283" s="130"/>
      <c r="BC283" s="130"/>
      <c r="BD283" s="130"/>
      <c r="BE283" s="130"/>
      <c r="BF283" s="130"/>
      <c r="BG283" s="130"/>
      <c r="BJ283" s="130"/>
      <c r="BK283" s="130"/>
      <c r="BL283" s="130"/>
      <c r="BM283" s="130"/>
      <c r="BN283" s="130"/>
      <c r="BO283" s="130"/>
      <c r="BP283" s="130"/>
      <c r="BQ283" s="130"/>
      <c r="BT283" s="441"/>
      <c r="BU283" s="442"/>
      <c r="BV283" s="442"/>
      <c r="BW283" s="442"/>
      <c r="BX283" s="442"/>
      <c r="BY283" s="442"/>
      <c r="BZ283" s="442"/>
      <c r="CA283" s="442"/>
      <c r="CB283" s="442"/>
      <c r="CC283" s="442"/>
      <c r="CD283" s="130"/>
      <c r="CN283" s="130"/>
      <c r="CX283" s="130"/>
      <c r="DH283" s="130"/>
      <c r="DR283" s="130"/>
      <c r="EB283" s="130"/>
      <c r="EL283" s="130"/>
      <c r="EV283" s="130"/>
      <c r="EW283" s="130"/>
      <c r="EX283" s="130"/>
      <c r="EY283" s="130"/>
      <c r="EZ283" s="130"/>
      <c r="FA283" s="130"/>
      <c r="FB283" s="130"/>
      <c r="FC283" s="130"/>
      <c r="FF283" s="130"/>
      <c r="FP283" s="130"/>
      <c r="FZ283" s="130"/>
      <c r="GJ283" s="130"/>
      <c r="GT283" s="130"/>
      <c r="HD283" s="130"/>
      <c r="HN283" s="130"/>
      <c r="HX283" s="130"/>
      <c r="IH283" s="130"/>
    </row>
    <row xmlns:x14ac="http://schemas.microsoft.com/office/spreadsheetml/2009/9/ac" r="284" s="3" customFormat="true" x14ac:dyDescent="0.25">
      <c r="A284" s="394"/>
      <c r="B284" s="130"/>
      <c r="L284" s="130"/>
      <c r="V284" s="130"/>
      <c r="AF284" s="130"/>
      <c r="AP284" s="130"/>
      <c r="AZ284" s="130"/>
      <c r="BA284" s="130"/>
      <c r="BB284" s="130"/>
      <c r="BC284" s="130"/>
      <c r="BD284" s="130"/>
      <c r="BE284" s="130"/>
      <c r="BF284" s="130"/>
      <c r="BG284" s="130"/>
      <c r="BJ284" s="130"/>
      <c r="BK284" s="130"/>
      <c r="BL284" s="130"/>
      <c r="BM284" s="130"/>
      <c r="BN284" s="130"/>
      <c r="BO284" s="130"/>
      <c r="BP284" s="130"/>
      <c r="BQ284" s="130"/>
      <c r="BT284" s="441"/>
      <c r="BU284" s="442"/>
      <c r="BV284" s="442"/>
      <c r="BW284" s="442"/>
      <c r="BX284" s="442"/>
      <c r="BY284" s="442"/>
      <c r="BZ284" s="442"/>
      <c r="CA284" s="442"/>
      <c r="CB284" s="442"/>
      <c r="CC284" s="442"/>
      <c r="CD284" s="130"/>
      <c r="CN284" s="130"/>
      <c r="CX284" s="130"/>
      <c r="DH284" s="130"/>
      <c r="DR284" s="130"/>
      <c r="EB284" s="130"/>
      <c r="EL284" s="130"/>
      <c r="EV284" s="130"/>
      <c r="EW284" s="130"/>
      <c r="EX284" s="130"/>
      <c r="EY284" s="130"/>
      <c r="EZ284" s="130"/>
      <c r="FA284" s="130"/>
      <c r="FB284" s="130"/>
      <c r="FC284" s="130"/>
      <c r="FF284" s="130"/>
      <c r="FP284" s="130"/>
      <c r="FZ284" s="130"/>
      <c r="GJ284" s="130"/>
      <c r="GT284" s="130"/>
      <c r="HD284" s="130"/>
      <c r="HN284" s="130"/>
      <c r="HX284" s="130"/>
      <c r="IH284" s="130"/>
    </row>
    <row xmlns:x14ac="http://schemas.microsoft.com/office/spreadsheetml/2009/9/ac" r="285" s="3" customFormat="true" x14ac:dyDescent="0.25">
      <c r="A285" s="394"/>
      <c r="B285" s="130"/>
      <c r="L285" s="130"/>
      <c r="V285" s="130"/>
      <c r="AF285" s="130"/>
      <c r="AP285" s="130"/>
      <c r="AZ285" s="130"/>
      <c r="BA285" s="130"/>
      <c r="BB285" s="130"/>
      <c r="BC285" s="130"/>
      <c r="BD285" s="130"/>
      <c r="BE285" s="130"/>
      <c r="BF285" s="130"/>
      <c r="BG285" s="130"/>
      <c r="BJ285" s="130"/>
      <c r="BK285" s="130"/>
      <c r="BL285" s="130"/>
      <c r="BM285" s="130"/>
      <c r="BN285" s="130"/>
      <c r="BO285" s="130"/>
      <c r="BP285" s="130"/>
      <c r="BQ285" s="130"/>
      <c r="BT285" s="441"/>
      <c r="BU285" s="442"/>
      <c r="BV285" s="442"/>
      <c r="BW285" s="442"/>
      <c r="BX285" s="442"/>
      <c r="BY285" s="442"/>
      <c r="BZ285" s="442"/>
      <c r="CA285" s="442"/>
      <c r="CB285" s="442"/>
      <c r="CC285" s="442"/>
      <c r="CD285" s="130"/>
      <c r="CN285" s="130"/>
      <c r="CX285" s="130"/>
      <c r="DH285" s="130"/>
      <c r="DR285" s="130"/>
      <c r="EB285" s="130"/>
      <c r="EL285" s="130"/>
      <c r="EV285" s="130"/>
      <c r="EW285" s="130"/>
      <c r="EX285" s="130"/>
      <c r="EY285" s="130"/>
      <c r="EZ285" s="130"/>
      <c r="FA285" s="130"/>
      <c r="FB285" s="130"/>
      <c r="FC285" s="130"/>
      <c r="FF285" s="130"/>
      <c r="FP285" s="130"/>
      <c r="FZ285" s="130"/>
      <c r="GJ285" s="130"/>
      <c r="GT285" s="130"/>
      <c r="HD285" s="130"/>
      <c r="HN285" s="130"/>
      <c r="HX285" s="130"/>
      <c r="IH285" s="130"/>
    </row>
    <row xmlns:x14ac="http://schemas.microsoft.com/office/spreadsheetml/2009/9/ac" r="286" s="3" customFormat="true" x14ac:dyDescent="0.25">
      <c r="A286" s="394"/>
      <c r="B286" s="130"/>
      <c r="L286" s="130"/>
      <c r="V286" s="130"/>
      <c r="AF286" s="130"/>
      <c r="AP286" s="130"/>
      <c r="AZ286" s="130"/>
      <c r="BA286" s="130"/>
      <c r="BB286" s="130"/>
      <c r="BC286" s="130"/>
      <c r="BD286" s="130"/>
      <c r="BE286" s="130"/>
      <c r="BF286" s="130"/>
      <c r="BG286" s="130"/>
      <c r="BJ286" s="130"/>
      <c r="BK286" s="130"/>
      <c r="BL286" s="130"/>
      <c r="BM286" s="130"/>
      <c r="BN286" s="130"/>
      <c r="BO286" s="130"/>
      <c r="BP286" s="130"/>
      <c r="BQ286" s="130"/>
      <c r="BT286" s="441"/>
      <c r="BU286" s="442"/>
      <c r="BV286" s="442"/>
      <c r="BW286" s="442"/>
      <c r="BX286" s="442"/>
      <c r="BY286" s="442"/>
      <c r="BZ286" s="442"/>
      <c r="CA286" s="442"/>
      <c r="CB286" s="442"/>
      <c r="CC286" s="442"/>
      <c r="CD286" s="130"/>
      <c r="CN286" s="130"/>
      <c r="CX286" s="130"/>
      <c r="DH286" s="130"/>
      <c r="DR286" s="130"/>
      <c r="EB286" s="130"/>
      <c r="EL286" s="130"/>
      <c r="EV286" s="130"/>
      <c r="EW286" s="130"/>
      <c r="EX286" s="130"/>
      <c r="EY286" s="130"/>
      <c r="EZ286" s="130"/>
      <c r="FA286" s="130"/>
      <c r="FB286" s="130"/>
      <c r="FC286" s="130"/>
      <c r="FF286" s="130"/>
      <c r="FP286" s="130"/>
      <c r="FZ286" s="130"/>
      <c r="GJ286" s="130"/>
      <c r="GT286" s="130"/>
      <c r="HD286" s="130"/>
      <c r="HN286" s="130"/>
      <c r="HX286" s="130"/>
      <c r="IH286" s="130"/>
    </row>
    <row xmlns:x14ac="http://schemas.microsoft.com/office/spreadsheetml/2009/9/ac" r="287" s="3" customFormat="true" x14ac:dyDescent="0.25">
      <c r="A287" s="394"/>
      <c r="B287" s="130"/>
      <c r="L287" s="130"/>
      <c r="V287" s="130"/>
      <c r="AF287" s="130"/>
      <c r="AP287" s="130"/>
      <c r="AZ287" s="130"/>
      <c r="BA287" s="130"/>
      <c r="BB287" s="130"/>
      <c r="BC287" s="130"/>
      <c r="BD287" s="130"/>
      <c r="BE287" s="130"/>
      <c r="BF287" s="130"/>
      <c r="BG287" s="130"/>
      <c r="BJ287" s="130"/>
      <c r="BK287" s="130"/>
      <c r="BL287" s="130"/>
      <c r="BM287" s="130"/>
      <c r="BN287" s="130"/>
      <c r="BO287" s="130"/>
      <c r="BP287" s="130"/>
      <c r="BQ287" s="130"/>
      <c r="BT287" s="441"/>
      <c r="BU287" s="442"/>
      <c r="BV287" s="442"/>
      <c r="BW287" s="442"/>
      <c r="BX287" s="442"/>
      <c r="BY287" s="442"/>
      <c r="BZ287" s="442"/>
      <c r="CA287" s="442"/>
      <c r="CB287" s="442"/>
      <c r="CC287" s="442"/>
      <c r="CD287" s="130"/>
      <c r="CN287" s="130"/>
      <c r="CX287" s="130"/>
      <c r="DH287" s="130"/>
      <c r="DR287" s="130"/>
      <c r="EB287" s="130"/>
      <c r="EL287" s="130"/>
      <c r="EV287" s="130"/>
      <c r="EW287" s="130"/>
      <c r="EX287" s="130"/>
      <c r="EY287" s="130"/>
      <c r="EZ287" s="130"/>
      <c r="FA287" s="130"/>
      <c r="FB287" s="130"/>
      <c r="FC287" s="130"/>
      <c r="FF287" s="130"/>
      <c r="FP287" s="130"/>
      <c r="FZ287" s="130"/>
      <c r="GJ287" s="130"/>
      <c r="GT287" s="130"/>
      <c r="HD287" s="130"/>
      <c r="HN287" s="130"/>
      <c r="HX287" s="130"/>
      <c r="IH287" s="130"/>
    </row>
    <row xmlns:x14ac="http://schemas.microsoft.com/office/spreadsheetml/2009/9/ac" r="288" s="3" customFormat="true" x14ac:dyDescent="0.25">
      <c r="A288" s="394"/>
      <c r="B288" s="130"/>
      <c r="L288" s="130"/>
      <c r="V288" s="130"/>
      <c r="AF288" s="130"/>
      <c r="AP288" s="130"/>
      <c r="AZ288" s="130"/>
      <c r="BA288" s="130"/>
      <c r="BB288" s="130"/>
      <c r="BC288" s="130"/>
      <c r="BD288" s="130"/>
      <c r="BE288" s="130"/>
      <c r="BF288" s="130"/>
      <c r="BG288" s="130"/>
      <c r="BJ288" s="130"/>
      <c r="BK288" s="130"/>
      <c r="BL288" s="130"/>
      <c r="BM288" s="130"/>
      <c r="BN288" s="130"/>
      <c r="BO288" s="130"/>
      <c r="BP288" s="130"/>
      <c r="BQ288" s="130"/>
      <c r="BT288" s="441"/>
      <c r="BU288" s="442"/>
      <c r="BV288" s="442"/>
      <c r="BW288" s="442"/>
      <c r="BX288" s="442"/>
      <c r="BY288" s="442"/>
      <c r="BZ288" s="442"/>
      <c r="CA288" s="442"/>
      <c r="CB288" s="442"/>
      <c r="CC288" s="442"/>
      <c r="CD288" s="130"/>
      <c r="CN288" s="130"/>
      <c r="CX288" s="130"/>
      <c r="DH288" s="130"/>
      <c r="DR288" s="130"/>
      <c r="EB288" s="130"/>
      <c r="EL288" s="130"/>
      <c r="EV288" s="130"/>
      <c r="EW288" s="130"/>
      <c r="EX288" s="130"/>
      <c r="EY288" s="130"/>
      <c r="EZ288" s="130"/>
      <c r="FA288" s="130"/>
      <c r="FB288" s="130"/>
      <c r="FC288" s="130"/>
      <c r="FF288" s="130"/>
      <c r="FP288" s="130"/>
      <c r="FZ288" s="130"/>
      <c r="GJ288" s="130"/>
      <c r="GT288" s="130"/>
      <c r="HD288" s="130"/>
      <c r="HN288" s="130"/>
      <c r="HX288" s="130"/>
      <c r="IH288" s="130"/>
    </row>
    <row xmlns:x14ac="http://schemas.microsoft.com/office/spreadsheetml/2009/9/ac" r="289" s="3" customFormat="true" x14ac:dyDescent="0.25">
      <c r="A289" s="394"/>
      <c r="B289" s="130"/>
      <c r="L289" s="130"/>
      <c r="V289" s="130"/>
      <c r="AF289" s="130"/>
      <c r="AP289" s="130"/>
      <c r="AZ289" s="130"/>
      <c r="BA289" s="130"/>
      <c r="BB289" s="130"/>
      <c r="BC289" s="130"/>
      <c r="BD289" s="130"/>
      <c r="BE289" s="130"/>
      <c r="BF289" s="130"/>
      <c r="BG289" s="130"/>
      <c r="BJ289" s="130"/>
      <c r="BK289" s="130"/>
      <c r="BL289" s="130"/>
      <c r="BM289" s="130"/>
      <c r="BN289" s="130"/>
      <c r="BO289" s="130"/>
      <c r="BP289" s="130"/>
      <c r="BQ289" s="130"/>
      <c r="BT289" s="441"/>
      <c r="BU289" s="442"/>
      <c r="BV289" s="442"/>
      <c r="BW289" s="442"/>
      <c r="BX289" s="442"/>
      <c r="BY289" s="442"/>
      <c r="BZ289" s="442"/>
      <c r="CA289" s="442"/>
      <c r="CB289" s="442"/>
      <c r="CC289" s="442"/>
      <c r="CD289" s="130"/>
      <c r="CN289" s="130"/>
      <c r="CX289" s="130"/>
      <c r="DH289" s="130"/>
      <c r="DR289" s="130"/>
      <c r="EB289" s="130"/>
      <c r="EL289" s="130"/>
      <c r="EV289" s="130"/>
      <c r="EW289" s="130"/>
      <c r="EX289" s="130"/>
      <c r="EY289" s="130"/>
      <c r="EZ289" s="130"/>
      <c r="FA289" s="130"/>
      <c r="FB289" s="130"/>
      <c r="FC289" s="130"/>
      <c r="FF289" s="130"/>
      <c r="FP289" s="130"/>
      <c r="FZ289" s="130"/>
      <c r="GJ289" s="130"/>
      <c r="GT289" s="130"/>
      <c r="HD289" s="130"/>
      <c r="HN289" s="130"/>
      <c r="HX289" s="130"/>
      <c r="IH289" s="130"/>
    </row>
    <row xmlns:x14ac="http://schemas.microsoft.com/office/spreadsheetml/2009/9/ac" r="290" s="3" customFormat="true" x14ac:dyDescent="0.25">
      <c r="A290" s="394"/>
      <c r="B290" s="130"/>
      <c r="L290" s="130"/>
      <c r="V290" s="130"/>
      <c r="AF290" s="130"/>
      <c r="AP290" s="130"/>
      <c r="AZ290" s="130"/>
      <c r="BA290" s="130"/>
      <c r="BB290" s="130"/>
      <c r="BC290" s="130"/>
      <c r="BD290" s="130"/>
      <c r="BE290" s="130"/>
      <c r="BF290" s="130"/>
      <c r="BG290" s="130"/>
      <c r="BJ290" s="130"/>
      <c r="BK290" s="130"/>
      <c r="BL290" s="130"/>
      <c r="BM290" s="130"/>
      <c r="BN290" s="130"/>
      <c r="BO290" s="130"/>
      <c r="BP290" s="130"/>
      <c r="BQ290" s="130"/>
      <c r="BT290" s="441"/>
      <c r="BU290" s="442"/>
      <c r="BV290" s="442"/>
      <c r="BW290" s="442"/>
      <c r="BX290" s="442"/>
      <c r="BY290" s="442"/>
      <c r="BZ290" s="442"/>
      <c r="CA290" s="442"/>
      <c r="CB290" s="442"/>
      <c r="CC290" s="442"/>
      <c r="CD290" s="130"/>
      <c r="CN290" s="130"/>
      <c r="CX290" s="130"/>
      <c r="DH290" s="130"/>
      <c r="DR290" s="130"/>
      <c r="EB290" s="130"/>
      <c r="EL290" s="130"/>
      <c r="EV290" s="130"/>
      <c r="EW290" s="130"/>
      <c r="EX290" s="130"/>
      <c r="EY290" s="130"/>
      <c r="EZ290" s="130"/>
      <c r="FA290" s="130"/>
      <c r="FB290" s="130"/>
      <c r="FC290" s="130"/>
      <c r="FF290" s="130"/>
      <c r="FP290" s="130"/>
      <c r="FZ290" s="130"/>
      <c r="GJ290" s="130"/>
      <c r="GT290" s="130"/>
      <c r="HD290" s="130"/>
      <c r="HN290" s="130"/>
      <c r="HX290" s="130"/>
      <c r="IH290" s="130"/>
    </row>
    <row xmlns:x14ac="http://schemas.microsoft.com/office/spreadsheetml/2009/9/ac" r="291" s="3" customFormat="true" x14ac:dyDescent="0.25">
      <c r="A291" s="394"/>
      <c r="B291" s="130"/>
      <c r="L291" s="130"/>
      <c r="V291" s="130"/>
      <c r="AF291" s="130"/>
      <c r="AP291" s="130"/>
      <c r="AZ291" s="130"/>
      <c r="BA291" s="130"/>
      <c r="BB291" s="130"/>
      <c r="BC291" s="130"/>
      <c r="BD291" s="130"/>
      <c r="BE291" s="130"/>
      <c r="BF291" s="130"/>
      <c r="BG291" s="130"/>
      <c r="BJ291" s="130"/>
      <c r="BK291" s="130"/>
      <c r="BL291" s="130"/>
      <c r="BM291" s="130"/>
      <c r="BN291" s="130"/>
      <c r="BO291" s="130"/>
      <c r="BP291" s="130"/>
      <c r="BQ291" s="130"/>
      <c r="BT291" s="441"/>
      <c r="BU291" s="442"/>
      <c r="BV291" s="442"/>
      <c r="BW291" s="442"/>
      <c r="BX291" s="442"/>
      <c r="BY291" s="442"/>
      <c r="BZ291" s="442"/>
      <c r="CA291" s="442"/>
      <c r="CB291" s="442"/>
      <c r="CC291" s="442"/>
      <c r="CD291" s="130"/>
      <c r="CN291" s="130"/>
      <c r="CX291" s="130"/>
      <c r="DH291" s="130"/>
      <c r="DR291" s="130"/>
      <c r="EB291" s="130"/>
      <c r="EL291" s="130"/>
      <c r="EV291" s="130"/>
      <c r="EW291" s="130"/>
      <c r="EX291" s="130"/>
      <c r="EY291" s="130"/>
      <c r="EZ291" s="130"/>
      <c r="FA291" s="130"/>
      <c r="FB291" s="130"/>
      <c r="FC291" s="130"/>
      <c r="FF291" s="130"/>
      <c r="FP291" s="130"/>
      <c r="FZ291" s="130"/>
      <c r="GJ291" s="130"/>
      <c r="GT291" s="130"/>
      <c r="HD291" s="130"/>
      <c r="HN291" s="130"/>
      <c r="HX291" s="130"/>
      <c r="IH291" s="130"/>
    </row>
    <row xmlns:x14ac="http://schemas.microsoft.com/office/spreadsheetml/2009/9/ac" r="292" s="3" customFormat="true" x14ac:dyDescent="0.25">
      <c r="A292" s="394"/>
      <c r="B292" s="130"/>
      <c r="L292" s="130"/>
      <c r="V292" s="130"/>
      <c r="AF292" s="130"/>
      <c r="AP292" s="130"/>
      <c r="AZ292" s="130"/>
      <c r="BA292" s="130"/>
      <c r="BB292" s="130"/>
      <c r="BC292" s="130"/>
      <c r="BD292" s="130"/>
      <c r="BE292" s="130"/>
      <c r="BF292" s="130"/>
      <c r="BG292" s="130"/>
      <c r="BJ292" s="130"/>
      <c r="BK292" s="130"/>
      <c r="BL292" s="130"/>
      <c r="BM292" s="130"/>
      <c r="BN292" s="130"/>
      <c r="BO292" s="130"/>
      <c r="BP292" s="130"/>
      <c r="BQ292" s="130"/>
      <c r="BT292" s="441"/>
      <c r="BU292" s="442"/>
      <c r="BV292" s="442"/>
      <c r="BW292" s="442"/>
      <c r="BX292" s="442"/>
      <c r="BY292" s="442"/>
      <c r="BZ292" s="442"/>
      <c r="CA292" s="442"/>
      <c r="CB292" s="442"/>
      <c r="CC292" s="442"/>
      <c r="CD292" s="130"/>
      <c r="CN292" s="130"/>
      <c r="CX292" s="130"/>
      <c r="DH292" s="130"/>
      <c r="DR292" s="130"/>
      <c r="EB292" s="130"/>
      <c r="EL292" s="130"/>
      <c r="EV292" s="130"/>
      <c r="EW292" s="130"/>
      <c r="EX292" s="130"/>
      <c r="EY292" s="130"/>
      <c r="EZ292" s="130"/>
      <c r="FA292" s="130"/>
      <c r="FB292" s="130"/>
      <c r="FC292" s="130"/>
      <c r="FF292" s="130"/>
      <c r="FP292" s="130"/>
      <c r="FZ292" s="130"/>
      <c r="GJ292" s="130"/>
      <c r="GT292" s="130"/>
      <c r="HD292" s="130"/>
      <c r="HN292" s="130"/>
      <c r="HX292" s="130"/>
      <c r="IH292" s="130"/>
    </row>
    <row xmlns:x14ac="http://schemas.microsoft.com/office/spreadsheetml/2009/9/ac" r="293" s="3" customFormat="true" x14ac:dyDescent="0.25">
      <c r="A293" s="394"/>
      <c r="B293" s="130"/>
      <c r="L293" s="130"/>
      <c r="V293" s="130"/>
      <c r="AF293" s="130"/>
      <c r="AP293" s="130"/>
      <c r="AZ293" s="130"/>
      <c r="BA293" s="130"/>
      <c r="BB293" s="130"/>
      <c r="BC293" s="130"/>
      <c r="BD293" s="130"/>
      <c r="BE293" s="130"/>
      <c r="BF293" s="130"/>
      <c r="BG293" s="130"/>
      <c r="BJ293" s="130"/>
      <c r="BK293" s="130"/>
      <c r="BL293" s="130"/>
      <c r="BM293" s="130"/>
      <c r="BN293" s="130"/>
      <c r="BO293" s="130"/>
      <c r="BP293" s="130"/>
      <c r="BQ293" s="130"/>
      <c r="BT293" s="441"/>
      <c r="BU293" s="442"/>
      <c r="BV293" s="442"/>
      <c r="BW293" s="442"/>
      <c r="BX293" s="442"/>
      <c r="BY293" s="442"/>
      <c r="BZ293" s="442"/>
      <c r="CA293" s="442"/>
      <c r="CB293" s="442"/>
      <c r="CC293" s="442"/>
      <c r="CD293" s="130"/>
      <c r="CN293" s="130"/>
      <c r="CX293" s="130"/>
      <c r="DH293" s="130"/>
      <c r="DR293" s="130"/>
      <c r="EB293" s="130"/>
      <c r="EL293" s="130"/>
      <c r="EV293" s="130"/>
      <c r="EW293" s="130"/>
      <c r="EX293" s="130"/>
      <c r="EY293" s="130"/>
      <c r="EZ293" s="130"/>
      <c r="FA293" s="130"/>
      <c r="FB293" s="130"/>
      <c r="FC293" s="130"/>
      <c r="FF293" s="130"/>
      <c r="FP293" s="130"/>
      <c r="FZ293" s="130"/>
      <c r="GJ293" s="130"/>
      <c r="GT293" s="130"/>
      <c r="HD293" s="130"/>
      <c r="HN293" s="130"/>
      <c r="HX293" s="130"/>
      <c r="IH293" s="130"/>
    </row>
    <row xmlns:x14ac="http://schemas.microsoft.com/office/spreadsheetml/2009/9/ac" r="294" s="3" customFormat="true" x14ac:dyDescent="0.25">
      <c r="A294" s="394"/>
      <c r="B294" s="130"/>
      <c r="L294" s="130"/>
      <c r="V294" s="130"/>
      <c r="AF294" s="130"/>
      <c r="AP294" s="130"/>
      <c r="AZ294" s="130"/>
      <c r="BA294" s="130"/>
      <c r="BB294" s="130"/>
      <c r="BC294" s="130"/>
      <c r="BD294" s="130"/>
      <c r="BE294" s="130"/>
      <c r="BF294" s="130"/>
      <c r="BG294" s="130"/>
      <c r="BJ294" s="130"/>
      <c r="BK294" s="130"/>
      <c r="BL294" s="130"/>
      <c r="BM294" s="130"/>
      <c r="BN294" s="130"/>
      <c r="BO294" s="130"/>
      <c r="BP294" s="130"/>
      <c r="BQ294" s="130"/>
      <c r="BT294" s="441"/>
      <c r="BU294" s="442"/>
      <c r="BV294" s="442"/>
      <c r="BW294" s="442"/>
      <c r="BX294" s="442"/>
      <c r="BY294" s="442"/>
      <c r="BZ294" s="442"/>
      <c r="CA294" s="442"/>
      <c r="CB294" s="442"/>
      <c r="CC294" s="442"/>
      <c r="CD294" s="130"/>
      <c r="CN294" s="130"/>
      <c r="CX294" s="130"/>
      <c r="DH294" s="130"/>
      <c r="DR294" s="130"/>
      <c r="EB294" s="130"/>
      <c r="EL294" s="130"/>
      <c r="EV294" s="130"/>
      <c r="EW294" s="130"/>
      <c r="EX294" s="130"/>
      <c r="EY294" s="130"/>
      <c r="EZ294" s="130"/>
      <c r="FA294" s="130"/>
      <c r="FB294" s="130"/>
      <c r="FC294" s="130"/>
      <c r="FF294" s="130"/>
      <c r="FP294" s="130"/>
      <c r="FZ294" s="130"/>
      <c r="GJ294" s="130"/>
      <c r="GT294" s="130"/>
      <c r="HD294" s="130"/>
      <c r="HN294" s="130"/>
      <c r="HX294" s="130"/>
      <c r="IH294" s="130"/>
    </row>
    <row xmlns:x14ac="http://schemas.microsoft.com/office/spreadsheetml/2009/9/ac" r="295" s="3" customFormat="true" x14ac:dyDescent="0.25">
      <c r="A295" s="394"/>
      <c r="B295" s="130"/>
      <c r="L295" s="130"/>
      <c r="V295" s="130"/>
      <c r="AF295" s="130"/>
      <c r="AP295" s="130"/>
      <c r="AZ295" s="130"/>
      <c r="BA295" s="130"/>
      <c r="BB295" s="130"/>
      <c r="BC295" s="130"/>
      <c r="BD295" s="130"/>
      <c r="BE295" s="130"/>
      <c r="BF295" s="130"/>
      <c r="BG295" s="130"/>
      <c r="BJ295" s="130"/>
      <c r="BK295" s="130"/>
      <c r="BL295" s="130"/>
      <c r="BM295" s="130"/>
      <c r="BN295" s="130"/>
      <c r="BO295" s="130"/>
      <c r="BP295" s="130"/>
      <c r="BQ295" s="130"/>
      <c r="BT295" s="441"/>
      <c r="BU295" s="442"/>
      <c r="BV295" s="442"/>
      <c r="BW295" s="442"/>
      <c r="BX295" s="442"/>
      <c r="BY295" s="442"/>
      <c r="BZ295" s="442"/>
      <c r="CA295" s="442"/>
      <c r="CB295" s="442"/>
      <c r="CC295" s="442"/>
      <c r="CD295" s="130"/>
      <c r="CN295" s="130"/>
      <c r="CX295" s="130"/>
      <c r="DH295" s="130"/>
      <c r="DR295" s="130"/>
      <c r="EB295" s="130"/>
      <c r="EL295" s="130"/>
      <c r="EV295" s="130"/>
      <c r="EW295" s="130"/>
      <c r="EX295" s="130"/>
      <c r="EY295" s="130"/>
      <c r="EZ295" s="130"/>
      <c r="FA295" s="130"/>
      <c r="FB295" s="130"/>
      <c r="FC295" s="130"/>
      <c r="FF295" s="130"/>
      <c r="FP295" s="130"/>
      <c r="FZ295" s="130"/>
      <c r="GJ295" s="130"/>
      <c r="GT295" s="130"/>
      <c r="HD295" s="130"/>
      <c r="HN295" s="130"/>
      <c r="HX295" s="130"/>
      <c r="IH295" s="130"/>
    </row>
    <row xmlns:x14ac="http://schemas.microsoft.com/office/spreadsheetml/2009/9/ac" r="296" s="3" customFormat="true" x14ac:dyDescent="0.25">
      <c r="A296" s="394"/>
      <c r="B296" s="130"/>
      <c r="L296" s="130"/>
      <c r="V296" s="130"/>
      <c r="AF296" s="130"/>
      <c r="AP296" s="130"/>
      <c r="AZ296" s="130"/>
      <c r="BA296" s="130"/>
      <c r="BB296" s="130"/>
      <c r="BC296" s="130"/>
      <c r="BD296" s="130"/>
      <c r="BE296" s="130"/>
      <c r="BF296" s="130"/>
      <c r="BG296" s="130"/>
      <c r="BJ296" s="130"/>
      <c r="BK296" s="130"/>
      <c r="BL296" s="130"/>
      <c r="BM296" s="130"/>
      <c r="BN296" s="130"/>
      <c r="BO296" s="130"/>
      <c r="BP296" s="130"/>
      <c r="BQ296" s="130"/>
      <c r="BT296" s="441"/>
      <c r="BU296" s="442"/>
      <c r="BV296" s="442"/>
      <c r="BW296" s="442"/>
      <c r="BX296" s="442"/>
      <c r="BY296" s="442"/>
      <c r="BZ296" s="442"/>
      <c r="CA296" s="442"/>
      <c r="CB296" s="442"/>
      <c r="CC296" s="442"/>
      <c r="CD296" s="130"/>
      <c r="CN296" s="130"/>
      <c r="CX296" s="130"/>
      <c r="DH296" s="130"/>
      <c r="DR296" s="130"/>
      <c r="EB296" s="130"/>
      <c r="EL296" s="130"/>
      <c r="EV296" s="130"/>
      <c r="EW296" s="130"/>
      <c r="EX296" s="130"/>
      <c r="EY296" s="130"/>
      <c r="EZ296" s="130"/>
      <c r="FA296" s="130"/>
      <c r="FB296" s="130"/>
      <c r="FC296" s="130"/>
      <c r="FF296" s="130"/>
      <c r="FP296" s="130"/>
      <c r="FZ296" s="130"/>
      <c r="GJ296" s="130"/>
      <c r="GT296" s="130"/>
      <c r="HD296" s="130"/>
      <c r="HN296" s="130"/>
      <c r="HX296" s="130"/>
      <c r="IH296" s="130"/>
    </row>
    <row xmlns:x14ac="http://schemas.microsoft.com/office/spreadsheetml/2009/9/ac" r="297" s="3" customFormat="true" x14ac:dyDescent="0.25">
      <c r="A297" s="394"/>
      <c r="B297" s="130"/>
      <c r="L297" s="130"/>
      <c r="V297" s="130"/>
      <c r="AF297" s="130"/>
      <c r="AP297" s="130"/>
      <c r="AZ297" s="130"/>
      <c r="BA297" s="130"/>
      <c r="BB297" s="130"/>
      <c r="BC297" s="130"/>
      <c r="BD297" s="130"/>
      <c r="BE297" s="130"/>
      <c r="BF297" s="130"/>
      <c r="BG297" s="130"/>
      <c r="BJ297" s="130"/>
      <c r="BK297" s="130"/>
      <c r="BL297" s="130"/>
      <c r="BM297" s="130"/>
      <c r="BN297" s="130"/>
      <c r="BO297" s="130"/>
      <c r="BP297" s="130"/>
      <c r="BQ297" s="130"/>
      <c r="BT297" s="441"/>
      <c r="BU297" s="442"/>
      <c r="BV297" s="442"/>
      <c r="BW297" s="442"/>
      <c r="BX297" s="442"/>
      <c r="BY297" s="442"/>
      <c r="BZ297" s="442"/>
      <c r="CA297" s="442"/>
      <c r="CB297" s="442"/>
      <c r="CC297" s="442"/>
      <c r="CD297" s="130"/>
      <c r="CN297" s="130"/>
      <c r="CX297" s="130"/>
      <c r="DH297" s="130"/>
      <c r="DR297" s="130"/>
      <c r="EB297" s="130"/>
      <c r="EL297" s="130"/>
      <c r="EV297" s="130"/>
      <c r="EW297" s="130"/>
      <c r="EX297" s="130"/>
      <c r="EY297" s="130"/>
      <c r="EZ297" s="130"/>
      <c r="FA297" s="130"/>
      <c r="FB297" s="130"/>
      <c r="FC297" s="130"/>
      <c r="FF297" s="130"/>
      <c r="FP297" s="130"/>
      <c r="FZ297" s="130"/>
      <c r="GJ297" s="130"/>
      <c r="GT297" s="130"/>
      <c r="HD297" s="130"/>
      <c r="HN297" s="130"/>
      <c r="HX297" s="130"/>
      <c r="IH297" s="130"/>
    </row>
    <row xmlns:x14ac="http://schemas.microsoft.com/office/spreadsheetml/2009/9/ac" r="298" s="3" customFormat="true" x14ac:dyDescent="0.25">
      <c r="A298" s="394"/>
      <c r="B298" s="130"/>
      <c r="L298" s="130"/>
      <c r="V298" s="130"/>
      <c r="AF298" s="130"/>
      <c r="AP298" s="130"/>
      <c r="AZ298" s="130"/>
      <c r="BA298" s="130"/>
      <c r="BB298" s="130"/>
      <c r="BC298" s="130"/>
      <c r="BD298" s="130"/>
      <c r="BE298" s="130"/>
      <c r="BF298" s="130"/>
      <c r="BG298" s="130"/>
      <c r="BJ298" s="130"/>
      <c r="BK298" s="130"/>
      <c r="BL298" s="130"/>
      <c r="BM298" s="130"/>
      <c r="BN298" s="130"/>
      <c r="BO298" s="130"/>
      <c r="BP298" s="130"/>
      <c r="BQ298" s="130"/>
      <c r="BT298" s="441"/>
      <c r="BU298" s="442"/>
      <c r="BV298" s="442"/>
      <c r="BW298" s="442"/>
      <c r="BX298" s="442"/>
      <c r="BY298" s="442"/>
      <c r="BZ298" s="442"/>
      <c r="CA298" s="442"/>
      <c r="CB298" s="442"/>
      <c r="CC298" s="442"/>
      <c r="CD298" s="130"/>
      <c r="CN298" s="130"/>
      <c r="CX298" s="130"/>
      <c r="DH298" s="130"/>
      <c r="DR298" s="130"/>
      <c r="EB298" s="130"/>
      <c r="EL298" s="130"/>
      <c r="EV298" s="130"/>
      <c r="EW298" s="130"/>
      <c r="EX298" s="130"/>
      <c r="EY298" s="130"/>
      <c r="EZ298" s="130"/>
      <c r="FA298" s="130"/>
      <c r="FB298" s="130"/>
      <c r="FC298" s="130"/>
      <c r="FF298" s="130"/>
      <c r="FP298" s="130"/>
      <c r="FZ298" s="130"/>
      <c r="GJ298" s="130"/>
      <c r="GT298" s="130"/>
      <c r="HD298" s="130"/>
      <c r="HN298" s="130"/>
      <c r="HX298" s="130"/>
      <c r="IH298" s="130"/>
    </row>
    <row xmlns:x14ac="http://schemas.microsoft.com/office/spreadsheetml/2009/9/ac" r="299" s="3" customFormat="true" x14ac:dyDescent="0.25">
      <c r="A299" s="394"/>
      <c r="B299" s="130"/>
      <c r="L299" s="130"/>
      <c r="V299" s="130"/>
      <c r="AF299" s="130"/>
      <c r="AP299" s="130"/>
      <c r="AZ299" s="130"/>
      <c r="BA299" s="130"/>
      <c r="BB299" s="130"/>
      <c r="BC299" s="130"/>
      <c r="BD299" s="130"/>
      <c r="BE299" s="130"/>
      <c r="BF299" s="130"/>
      <c r="BG299" s="130"/>
      <c r="BJ299" s="130"/>
      <c r="BK299" s="130"/>
      <c r="BL299" s="130"/>
      <c r="BM299" s="130"/>
      <c r="BN299" s="130"/>
      <c r="BO299" s="130"/>
      <c r="BP299" s="130"/>
      <c r="BQ299" s="130"/>
      <c r="BT299" s="441"/>
      <c r="BU299" s="442"/>
      <c r="BV299" s="442"/>
      <c r="BW299" s="442"/>
      <c r="BX299" s="442"/>
      <c r="BY299" s="442"/>
      <c r="BZ299" s="442"/>
      <c r="CA299" s="442"/>
      <c r="CB299" s="442"/>
      <c r="CC299" s="442"/>
      <c r="CD299" s="130"/>
      <c r="CN299" s="130"/>
      <c r="CX299" s="130"/>
      <c r="DH299" s="130"/>
      <c r="DR299" s="130"/>
      <c r="EB299" s="130"/>
      <c r="EL299" s="130"/>
      <c r="EV299" s="130"/>
      <c r="EW299" s="130"/>
      <c r="EX299" s="130"/>
      <c r="EY299" s="130"/>
      <c r="EZ299" s="130"/>
      <c r="FA299" s="130"/>
      <c r="FB299" s="130"/>
      <c r="FC299" s="130"/>
      <c r="FF299" s="130"/>
      <c r="FP299" s="130"/>
      <c r="FZ299" s="130"/>
      <c r="GJ299" s="130"/>
      <c r="GT299" s="130"/>
      <c r="HD299" s="130"/>
      <c r="HN299" s="130"/>
      <c r="HX299" s="130"/>
      <c r="IH299" s="130"/>
    </row>
    <row xmlns:x14ac="http://schemas.microsoft.com/office/spreadsheetml/2009/9/ac" r="300" s="3" customFormat="true" x14ac:dyDescent="0.25">
      <c r="A300" s="394"/>
      <c r="B300" s="130"/>
      <c r="L300" s="130"/>
      <c r="V300" s="130"/>
      <c r="AF300" s="130"/>
      <c r="AP300" s="130"/>
      <c r="AZ300" s="130"/>
      <c r="BA300" s="130"/>
      <c r="BB300" s="130"/>
      <c r="BC300" s="130"/>
      <c r="BD300" s="130"/>
      <c r="BE300" s="130"/>
      <c r="BF300" s="130"/>
      <c r="BG300" s="130"/>
      <c r="BJ300" s="130"/>
      <c r="BK300" s="130"/>
      <c r="BL300" s="130"/>
      <c r="BM300" s="130"/>
      <c r="BN300" s="130"/>
      <c r="BO300" s="130"/>
      <c r="BP300" s="130"/>
      <c r="BQ300" s="130"/>
      <c r="BT300" s="441"/>
      <c r="BU300" s="442"/>
      <c r="BV300" s="442"/>
      <c r="BW300" s="442"/>
      <c r="BX300" s="442"/>
      <c r="BY300" s="442"/>
      <c r="BZ300" s="442"/>
      <c r="CA300" s="442"/>
      <c r="CB300" s="442"/>
      <c r="CC300" s="442"/>
      <c r="CD300" s="130"/>
      <c r="CN300" s="130"/>
      <c r="CX300" s="130"/>
      <c r="DH300" s="130"/>
      <c r="DR300" s="130"/>
      <c r="EB300" s="130"/>
      <c r="EL300" s="130"/>
      <c r="EV300" s="130"/>
      <c r="EW300" s="130"/>
      <c r="EX300" s="130"/>
      <c r="EY300" s="130"/>
      <c r="EZ300" s="130"/>
      <c r="FA300" s="130"/>
      <c r="FB300" s="130"/>
      <c r="FC300" s="130"/>
      <c r="FF300" s="130"/>
      <c r="FP300" s="130"/>
      <c r="FZ300" s="130"/>
      <c r="GJ300" s="130"/>
      <c r="GT300" s="130"/>
      <c r="HD300" s="130"/>
      <c r="HN300" s="130"/>
      <c r="HX300" s="130"/>
      <c r="IH300" s="130"/>
    </row>
    <row xmlns:x14ac="http://schemas.microsoft.com/office/spreadsheetml/2009/9/ac" r="301" s="3" customFormat="true" x14ac:dyDescent="0.25">
      <c r="A301" s="394"/>
      <c r="B301" s="130"/>
      <c r="L301" s="130"/>
      <c r="V301" s="130"/>
      <c r="AF301" s="130"/>
      <c r="AP301" s="130"/>
      <c r="AZ301" s="130"/>
      <c r="BA301" s="130"/>
      <c r="BB301" s="130"/>
      <c r="BC301" s="130"/>
      <c r="BD301" s="130"/>
      <c r="BE301" s="130"/>
      <c r="BF301" s="130"/>
      <c r="BG301" s="130"/>
      <c r="BJ301" s="130"/>
      <c r="BK301" s="130"/>
      <c r="BL301" s="130"/>
      <c r="BM301" s="130"/>
      <c r="BN301" s="130"/>
      <c r="BO301" s="130"/>
      <c r="BP301" s="130"/>
      <c r="BQ301" s="130"/>
      <c r="BT301" s="441"/>
      <c r="BU301" s="442"/>
      <c r="BV301" s="442"/>
      <c r="BW301" s="442"/>
      <c r="BX301" s="442"/>
      <c r="BY301" s="442"/>
      <c r="BZ301" s="442"/>
      <c r="CA301" s="442"/>
      <c r="CB301" s="442"/>
      <c r="CC301" s="442"/>
      <c r="CD301" s="130"/>
      <c r="CN301" s="130"/>
      <c r="CX301" s="130"/>
      <c r="DH301" s="130"/>
      <c r="DR301" s="130"/>
      <c r="EB301" s="130"/>
      <c r="EL301" s="130"/>
      <c r="EV301" s="130"/>
      <c r="EW301" s="130"/>
      <c r="EX301" s="130"/>
      <c r="EY301" s="130"/>
      <c r="EZ301" s="130"/>
      <c r="FA301" s="130"/>
      <c r="FB301" s="130"/>
      <c r="FC301" s="130"/>
      <c r="FF301" s="130"/>
      <c r="FP301" s="130"/>
      <c r="FZ301" s="130"/>
      <c r="GJ301" s="130"/>
      <c r="GT301" s="130"/>
      <c r="HD301" s="130"/>
      <c r="HN301" s="130"/>
      <c r="HX301" s="130"/>
      <c r="IH301" s="130"/>
    </row>
    <row xmlns:x14ac="http://schemas.microsoft.com/office/spreadsheetml/2009/9/ac" r="302" s="3" customFormat="true" x14ac:dyDescent="0.25">
      <c r="A302" s="394"/>
      <c r="B302" s="130"/>
      <c r="L302" s="130"/>
      <c r="V302" s="130"/>
      <c r="AF302" s="130"/>
      <c r="AP302" s="130"/>
      <c r="AZ302" s="130"/>
      <c r="BA302" s="130"/>
      <c r="BB302" s="130"/>
      <c r="BC302" s="130"/>
      <c r="BD302" s="130"/>
      <c r="BE302" s="130"/>
      <c r="BF302" s="130"/>
      <c r="BG302" s="130"/>
      <c r="BJ302" s="130"/>
      <c r="BK302" s="130"/>
      <c r="BL302" s="130"/>
      <c r="BM302" s="130"/>
      <c r="BN302" s="130"/>
      <c r="BO302" s="130"/>
      <c r="BP302" s="130"/>
      <c r="BQ302" s="130"/>
      <c r="BT302" s="441"/>
      <c r="BU302" s="442"/>
      <c r="BV302" s="442"/>
      <c r="BW302" s="442"/>
      <c r="BX302" s="442"/>
      <c r="BY302" s="442"/>
      <c r="BZ302" s="442"/>
      <c r="CA302" s="442"/>
      <c r="CB302" s="442"/>
      <c r="CC302" s="442"/>
      <c r="CD302" s="130"/>
      <c r="CN302" s="130"/>
      <c r="CX302" s="130"/>
      <c r="DH302" s="130"/>
      <c r="DR302" s="130"/>
      <c r="EB302" s="130"/>
      <c r="EL302" s="130"/>
      <c r="EV302" s="130"/>
      <c r="EW302" s="130"/>
      <c r="EX302" s="130"/>
      <c r="EY302" s="130"/>
      <c r="EZ302" s="130"/>
      <c r="FA302" s="130"/>
      <c r="FB302" s="130"/>
      <c r="FC302" s="130"/>
      <c r="FF302" s="130"/>
      <c r="FP302" s="130"/>
      <c r="FZ302" s="130"/>
      <c r="GJ302" s="130"/>
      <c r="GT302" s="130"/>
      <c r="HD302" s="130"/>
      <c r="HN302" s="130"/>
      <c r="HX302" s="130"/>
      <c r="IH302" s="130"/>
    </row>
    <row xmlns:x14ac="http://schemas.microsoft.com/office/spreadsheetml/2009/9/ac" r="303" s="3" customFormat="true" x14ac:dyDescent="0.25">
      <c r="A303" s="394"/>
      <c r="B303" s="130"/>
      <c r="L303" s="130"/>
      <c r="V303" s="130"/>
      <c r="AF303" s="130"/>
      <c r="AP303" s="130"/>
      <c r="AZ303" s="130"/>
      <c r="BA303" s="130"/>
      <c r="BB303" s="130"/>
      <c r="BC303" s="130"/>
      <c r="BD303" s="130"/>
      <c r="BE303" s="130"/>
      <c r="BF303" s="130"/>
      <c r="BG303" s="130"/>
      <c r="BJ303" s="130"/>
      <c r="BK303" s="130"/>
      <c r="BL303" s="130"/>
      <c r="BM303" s="130"/>
      <c r="BN303" s="130"/>
      <c r="BO303" s="130"/>
      <c r="BP303" s="130"/>
      <c r="BQ303" s="130"/>
      <c r="BT303" s="441"/>
      <c r="BU303" s="442"/>
      <c r="BV303" s="442"/>
      <c r="BW303" s="442"/>
      <c r="BX303" s="442"/>
      <c r="BY303" s="442"/>
      <c r="BZ303" s="442"/>
      <c r="CA303" s="442"/>
      <c r="CB303" s="442"/>
      <c r="CC303" s="442"/>
      <c r="CD303" s="130"/>
      <c r="CN303" s="130"/>
      <c r="CX303" s="130"/>
      <c r="DH303" s="130"/>
      <c r="DR303" s="130"/>
      <c r="EB303" s="130"/>
      <c r="EL303" s="130"/>
      <c r="EV303" s="130"/>
      <c r="EW303" s="130"/>
      <c r="EX303" s="130"/>
      <c r="EY303" s="130"/>
      <c r="EZ303" s="130"/>
      <c r="FA303" s="130"/>
      <c r="FB303" s="130"/>
      <c r="FC303" s="130"/>
      <c r="FF303" s="130"/>
      <c r="FP303" s="130"/>
      <c r="FZ303" s="130"/>
      <c r="GJ303" s="130"/>
      <c r="GT303" s="130"/>
      <c r="HD303" s="130"/>
      <c r="HN303" s="130"/>
      <c r="HX303" s="130"/>
      <c r="IH303" s="130"/>
    </row>
    <row xmlns:x14ac="http://schemas.microsoft.com/office/spreadsheetml/2009/9/ac" r="304" s="3" customFormat="true" x14ac:dyDescent="0.25">
      <c r="A304" s="394"/>
      <c r="B304" s="130"/>
      <c r="L304" s="130"/>
      <c r="V304" s="130"/>
      <c r="AF304" s="130"/>
      <c r="AP304" s="130"/>
      <c r="AZ304" s="130"/>
      <c r="BA304" s="130"/>
      <c r="BB304" s="130"/>
      <c r="BC304" s="130"/>
      <c r="BD304" s="130"/>
      <c r="BE304" s="130"/>
      <c r="BF304" s="130"/>
      <c r="BG304" s="130"/>
      <c r="BJ304" s="130"/>
      <c r="BK304" s="130"/>
      <c r="BL304" s="130"/>
      <c r="BM304" s="130"/>
      <c r="BN304" s="130"/>
      <c r="BO304" s="130"/>
      <c r="BP304" s="130"/>
      <c r="BQ304" s="130"/>
      <c r="BT304" s="441"/>
      <c r="BU304" s="442"/>
      <c r="BV304" s="442"/>
      <c r="BW304" s="442"/>
      <c r="BX304" s="442"/>
      <c r="BY304" s="442"/>
      <c r="BZ304" s="442"/>
      <c r="CA304" s="442"/>
      <c r="CB304" s="442"/>
      <c r="CC304" s="442"/>
      <c r="CD304" s="130"/>
      <c r="CN304" s="130"/>
      <c r="CX304" s="130"/>
      <c r="DH304" s="130"/>
      <c r="DR304" s="130"/>
      <c r="EB304" s="130"/>
      <c r="EL304" s="130"/>
      <c r="EV304" s="130"/>
      <c r="EW304" s="130"/>
      <c r="EX304" s="130"/>
      <c r="EY304" s="130"/>
      <c r="EZ304" s="130"/>
      <c r="FA304" s="130"/>
      <c r="FB304" s="130"/>
      <c r="FC304" s="130"/>
      <c r="FF304" s="130"/>
      <c r="FP304" s="130"/>
      <c r="FZ304" s="130"/>
      <c r="GJ304" s="130"/>
      <c r="GT304" s="130"/>
      <c r="HD304" s="130"/>
      <c r="HN304" s="130"/>
      <c r="HX304" s="130"/>
      <c r="IH304" s="130"/>
    </row>
    <row xmlns:x14ac="http://schemas.microsoft.com/office/spreadsheetml/2009/9/ac" r="305" s="3" customFormat="true" x14ac:dyDescent="0.25">
      <c r="A305" s="394"/>
      <c r="B305" s="130"/>
      <c r="L305" s="130"/>
      <c r="V305" s="130"/>
      <c r="AF305" s="130"/>
      <c r="AP305" s="130"/>
      <c r="AZ305" s="130"/>
      <c r="BA305" s="130"/>
      <c r="BB305" s="130"/>
      <c r="BC305" s="130"/>
      <c r="BD305" s="130"/>
      <c r="BE305" s="130"/>
      <c r="BF305" s="130"/>
      <c r="BG305" s="130"/>
      <c r="BJ305" s="130"/>
      <c r="BK305" s="130"/>
      <c r="BL305" s="130"/>
      <c r="BM305" s="130"/>
      <c r="BN305" s="130"/>
      <c r="BO305" s="130"/>
      <c r="BP305" s="130"/>
      <c r="BQ305" s="130"/>
      <c r="BT305" s="441"/>
      <c r="BU305" s="442"/>
      <c r="BV305" s="442"/>
      <c r="BW305" s="442"/>
      <c r="BX305" s="442"/>
      <c r="BY305" s="442"/>
      <c r="BZ305" s="442"/>
      <c r="CA305" s="442"/>
      <c r="CB305" s="442"/>
      <c r="CC305" s="442"/>
      <c r="CD305" s="130"/>
      <c r="CN305" s="130"/>
      <c r="CX305" s="130"/>
      <c r="DH305" s="130"/>
      <c r="DR305" s="130"/>
      <c r="EB305" s="130"/>
      <c r="EL305" s="130"/>
      <c r="EV305" s="130"/>
      <c r="EW305" s="130"/>
      <c r="EX305" s="130"/>
      <c r="EY305" s="130"/>
      <c r="EZ305" s="130"/>
      <c r="FA305" s="130"/>
      <c r="FB305" s="130"/>
      <c r="FC305" s="130"/>
      <c r="FF305" s="130"/>
      <c r="FP305" s="130"/>
      <c r="FZ305" s="130"/>
      <c r="GJ305" s="130"/>
      <c r="GT305" s="130"/>
      <c r="HD305" s="130"/>
      <c r="HN305" s="130"/>
      <c r="HX305" s="130"/>
      <c r="IH305" s="130"/>
    </row>
    <row xmlns:x14ac="http://schemas.microsoft.com/office/spreadsheetml/2009/9/ac" r="306" s="3" customFormat="true" x14ac:dyDescent="0.25">
      <c r="A306" s="394"/>
      <c r="B306" s="130"/>
      <c r="L306" s="130"/>
      <c r="V306" s="130"/>
      <c r="AF306" s="130"/>
      <c r="AP306" s="130"/>
      <c r="AZ306" s="130"/>
      <c r="BA306" s="130"/>
      <c r="BB306" s="130"/>
      <c r="BC306" s="130"/>
      <c r="BD306" s="130"/>
      <c r="BE306" s="130"/>
      <c r="BF306" s="130"/>
      <c r="BG306" s="130"/>
      <c r="BJ306" s="130"/>
      <c r="BK306" s="130"/>
      <c r="BL306" s="130"/>
      <c r="BM306" s="130"/>
      <c r="BN306" s="130"/>
      <c r="BO306" s="130"/>
      <c r="BP306" s="130"/>
      <c r="BQ306" s="130"/>
      <c r="BT306" s="441"/>
      <c r="BU306" s="442"/>
      <c r="BV306" s="442"/>
      <c r="BW306" s="442"/>
      <c r="BX306" s="442"/>
      <c r="BY306" s="442"/>
      <c r="BZ306" s="442"/>
      <c r="CA306" s="442"/>
      <c r="CB306" s="442"/>
      <c r="CC306" s="442"/>
      <c r="CD306" s="130"/>
      <c r="CN306" s="130"/>
      <c r="CX306" s="130"/>
      <c r="DH306" s="130"/>
      <c r="DR306" s="130"/>
      <c r="EB306" s="130"/>
      <c r="EL306" s="130"/>
      <c r="EV306" s="130"/>
      <c r="EW306" s="130"/>
      <c r="EX306" s="130"/>
      <c r="EY306" s="130"/>
      <c r="EZ306" s="130"/>
      <c r="FA306" s="130"/>
      <c r="FB306" s="130"/>
      <c r="FC306" s="130"/>
      <c r="FF306" s="130"/>
      <c r="FP306" s="130"/>
      <c r="FZ306" s="130"/>
      <c r="GJ306" s="130"/>
      <c r="GT306" s="130"/>
      <c r="HD306" s="130"/>
      <c r="HN306" s="130"/>
      <c r="HX306" s="130"/>
      <c r="IH306" s="130"/>
    </row>
    <row xmlns:x14ac="http://schemas.microsoft.com/office/spreadsheetml/2009/9/ac" r="307" s="3" customFormat="true" x14ac:dyDescent="0.25">
      <c r="A307" s="394"/>
      <c r="B307" s="130"/>
      <c r="L307" s="130"/>
      <c r="V307" s="130"/>
      <c r="AF307" s="130"/>
      <c r="AP307" s="130"/>
      <c r="AZ307" s="130"/>
      <c r="BA307" s="130"/>
      <c r="BB307" s="130"/>
      <c r="BC307" s="130"/>
      <c r="BD307" s="130"/>
      <c r="BE307" s="130"/>
      <c r="BF307" s="130"/>
      <c r="BG307" s="130"/>
      <c r="BJ307" s="130"/>
      <c r="BK307" s="130"/>
      <c r="BL307" s="130"/>
      <c r="BM307" s="130"/>
      <c r="BN307" s="130"/>
      <c r="BO307" s="130"/>
      <c r="BP307" s="130"/>
      <c r="BQ307" s="130"/>
      <c r="BT307" s="441"/>
      <c r="BU307" s="442"/>
      <c r="BV307" s="442"/>
      <c r="BW307" s="442"/>
      <c r="BX307" s="442"/>
      <c r="BY307" s="442"/>
      <c r="BZ307" s="442"/>
      <c r="CA307" s="442"/>
      <c r="CB307" s="442"/>
      <c r="CC307" s="442"/>
      <c r="CD307" s="130"/>
      <c r="CN307" s="130"/>
      <c r="CX307" s="130"/>
      <c r="DH307" s="130"/>
      <c r="DR307" s="130"/>
      <c r="EB307" s="130"/>
      <c r="EL307" s="130"/>
      <c r="EV307" s="130"/>
      <c r="EW307" s="130"/>
      <c r="EX307" s="130"/>
      <c r="EY307" s="130"/>
      <c r="EZ307" s="130"/>
      <c r="FA307" s="130"/>
      <c r="FB307" s="130"/>
      <c r="FC307" s="130"/>
      <c r="FF307" s="130"/>
      <c r="FP307" s="130"/>
      <c r="FZ307" s="130"/>
      <c r="GJ307" s="130"/>
      <c r="GT307" s="130"/>
      <c r="HD307" s="130"/>
      <c r="HN307" s="130"/>
      <c r="HX307" s="130"/>
      <c r="IH307" s="130"/>
    </row>
    <row xmlns:x14ac="http://schemas.microsoft.com/office/spreadsheetml/2009/9/ac" r="308" s="3" customFormat="true" x14ac:dyDescent="0.25">
      <c r="A308" s="394"/>
      <c r="B308" s="130"/>
      <c r="L308" s="130"/>
      <c r="V308" s="130"/>
      <c r="AF308" s="130"/>
      <c r="AP308" s="130"/>
      <c r="AZ308" s="130"/>
      <c r="BA308" s="130"/>
      <c r="BB308" s="130"/>
      <c r="BC308" s="130"/>
      <c r="BD308" s="130"/>
      <c r="BE308" s="130"/>
      <c r="BF308" s="130"/>
      <c r="BG308" s="130"/>
      <c r="BJ308" s="130"/>
      <c r="BK308" s="130"/>
      <c r="BL308" s="130"/>
      <c r="BM308" s="130"/>
      <c r="BN308" s="130"/>
      <c r="BO308" s="130"/>
      <c r="BP308" s="130"/>
      <c r="BQ308" s="130"/>
      <c r="BT308" s="441"/>
      <c r="BU308" s="442"/>
      <c r="BV308" s="442"/>
      <c r="BW308" s="442"/>
      <c r="BX308" s="442"/>
      <c r="BY308" s="442"/>
      <c r="BZ308" s="442"/>
      <c r="CA308" s="442"/>
      <c r="CB308" s="442"/>
      <c r="CC308" s="442"/>
      <c r="CD308" s="130"/>
      <c r="CN308" s="130"/>
      <c r="CX308" s="130"/>
      <c r="DH308" s="130"/>
      <c r="DR308" s="130"/>
      <c r="EB308" s="130"/>
      <c r="EL308" s="130"/>
      <c r="EV308" s="130"/>
      <c r="EW308" s="130"/>
      <c r="EX308" s="130"/>
      <c r="EY308" s="130"/>
      <c r="EZ308" s="130"/>
      <c r="FA308" s="130"/>
      <c r="FB308" s="130"/>
      <c r="FC308" s="130"/>
      <c r="FF308" s="130"/>
      <c r="FP308" s="130"/>
      <c r="FZ308" s="130"/>
      <c r="GJ308" s="130"/>
      <c r="GT308" s="130"/>
      <c r="HD308" s="130"/>
      <c r="HN308" s="130"/>
      <c r="HX308" s="130"/>
      <c r="IH308" s="130"/>
    </row>
    <row xmlns:x14ac="http://schemas.microsoft.com/office/spreadsheetml/2009/9/ac" r="309" s="3" customFormat="true" x14ac:dyDescent="0.25">
      <c r="A309" s="394"/>
      <c r="B309" s="130"/>
      <c r="L309" s="130"/>
      <c r="V309" s="130"/>
      <c r="AF309" s="130"/>
      <c r="AP309" s="130"/>
      <c r="AZ309" s="130"/>
      <c r="BA309" s="130"/>
      <c r="BB309" s="130"/>
      <c r="BC309" s="130"/>
      <c r="BD309" s="130"/>
      <c r="BE309" s="130"/>
      <c r="BF309" s="130"/>
      <c r="BG309" s="130"/>
      <c r="BJ309" s="130"/>
      <c r="BK309" s="130"/>
      <c r="BL309" s="130"/>
      <c r="BM309" s="130"/>
      <c r="BN309" s="130"/>
      <c r="BO309" s="130"/>
      <c r="BP309" s="130"/>
      <c r="BQ309" s="130"/>
      <c r="BT309" s="441"/>
      <c r="BU309" s="442"/>
      <c r="BV309" s="442"/>
      <c r="BW309" s="442"/>
      <c r="BX309" s="442"/>
      <c r="BY309" s="442"/>
      <c r="BZ309" s="442"/>
      <c r="CA309" s="442"/>
      <c r="CB309" s="442"/>
      <c r="CC309" s="442"/>
      <c r="CD309" s="130"/>
      <c r="CN309" s="130"/>
      <c r="CX309" s="130"/>
      <c r="DH309" s="130"/>
      <c r="DR309" s="130"/>
      <c r="EB309" s="130"/>
      <c r="EL309" s="130"/>
      <c r="EV309" s="130"/>
      <c r="EW309" s="130"/>
      <c r="EX309" s="130"/>
      <c r="EY309" s="130"/>
      <c r="EZ309" s="130"/>
      <c r="FA309" s="130"/>
      <c r="FB309" s="130"/>
      <c r="FC309" s="130"/>
      <c r="FF309" s="130"/>
      <c r="FP309" s="130"/>
      <c r="FZ309" s="130"/>
      <c r="GJ309" s="130"/>
      <c r="GT309" s="130"/>
      <c r="HD309" s="130"/>
      <c r="HN309" s="130"/>
      <c r="HX309" s="130"/>
      <c r="IH309" s="130"/>
    </row>
    <row xmlns:x14ac="http://schemas.microsoft.com/office/spreadsheetml/2009/9/ac" r="310" s="3" customFormat="true" x14ac:dyDescent="0.25">
      <c r="A310" s="394"/>
      <c r="B310" s="130"/>
      <c r="L310" s="130"/>
      <c r="V310" s="130"/>
      <c r="AF310" s="130"/>
      <c r="AP310" s="130"/>
      <c r="AZ310" s="130"/>
      <c r="BA310" s="130"/>
      <c r="BB310" s="130"/>
      <c r="BC310" s="130"/>
      <c r="BD310" s="130"/>
      <c r="BE310" s="130"/>
      <c r="BF310" s="130"/>
      <c r="BG310" s="130"/>
      <c r="BJ310" s="130"/>
      <c r="BK310" s="130"/>
      <c r="BL310" s="130"/>
      <c r="BM310" s="130"/>
      <c r="BN310" s="130"/>
      <c r="BO310" s="130"/>
      <c r="BP310" s="130"/>
      <c r="BQ310" s="130"/>
      <c r="BT310" s="441"/>
      <c r="BU310" s="442"/>
      <c r="BV310" s="442"/>
      <c r="BW310" s="442"/>
      <c r="BX310" s="442"/>
      <c r="BY310" s="442"/>
      <c r="BZ310" s="442"/>
      <c r="CA310" s="442"/>
      <c r="CB310" s="442"/>
      <c r="CC310" s="442"/>
      <c r="CD310" s="130"/>
      <c r="CN310" s="130"/>
      <c r="CX310" s="130"/>
      <c r="DH310" s="130"/>
      <c r="DR310" s="130"/>
      <c r="EB310" s="130"/>
      <c r="EL310" s="130"/>
      <c r="EV310" s="130"/>
      <c r="EW310" s="130"/>
      <c r="EX310" s="130"/>
      <c r="EY310" s="130"/>
      <c r="EZ310" s="130"/>
      <c r="FA310" s="130"/>
      <c r="FB310" s="130"/>
      <c r="FC310" s="130"/>
      <c r="FF310" s="130"/>
      <c r="FP310" s="130"/>
      <c r="FZ310" s="130"/>
      <c r="GJ310" s="130"/>
      <c r="GT310" s="130"/>
      <c r="HD310" s="130"/>
      <c r="HN310" s="130"/>
      <c r="HX310" s="130"/>
      <c r="IH310" s="130"/>
    </row>
    <row xmlns:x14ac="http://schemas.microsoft.com/office/spreadsheetml/2009/9/ac" r="311" s="3" customFormat="true" x14ac:dyDescent="0.25">
      <c r="A311" s="394"/>
      <c r="B311" s="130"/>
      <c r="L311" s="130"/>
      <c r="V311" s="130"/>
      <c r="AF311" s="130"/>
      <c r="AP311" s="130"/>
      <c r="AZ311" s="130"/>
      <c r="BA311" s="130"/>
      <c r="BB311" s="130"/>
      <c r="BC311" s="130"/>
      <c r="BD311" s="130"/>
      <c r="BE311" s="130"/>
      <c r="BF311" s="130"/>
      <c r="BG311" s="130"/>
      <c r="BJ311" s="130"/>
      <c r="BK311" s="130"/>
      <c r="BL311" s="130"/>
      <c r="BM311" s="130"/>
      <c r="BN311" s="130"/>
      <c r="BO311" s="130"/>
      <c r="BP311" s="130"/>
      <c r="BQ311" s="130"/>
      <c r="BT311" s="441"/>
      <c r="BU311" s="442"/>
      <c r="BV311" s="442"/>
      <c r="BW311" s="442"/>
      <c r="BX311" s="442"/>
      <c r="BY311" s="442"/>
      <c r="BZ311" s="442"/>
      <c r="CA311" s="442"/>
      <c r="CB311" s="442"/>
      <c r="CC311" s="442"/>
      <c r="CD311" s="130"/>
      <c r="CN311" s="130"/>
      <c r="CX311" s="130"/>
      <c r="DH311" s="130"/>
      <c r="DR311" s="130"/>
      <c r="EB311" s="130"/>
      <c r="EL311" s="130"/>
      <c r="EV311" s="130"/>
      <c r="EW311" s="130"/>
      <c r="EX311" s="130"/>
      <c r="EY311" s="130"/>
      <c r="EZ311" s="130"/>
      <c r="FA311" s="130"/>
      <c r="FB311" s="130"/>
      <c r="FC311" s="130"/>
      <c r="FF311" s="130"/>
      <c r="FP311" s="130"/>
      <c r="FZ311" s="130"/>
      <c r="GJ311" s="130"/>
      <c r="GT311" s="130"/>
      <c r="HD311" s="130"/>
      <c r="HN311" s="130"/>
      <c r="HX311" s="130"/>
      <c r="IH311" s="130"/>
    </row>
    <row xmlns:x14ac="http://schemas.microsoft.com/office/spreadsheetml/2009/9/ac" r="312" s="3" customFormat="true" x14ac:dyDescent="0.25">
      <c r="A312" s="394"/>
      <c r="B312" s="130"/>
      <c r="L312" s="130"/>
      <c r="V312" s="130"/>
      <c r="AF312" s="130"/>
      <c r="AP312" s="130"/>
      <c r="AZ312" s="130"/>
      <c r="BA312" s="130"/>
      <c r="BB312" s="130"/>
      <c r="BC312" s="130"/>
      <c r="BD312" s="130"/>
      <c r="BE312" s="130"/>
      <c r="BF312" s="130"/>
      <c r="BG312" s="130"/>
      <c r="BJ312" s="130"/>
      <c r="BK312" s="130"/>
      <c r="BL312" s="130"/>
      <c r="BM312" s="130"/>
      <c r="BN312" s="130"/>
      <c r="BO312" s="130"/>
      <c r="BP312" s="130"/>
      <c r="BQ312" s="130"/>
      <c r="BT312" s="441"/>
      <c r="BU312" s="442"/>
      <c r="BV312" s="442"/>
      <c r="BW312" s="442"/>
      <c r="BX312" s="442"/>
      <c r="BY312" s="442"/>
      <c r="BZ312" s="442"/>
      <c r="CA312" s="442"/>
      <c r="CB312" s="442"/>
      <c r="CC312" s="442"/>
      <c r="CD312" s="130"/>
      <c r="CN312" s="130"/>
      <c r="CX312" s="130"/>
      <c r="DH312" s="130"/>
      <c r="DR312" s="130"/>
      <c r="EB312" s="130"/>
      <c r="EL312" s="130"/>
      <c r="EV312" s="130"/>
      <c r="EW312" s="130"/>
      <c r="EX312" s="130"/>
      <c r="EY312" s="130"/>
      <c r="EZ312" s="130"/>
      <c r="FA312" s="130"/>
      <c r="FB312" s="130"/>
      <c r="FC312" s="130"/>
      <c r="FF312" s="130"/>
      <c r="FP312" s="130"/>
      <c r="FZ312" s="130"/>
      <c r="GJ312" s="130"/>
      <c r="GT312" s="130"/>
      <c r="HD312" s="130"/>
      <c r="HN312" s="130"/>
      <c r="HX312" s="130"/>
      <c r="IH312" s="130"/>
    </row>
    <row xmlns:x14ac="http://schemas.microsoft.com/office/spreadsheetml/2009/9/ac" r="313" s="3" customFormat="true" x14ac:dyDescent="0.25">
      <c r="A313" s="394"/>
      <c r="B313" s="130"/>
      <c r="L313" s="130"/>
      <c r="V313" s="130"/>
      <c r="AF313" s="130"/>
      <c r="AP313" s="130"/>
      <c r="AZ313" s="130"/>
      <c r="BA313" s="130"/>
      <c r="BB313" s="130"/>
      <c r="BC313" s="130"/>
      <c r="BD313" s="130"/>
      <c r="BE313" s="130"/>
      <c r="BF313" s="130"/>
      <c r="BG313" s="130"/>
      <c r="BJ313" s="130"/>
      <c r="BK313" s="130"/>
      <c r="BL313" s="130"/>
      <c r="BM313" s="130"/>
      <c r="BN313" s="130"/>
      <c r="BO313" s="130"/>
      <c r="BP313" s="130"/>
      <c r="BQ313" s="130"/>
      <c r="BT313" s="441"/>
      <c r="BU313" s="442"/>
      <c r="BV313" s="442"/>
      <c r="BW313" s="442"/>
      <c r="BX313" s="442"/>
      <c r="BY313" s="442"/>
      <c r="BZ313" s="442"/>
      <c r="CA313" s="442"/>
      <c r="CB313" s="442"/>
      <c r="CC313" s="442"/>
      <c r="CD313" s="130"/>
      <c r="CN313" s="130"/>
      <c r="CX313" s="130"/>
      <c r="DH313" s="130"/>
      <c r="DR313" s="130"/>
      <c r="EB313" s="130"/>
      <c r="EL313" s="130"/>
      <c r="EV313" s="130"/>
      <c r="EW313" s="130"/>
      <c r="EX313" s="130"/>
      <c r="EY313" s="130"/>
      <c r="EZ313" s="130"/>
      <c r="FA313" s="130"/>
      <c r="FB313" s="130"/>
      <c r="FC313" s="130"/>
      <c r="FF313" s="130"/>
      <c r="FP313" s="130"/>
      <c r="FZ313" s="130"/>
      <c r="GJ313" s="130"/>
      <c r="GT313" s="130"/>
      <c r="HD313" s="130"/>
      <c r="HN313" s="130"/>
      <c r="HX313" s="130"/>
      <c r="IH313" s="130"/>
    </row>
    <row xmlns:x14ac="http://schemas.microsoft.com/office/spreadsheetml/2009/9/ac" r="314" s="3" customFormat="true" x14ac:dyDescent="0.25">
      <c r="A314" s="394"/>
      <c r="B314" s="130"/>
      <c r="L314" s="130"/>
      <c r="V314" s="130"/>
      <c r="AF314" s="130"/>
      <c r="AP314" s="130"/>
      <c r="AZ314" s="130"/>
      <c r="BA314" s="130"/>
      <c r="BB314" s="130"/>
      <c r="BC314" s="130"/>
      <c r="BD314" s="130"/>
      <c r="BE314" s="130"/>
      <c r="BF314" s="130"/>
      <c r="BG314" s="130"/>
      <c r="BJ314" s="130"/>
      <c r="BK314" s="130"/>
      <c r="BL314" s="130"/>
      <c r="BM314" s="130"/>
      <c r="BN314" s="130"/>
      <c r="BO314" s="130"/>
      <c r="BP314" s="130"/>
      <c r="BQ314" s="130"/>
      <c r="BT314" s="441"/>
      <c r="BU314" s="442"/>
      <c r="BV314" s="442"/>
      <c r="BW314" s="442"/>
      <c r="BX314" s="442"/>
      <c r="BY314" s="442"/>
      <c r="BZ314" s="442"/>
      <c r="CA314" s="442"/>
      <c r="CB314" s="442"/>
      <c r="CC314" s="442"/>
      <c r="CD314" s="130"/>
      <c r="CN314" s="130"/>
      <c r="CX314" s="130"/>
      <c r="DH314" s="130"/>
      <c r="DR314" s="130"/>
      <c r="EB314" s="130"/>
      <c r="EL314" s="130"/>
      <c r="EV314" s="130"/>
      <c r="EW314" s="130"/>
      <c r="EX314" s="130"/>
      <c r="EY314" s="130"/>
      <c r="EZ314" s="130"/>
      <c r="FA314" s="130"/>
      <c r="FB314" s="130"/>
      <c r="FC314" s="130"/>
      <c r="FF314" s="130"/>
      <c r="FP314" s="130"/>
      <c r="FZ314" s="130"/>
      <c r="GJ314" s="130"/>
      <c r="GT314" s="130"/>
      <c r="HD314" s="130"/>
      <c r="HN314" s="130"/>
      <c r="HX314" s="130"/>
      <c r="IH314" s="130"/>
    </row>
    <row xmlns:x14ac="http://schemas.microsoft.com/office/spreadsheetml/2009/9/ac" r="315" s="3" customFormat="true" x14ac:dyDescent="0.25">
      <c r="A315" s="394"/>
      <c r="B315" s="130"/>
      <c r="L315" s="130"/>
      <c r="V315" s="130"/>
      <c r="AF315" s="130"/>
      <c r="AP315" s="130"/>
      <c r="AZ315" s="130"/>
      <c r="BA315" s="130"/>
      <c r="BB315" s="130"/>
      <c r="BC315" s="130"/>
      <c r="BD315" s="130"/>
      <c r="BE315" s="130"/>
      <c r="BF315" s="130"/>
      <c r="BG315" s="130"/>
      <c r="BJ315" s="130"/>
      <c r="BK315" s="130"/>
      <c r="BL315" s="130"/>
      <c r="BM315" s="130"/>
      <c r="BN315" s="130"/>
      <c r="BO315" s="130"/>
      <c r="BP315" s="130"/>
      <c r="BQ315" s="130"/>
      <c r="BT315" s="441"/>
      <c r="BU315" s="442"/>
      <c r="BV315" s="442"/>
      <c r="BW315" s="442"/>
      <c r="BX315" s="442"/>
      <c r="BY315" s="442"/>
      <c r="BZ315" s="442"/>
      <c r="CA315" s="442"/>
      <c r="CB315" s="442"/>
      <c r="CC315" s="442"/>
      <c r="CD315" s="130"/>
      <c r="CN315" s="130"/>
      <c r="CX315" s="130"/>
      <c r="DH315" s="130"/>
      <c r="DR315" s="130"/>
      <c r="EB315" s="130"/>
      <c r="EL315" s="130"/>
      <c r="EV315" s="130"/>
      <c r="EW315" s="130"/>
      <c r="EX315" s="130"/>
      <c r="EY315" s="130"/>
      <c r="EZ315" s="130"/>
      <c r="FA315" s="130"/>
      <c r="FB315" s="130"/>
      <c r="FC315" s="130"/>
      <c r="FF315" s="130"/>
      <c r="FP315" s="130"/>
      <c r="FZ315" s="130"/>
      <c r="GJ315" s="130"/>
      <c r="GT315" s="130"/>
      <c r="HD315" s="130"/>
      <c r="HN315" s="130"/>
      <c r="HX315" s="130"/>
      <c r="IH315" s="130"/>
    </row>
    <row xmlns:x14ac="http://schemas.microsoft.com/office/spreadsheetml/2009/9/ac" r="316" s="3" customFormat="true" x14ac:dyDescent="0.25">
      <c r="A316" s="394"/>
      <c r="B316" s="130"/>
      <c r="L316" s="130"/>
      <c r="V316" s="130"/>
      <c r="AF316" s="130"/>
      <c r="AP316" s="130"/>
      <c r="AZ316" s="130"/>
      <c r="BA316" s="130"/>
      <c r="BB316" s="130"/>
      <c r="BC316" s="130"/>
      <c r="BD316" s="130"/>
      <c r="BE316" s="130"/>
      <c r="BF316" s="130"/>
      <c r="BG316" s="130"/>
      <c r="BJ316" s="130"/>
      <c r="BK316" s="130"/>
      <c r="BL316" s="130"/>
      <c r="BM316" s="130"/>
      <c r="BN316" s="130"/>
      <c r="BO316" s="130"/>
      <c r="BP316" s="130"/>
      <c r="BQ316" s="130"/>
      <c r="BT316" s="441"/>
      <c r="BU316" s="442"/>
      <c r="BV316" s="442"/>
      <c r="BW316" s="442"/>
      <c r="BX316" s="442"/>
      <c r="BY316" s="442"/>
      <c r="BZ316" s="442"/>
      <c r="CA316" s="442"/>
      <c r="CB316" s="442"/>
      <c r="CC316" s="442"/>
      <c r="CD316" s="130"/>
      <c r="CN316" s="130"/>
      <c r="CX316" s="130"/>
      <c r="DH316" s="130"/>
      <c r="DR316" s="130"/>
      <c r="EB316" s="130"/>
      <c r="EL316" s="130"/>
      <c r="EV316" s="130"/>
      <c r="EW316" s="130"/>
      <c r="EX316" s="130"/>
      <c r="EY316" s="130"/>
      <c r="EZ316" s="130"/>
      <c r="FA316" s="130"/>
      <c r="FB316" s="130"/>
      <c r="FC316" s="130"/>
      <c r="FF316" s="130"/>
      <c r="FP316" s="130"/>
      <c r="FZ316" s="130"/>
      <c r="GJ316" s="130"/>
      <c r="GT316" s="130"/>
      <c r="HD316" s="130"/>
      <c r="HN316" s="130"/>
      <c r="HX316" s="130"/>
      <c r="IH316" s="130"/>
    </row>
    <row xmlns:x14ac="http://schemas.microsoft.com/office/spreadsheetml/2009/9/ac" r="317" s="3" customFormat="true" x14ac:dyDescent="0.25">
      <c r="A317" s="394"/>
      <c r="B317" s="130"/>
      <c r="L317" s="130"/>
      <c r="V317" s="130"/>
      <c r="AF317" s="130"/>
      <c r="AP317" s="130"/>
      <c r="AZ317" s="130"/>
      <c r="BA317" s="130"/>
      <c r="BB317" s="130"/>
      <c r="BC317" s="130"/>
      <c r="BD317" s="130"/>
      <c r="BE317" s="130"/>
      <c r="BF317" s="130"/>
      <c r="BG317" s="130"/>
      <c r="BJ317" s="130"/>
      <c r="BK317" s="130"/>
      <c r="BL317" s="130"/>
      <c r="BM317" s="130"/>
      <c r="BN317" s="130"/>
      <c r="BO317" s="130"/>
      <c r="BP317" s="130"/>
      <c r="BQ317" s="130"/>
      <c r="BT317" s="441"/>
      <c r="BU317" s="442"/>
      <c r="BV317" s="442"/>
      <c r="BW317" s="442"/>
      <c r="BX317" s="442"/>
      <c r="BY317" s="442"/>
      <c r="BZ317" s="442"/>
      <c r="CA317" s="442"/>
      <c r="CB317" s="442"/>
      <c r="CC317" s="442"/>
      <c r="CD317" s="130"/>
      <c r="CN317" s="130"/>
      <c r="CX317" s="130"/>
      <c r="DH317" s="130"/>
      <c r="DR317" s="130"/>
      <c r="EB317" s="130"/>
      <c r="EL317" s="130"/>
      <c r="EV317" s="130"/>
      <c r="EW317" s="130"/>
      <c r="EX317" s="130"/>
      <c r="EY317" s="130"/>
      <c r="EZ317" s="130"/>
      <c r="FA317" s="130"/>
      <c r="FB317" s="130"/>
      <c r="FC317" s="130"/>
      <c r="FF317" s="130"/>
      <c r="FP317" s="130"/>
      <c r="FZ317" s="130"/>
      <c r="GJ317" s="130"/>
      <c r="GT317" s="130"/>
      <c r="HD317" s="130"/>
      <c r="HN317" s="130"/>
      <c r="HX317" s="130"/>
      <c r="IH317" s="130"/>
    </row>
    <row xmlns:x14ac="http://schemas.microsoft.com/office/spreadsheetml/2009/9/ac" r="318" s="3" customFormat="true" x14ac:dyDescent="0.25">
      <c r="A318" s="394"/>
      <c r="B318" s="130"/>
      <c r="L318" s="130"/>
      <c r="V318" s="130"/>
      <c r="AF318" s="130"/>
      <c r="AP318" s="130"/>
      <c r="AZ318" s="130"/>
      <c r="BA318" s="130"/>
      <c r="BB318" s="130"/>
      <c r="BC318" s="130"/>
      <c r="BD318" s="130"/>
      <c r="BE318" s="130"/>
      <c r="BF318" s="130"/>
      <c r="BG318" s="130"/>
      <c r="BJ318" s="130"/>
      <c r="BK318" s="130"/>
      <c r="BL318" s="130"/>
      <c r="BM318" s="130"/>
      <c r="BN318" s="130"/>
      <c r="BO318" s="130"/>
      <c r="BP318" s="130"/>
      <c r="BQ318" s="130"/>
      <c r="BT318" s="441"/>
      <c r="BU318" s="442"/>
      <c r="BV318" s="442"/>
      <c r="BW318" s="442"/>
      <c r="BX318" s="442"/>
      <c r="BY318" s="442"/>
      <c r="BZ318" s="442"/>
      <c r="CA318" s="442"/>
      <c r="CB318" s="442"/>
      <c r="CC318" s="442"/>
      <c r="CD318" s="130"/>
      <c r="CN318" s="130"/>
      <c r="CX318" s="130"/>
      <c r="DH318" s="130"/>
      <c r="DR318" s="130"/>
      <c r="EB318" s="130"/>
      <c r="EL318" s="130"/>
      <c r="EV318" s="130"/>
      <c r="EW318" s="130"/>
      <c r="EX318" s="130"/>
      <c r="EY318" s="130"/>
      <c r="EZ318" s="130"/>
      <c r="FA318" s="130"/>
      <c r="FB318" s="130"/>
      <c r="FC318" s="130"/>
      <c r="FF318" s="130"/>
      <c r="FP318" s="130"/>
      <c r="FZ318" s="130"/>
      <c r="GJ318" s="130"/>
      <c r="GT318" s="130"/>
      <c r="HD318" s="130"/>
      <c r="HN318" s="130"/>
      <c r="HX318" s="130"/>
      <c r="IH318" s="130"/>
    </row>
    <row xmlns:x14ac="http://schemas.microsoft.com/office/spreadsheetml/2009/9/ac" r="319" s="3" customFormat="true" x14ac:dyDescent="0.25">
      <c r="A319" s="394"/>
      <c r="B319" s="130"/>
      <c r="L319" s="130"/>
      <c r="V319" s="130"/>
      <c r="AF319" s="130"/>
      <c r="AP319" s="130"/>
      <c r="AZ319" s="130"/>
      <c r="BA319" s="130"/>
      <c r="BB319" s="130"/>
      <c r="BC319" s="130"/>
      <c r="BD319" s="130"/>
      <c r="BE319" s="130"/>
      <c r="BF319" s="130"/>
      <c r="BG319" s="130"/>
      <c r="BJ319" s="130"/>
      <c r="BK319" s="130"/>
      <c r="BL319" s="130"/>
      <c r="BM319" s="130"/>
      <c r="BN319" s="130"/>
      <c r="BO319" s="130"/>
      <c r="BP319" s="130"/>
      <c r="BQ319" s="130"/>
      <c r="BT319" s="441"/>
      <c r="BU319" s="442"/>
      <c r="BV319" s="442"/>
      <c r="BW319" s="442"/>
      <c r="BX319" s="442"/>
      <c r="BY319" s="442"/>
      <c r="BZ319" s="442"/>
      <c r="CA319" s="442"/>
      <c r="CB319" s="442"/>
      <c r="CC319" s="442"/>
      <c r="CD319" s="130"/>
      <c r="CN319" s="130"/>
      <c r="CX319" s="130"/>
      <c r="DH319" s="130"/>
      <c r="DR319" s="130"/>
      <c r="EB319" s="130"/>
      <c r="EL319" s="130"/>
      <c r="EV319" s="130"/>
      <c r="EW319" s="130"/>
      <c r="EX319" s="130"/>
      <c r="EY319" s="130"/>
      <c r="EZ319" s="130"/>
      <c r="FA319" s="130"/>
      <c r="FB319" s="130"/>
      <c r="FC319" s="130"/>
      <c r="FF319" s="130"/>
      <c r="FP319" s="130"/>
      <c r="FZ319" s="130"/>
      <c r="GJ319" s="130"/>
      <c r="GT319" s="130"/>
      <c r="HD319" s="130"/>
      <c r="HN319" s="130"/>
      <c r="HX319" s="130"/>
      <c r="IH319" s="130"/>
    </row>
    <row xmlns:x14ac="http://schemas.microsoft.com/office/spreadsheetml/2009/9/ac" r="320" s="3" customFormat="true" x14ac:dyDescent="0.25">
      <c r="A320" s="394"/>
      <c r="B320" s="130"/>
      <c r="L320" s="130"/>
      <c r="V320" s="130"/>
      <c r="AF320" s="130"/>
      <c r="AP320" s="130"/>
      <c r="AZ320" s="130"/>
      <c r="BA320" s="130"/>
      <c r="BB320" s="130"/>
      <c r="BC320" s="130"/>
      <c r="BD320" s="130"/>
      <c r="BE320" s="130"/>
      <c r="BF320" s="130"/>
      <c r="BG320" s="130"/>
      <c r="BJ320" s="130"/>
      <c r="BK320" s="130"/>
      <c r="BL320" s="130"/>
      <c r="BM320" s="130"/>
      <c r="BN320" s="130"/>
      <c r="BO320" s="130"/>
      <c r="BP320" s="130"/>
      <c r="BQ320" s="130"/>
      <c r="BT320" s="441"/>
      <c r="BU320" s="442"/>
      <c r="BV320" s="442"/>
      <c r="BW320" s="442"/>
      <c r="BX320" s="442"/>
      <c r="BY320" s="442"/>
      <c r="BZ320" s="442"/>
      <c r="CA320" s="442"/>
      <c r="CB320" s="442"/>
      <c r="CC320" s="442"/>
      <c r="CD320" s="130"/>
      <c r="CN320" s="130"/>
      <c r="CX320" s="130"/>
      <c r="DH320" s="130"/>
      <c r="DR320" s="130"/>
      <c r="EB320" s="130"/>
      <c r="EL320" s="130"/>
      <c r="EV320" s="130"/>
      <c r="EW320" s="130"/>
      <c r="EX320" s="130"/>
      <c r="EY320" s="130"/>
      <c r="EZ320" s="130"/>
      <c r="FA320" s="130"/>
      <c r="FB320" s="130"/>
      <c r="FC320" s="130"/>
      <c r="FF320" s="130"/>
      <c r="FP320" s="130"/>
      <c r="FZ320" s="130"/>
      <c r="GJ320" s="130"/>
      <c r="GT320" s="130"/>
      <c r="HD320" s="130"/>
      <c r="HN320" s="130"/>
      <c r="HX320" s="130"/>
      <c r="IH320" s="130"/>
    </row>
    <row xmlns:x14ac="http://schemas.microsoft.com/office/spreadsheetml/2009/9/ac" r="321" s="3" customFormat="true" x14ac:dyDescent="0.25">
      <c r="A321" s="394"/>
      <c r="B321" s="130"/>
      <c r="L321" s="130"/>
      <c r="V321" s="130"/>
      <c r="AF321" s="130"/>
      <c r="AP321" s="130"/>
      <c r="AZ321" s="130"/>
      <c r="BA321" s="130"/>
      <c r="BB321" s="130"/>
      <c r="BC321" s="130"/>
      <c r="BD321" s="130"/>
      <c r="BE321" s="130"/>
      <c r="BF321" s="130"/>
      <c r="BG321" s="130"/>
      <c r="BJ321" s="130"/>
      <c r="BK321" s="130"/>
      <c r="BL321" s="130"/>
      <c r="BM321" s="130"/>
      <c r="BN321" s="130"/>
      <c r="BO321" s="130"/>
      <c r="BP321" s="130"/>
      <c r="BQ321" s="130"/>
      <c r="BT321" s="441"/>
      <c r="BU321" s="442"/>
      <c r="BV321" s="442"/>
      <c r="BW321" s="442"/>
      <c r="BX321" s="442"/>
      <c r="BY321" s="442"/>
      <c r="BZ321" s="442"/>
      <c r="CA321" s="442"/>
      <c r="CB321" s="442"/>
      <c r="CC321" s="442"/>
      <c r="CD321" s="130"/>
      <c r="CN321" s="130"/>
      <c r="CX321" s="130"/>
      <c r="DH321" s="130"/>
      <c r="DR321" s="130"/>
      <c r="EB321" s="130"/>
      <c r="EL321" s="130"/>
      <c r="EV321" s="130"/>
      <c r="EW321" s="130"/>
      <c r="EX321" s="130"/>
      <c r="EY321" s="130"/>
      <c r="EZ321" s="130"/>
      <c r="FA321" s="130"/>
      <c r="FB321" s="130"/>
      <c r="FC321" s="130"/>
      <c r="FF321" s="130"/>
      <c r="FP321" s="130"/>
      <c r="FZ321" s="130"/>
      <c r="GJ321" s="130"/>
      <c r="GT321" s="130"/>
      <c r="HD321" s="130"/>
      <c r="HN321" s="130"/>
      <c r="HX321" s="130"/>
      <c r="IH321" s="130"/>
    </row>
    <row xmlns:x14ac="http://schemas.microsoft.com/office/spreadsheetml/2009/9/ac" r="322" s="3" customFormat="true" x14ac:dyDescent="0.25">
      <c r="A322" s="394"/>
      <c r="B322" s="130"/>
      <c r="L322" s="130"/>
      <c r="V322" s="130"/>
      <c r="AF322" s="130"/>
      <c r="AP322" s="130"/>
      <c r="AZ322" s="130"/>
      <c r="BA322" s="130"/>
      <c r="BB322" s="130"/>
      <c r="BC322" s="130"/>
      <c r="BD322" s="130"/>
      <c r="BE322" s="130"/>
      <c r="BF322" s="130"/>
      <c r="BG322" s="130"/>
      <c r="BJ322" s="130"/>
      <c r="BK322" s="130"/>
      <c r="BL322" s="130"/>
      <c r="BM322" s="130"/>
      <c r="BN322" s="130"/>
      <c r="BO322" s="130"/>
      <c r="BP322" s="130"/>
      <c r="BQ322" s="130"/>
      <c r="BT322" s="441"/>
      <c r="BU322" s="442"/>
      <c r="BV322" s="442"/>
      <c r="BW322" s="442"/>
      <c r="BX322" s="442"/>
      <c r="BY322" s="442"/>
      <c r="BZ322" s="442"/>
      <c r="CA322" s="442"/>
      <c r="CB322" s="442"/>
      <c r="CC322" s="442"/>
      <c r="CD322" s="130"/>
      <c r="CN322" s="130"/>
      <c r="CX322" s="130"/>
      <c r="DH322" s="130"/>
      <c r="DR322" s="130"/>
      <c r="EB322" s="130"/>
      <c r="EL322" s="130"/>
      <c r="EV322" s="130"/>
      <c r="EW322" s="130"/>
      <c r="EX322" s="130"/>
      <c r="EY322" s="130"/>
      <c r="EZ322" s="130"/>
      <c r="FA322" s="130"/>
      <c r="FB322" s="130"/>
      <c r="FC322" s="130"/>
      <c r="FF322" s="130"/>
      <c r="FP322" s="130"/>
      <c r="FZ322" s="130"/>
      <c r="GJ322" s="130"/>
      <c r="GT322" s="130"/>
      <c r="HD322" s="130"/>
      <c r="HN322" s="130"/>
      <c r="HX322" s="130"/>
      <c r="IH322" s="130"/>
    </row>
    <row xmlns:x14ac="http://schemas.microsoft.com/office/spreadsheetml/2009/9/ac" r="323" s="3" customFormat="true" x14ac:dyDescent="0.25">
      <c r="A323" s="394"/>
      <c r="B323" s="130"/>
      <c r="L323" s="130"/>
      <c r="V323" s="130"/>
      <c r="AF323" s="130"/>
      <c r="AP323" s="130"/>
      <c r="AZ323" s="130"/>
      <c r="BA323" s="130"/>
      <c r="BB323" s="130"/>
      <c r="BC323" s="130"/>
      <c r="BD323" s="130"/>
      <c r="BE323" s="130"/>
      <c r="BF323" s="130"/>
      <c r="BG323" s="130"/>
      <c r="BJ323" s="130"/>
      <c r="BK323" s="130"/>
      <c r="BL323" s="130"/>
      <c r="BM323" s="130"/>
      <c r="BN323" s="130"/>
      <c r="BO323" s="130"/>
      <c r="BP323" s="130"/>
      <c r="BQ323" s="130"/>
      <c r="BT323" s="441"/>
      <c r="BU323" s="442"/>
      <c r="BV323" s="442"/>
      <c r="BW323" s="442"/>
      <c r="BX323" s="442"/>
      <c r="BY323" s="442"/>
      <c r="BZ323" s="442"/>
      <c r="CA323" s="442"/>
      <c r="CB323" s="442"/>
      <c r="CC323" s="442"/>
      <c r="CD323" s="130"/>
      <c r="CN323" s="130"/>
      <c r="CX323" s="130"/>
      <c r="DH323" s="130"/>
      <c r="DR323" s="130"/>
      <c r="EB323" s="130"/>
      <c r="EL323" s="130"/>
      <c r="EV323" s="130"/>
      <c r="EW323" s="130"/>
      <c r="EX323" s="130"/>
      <c r="EY323" s="130"/>
      <c r="EZ323" s="130"/>
      <c r="FA323" s="130"/>
      <c r="FB323" s="130"/>
      <c r="FC323" s="130"/>
      <c r="FF323" s="130"/>
      <c r="FP323" s="130"/>
      <c r="FZ323" s="130"/>
      <c r="GJ323" s="130"/>
      <c r="GT323" s="130"/>
      <c r="HD323" s="130"/>
      <c r="HN323" s="130"/>
      <c r="HX323" s="130"/>
      <c r="IH323" s="130"/>
    </row>
    <row xmlns:x14ac="http://schemas.microsoft.com/office/spreadsheetml/2009/9/ac" r="324" s="3" customFormat="true" x14ac:dyDescent="0.25">
      <c r="A324" s="394"/>
      <c r="B324" s="130"/>
      <c r="L324" s="130"/>
      <c r="V324" s="130"/>
      <c r="AF324" s="130"/>
      <c r="AP324" s="130"/>
      <c r="AZ324" s="130"/>
      <c r="BA324" s="130"/>
      <c r="BB324" s="130"/>
      <c r="BC324" s="130"/>
      <c r="BD324" s="130"/>
      <c r="BE324" s="130"/>
      <c r="BF324" s="130"/>
      <c r="BG324" s="130"/>
      <c r="BJ324" s="130"/>
      <c r="BK324" s="130"/>
      <c r="BL324" s="130"/>
      <c r="BM324" s="130"/>
      <c r="BN324" s="130"/>
      <c r="BO324" s="130"/>
      <c r="BP324" s="130"/>
      <c r="BQ324" s="130"/>
      <c r="BT324" s="441"/>
      <c r="BU324" s="442"/>
      <c r="BV324" s="442"/>
      <c r="BW324" s="442"/>
      <c r="BX324" s="442"/>
      <c r="BY324" s="442"/>
      <c r="BZ324" s="442"/>
      <c r="CA324" s="442"/>
      <c r="CB324" s="442"/>
      <c r="CC324" s="442"/>
      <c r="CD324" s="130"/>
      <c r="CN324" s="130"/>
      <c r="CX324" s="130"/>
      <c r="DH324" s="130"/>
      <c r="DR324" s="130"/>
      <c r="EB324" s="130"/>
      <c r="EL324" s="130"/>
      <c r="EV324" s="130"/>
      <c r="EW324" s="130"/>
      <c r="EX324" s="130"/>
      <c r="EY324" s="130"/>
      <c r="EZ324" s="130"/>
      <c r="FA324" s="130"/>
      <c r="FB324" s="130"/>
      <c r="FC324" s="130"/>
      <c r="FF324" s="130"/>
      <c r="FP324" s="130"/>
      <c r="FZ324" s="130"/>
      <c r="GJ324" s="130"/>
      <c r="GT324" s="130"/>
      <c r="HD324" s="130"/>
      <c r="HN324" s="130"/>
      <c r="HX324" s="130"/>
      <c r="IH324" s="130"/>
    </row>
    <row xmlns:x14ac="http://schemas.microsoft.com/office/spreadsheetml/2009/9/ac" r="325" s="3" customFormat="true" x14ac:dyDescent="0.25">
      <c r="A325" s="394"/>
      <c r="B325" s="130"/>
      <c r="L325" s="130"/>
      <c r="V325" s="130"/>
      <c r="AF325" s="130"/>
      <c r="AP325" s="130"/>
      <c r="AZ325" s="130"/>
      <c r="BA325" s="130"/>
      <c r="BB325" s="130"/>
      <c r="BC325" s="130"/>
      <c r="BD325" s="130"/>
      <c r="BE325" s="130"/>
      <c r="BF325" s="130"/>
      <c r="BG325" s="130"/>
      <c r="BJ325" s="130"/>
      <c r="BK325" s="130"/>
      <c r="BL325" s="130"/>
      <c r="BM325" s="130"/>
      <c r="BN325" s="130"/>
      <c r="BO325" s="130"/>
      <c r="BP325" s="130"/>
      <c r="BQ325" s="130"/>
      <c r="BT325" s="441"/>
      <c r="BU325" s="442"/>
      <c r="BV325" s="442"/>
      <c r="BW325" s="442"/>
      <c r="BX325" s="442"/>
      <c r="BY325" s="442"/>
      <c r="BZ325" s="442"/>
      <c r="CA325" s="442"/>
      <c r="CB325" s="442"/>
      <c r="CC325" s="442"/>
      <c r="CD325" s="130"/>
      <c r="CN325" s="130"/>
      <c r="CX325" s="130"/>
      <c r="DH325" s="130"/>
      <c r="DR325" s="130"/>
      <c r="EB325" s="130"/>
      <c r="EL325" s="130"/>
      <c r="EV325" s="130"/>
      <c r="EW325" s="130"/>
      <c r="EX325" s="130"/>
      <c r="EY325" s="130"/>
      <c r="EZ325" s="130"/>
      <c r="FA325" s="130"/>
      <c r="FB325" s="130"/>
      <c r="FC325" s="130"/>
      <c r="FF325" s="130"/>
      <c r="FP325" s="130"/>
      <c r="FZ325" s="130"/>
      <c r="GJ325" s="130"/>
      <c r="GT325" s="130"/>
      <c r="HD325" s="130"/>
      <c r="HN325" s="130"/>
      <c r="HX325" s="130"/>
      <c r="IH325" s="130"/>
    </row>
    <row xmlns:x14ac="http://schemas.microsoft.com/office/spreadsheetml/2009/9/ac" r="326" s="3" customFormat="true" x14ac:dyDescent="0.25">
      <c r="A326" s="394"/>
      <c r="B326" s="130"/>
      <c r="L326" s="130"/>
      <c r="V326" s="130"/>
      <c r="AF326" s="130"/>
      <c r="AP326" s="130"/>
      <c r="AZ326" s="130"/>
      <c r="BA326" s="130"/>
      <c r="BB326" s="130"/>
      <c r="BC326" s="130"/>
      <c r="BD326" s="130"/>
      <c r="BE326" s="130"/>
      <c r="BF326" s="130"/>
      <c r="BG326" s="130"/>
      <c r="BJ326" s="130"/>
      <c r="BK326" s="130"/>
      <c r="BL326" s="130"/>
      <c r="BM326" s="130"/>
      <c r="BN326" s="130"/>
      <c r="BO326" s="130"/>
      <c r="BP326" s="130"/>
      <c r="BQ326" s="130"/>
      <c r="BT326" s="441"/>
      <c r="BU326" s="442"/>
      <c r="BV326" s="442"/>
      <c r="BW326" s="442"/>
      <c r="BX326" s="442"/>
      <c r="BY326" s="442"/>
      <c r="BZ326" s="442"/>
      <c r="CA326" s="442"/>
      <c r="CB326" s="442"/>
      <c r="CC326" s="442"/>
      <c r="CD326" s="130"/>
      <c r="CN326" s="130"/>
      <c r="CX326" s="130"/>
      <c r="DH326" s="130"/>
      <c r="DR326" s="130"/>
      <c r="EB326" s="130"/>
      <c r="EL326" s="130"/>
      <c r="EV326" s="130"/>
      <c r="EW326" s="130"/>
      <c r="EX326" s="130"/>
      <c r="EY326" s="130"/>
      <c r="EZ326" s="130"/>
      <c r="FA326" s="130"/>
      <c r="FB326" s="130"/>
      <c r="FC326" s="130"/>
      <c r="FF326" s="130"/>
      <c r="FP326" s="130"/>
      <c r="FZ326" s="130"/>
      <c r="GJ326" s="130"/>
      <c r="GT326" s="130"/>
      <c r="HD326" s="130"/>
      <c r="HN326" s="130"/>
      <c r="HX326" s="130"/>
      <c r="IH326" s="130"/>
    </row>
    <row xmlns:x14ac="http://schemas.microsoft.com/office/spreadsheetml/2009/9/ac" r="327" s="3" customFormat="true" x14ac:dyDescent="0.25">
      <c r="A327" s="394"/>
      <c r="B327" s="130"/>
      <c r="L327" s="130"/>
      <c r="V327" s="130"/>
      <c r="AF327" s="130"/>
      <c r="AP327" s="130"/>
      <c r="AZ327" s="130"/>
      <c r="BA327" s="130"/>
      <c r="BB327" s="130"/>
      <c r="BC327" s="130"/>
      <c r="BD327" s="130"/>
      <c r="BE327" s="130"/>
      <c r="BF327" s="130"/>
      <c r="BG327" s="130"/>
      <c r="BJ327" s="130"/>
      <c r="BK327" s="130"/>
      <c r="BL327" s="130"/>
      <c r="BM327" s="130"/>
      <c r="BN327" s="130"/>
      <c r="BO327" s="130"/>
      <c r="BP327" s="130"/>
      <c r="BQ327" s="130"/>
      <c r="BT327" s="441"/>
      <c r="BU327" s="442"/>
      <c r="BV327" s="442"/>
      <c r="BW327" s="442"/>
      <c r="BX327" s="442"/>
      <c r="BY327" s="442"/>
      <c r="BZ327" s="442"/>
      <c r="CA327" s="442"/>
      <c r="CB327" s="442"/>
      <c r="CC327" s="442"/>
      <c r="CD327" s="130"/>
      <c r="CN327" s="130"/>
      <c r="CX327" s="130"/>
      <c r="DH327" s="130"/>
      <c r="DR327" s="130"/>
      <c r="EB327" s="130"/>
      <c r="EL327" s="130"/>
      <c r="EV327" s="130"/>
      <c r="EW327" s="130"/>
      <c r="EX327" s="130"/>
      <c r="EY327" s="130"/>
      <c r="EZ327" s="130"/>
      <c r="FA327" s="130"/>
      <c r="FB327" s="130"/>
      <c r="FC327" s="130"/>
      <c r="FF327" s="130"/>
      <c r="FP327" s="130"/>
      <c r="FZ327" s="130"/>
      <c r="GJ327" s="130"/>
      <c r="GT327" s="130"/>
      <c r="HD327" s="130"/>
      <c r="HN327" s="130"/>
      <c r="HX327" s="130"/>
      <c r="IH327" s="130"/>
    </row>
    <row xmlns:x14ac="http://schemas.microsoft.com/office/spreadsheetml/2009/9/ac" r="328" s="3" customFormat="true" x14ac:dyDescent="0.25">
      <c r="A328" s="394"/>
      <c r="B328" s="130"/>
      <c r="L328" s="130"/>
      <c r="V328" s="130"/>
      <c r="AF328" s="130"/>
      <c r="AP328" s="130"/>
      <c r="AZ328" s="130"/>
      <c r="BA328" s="130"/>
      <c r="BB328" s="130"/>
      <c r="BC328" s="130"/>
      <c r="BD328" s="130"/>
      <c r="BE328" s="130"/>
      <c r="BF328" s="130"/>
      <c r="BG328" s="130"/>
      <c r="BJ328" s="130"/>
      <c r="BK328" s="130"/>
      <c r="BL328" s="130"/>
      <c r="BM328" s="130"/>
      <c r="BN328" s="130"/>
      <c r="BO328" s="130"/>
      <c r="BP328" s="130"/>
      <c r="BQ328" s="130"/>
      <c r="BT328" s="441"/>
      <c r="BU328" s="442"/>
      <c r="BV328" s="442"/>
      <c r="BW328" s="442"/>
      <c r="BX328" s="442"/>
      <c r="BY328" s="442"/>
      <c r="BZ328" s="442"/>
      <c r="CA328" s="442"/>
      <c r="CB328" s="442"/>
      <c r="CC328" s="442"/>
      <c r="CD328" s="130"/>
      <c r="CN328" s="130"/>
      <c r="CX328" s="130"/>
      <c r="DH328" s="130"/>
      <c r="DR328" s="130"/>
      <c r="EB328" s="130"/>
      <c r="EL328" s="130"/>
      <c r="EV328" s="130"/>
      <c r="EW328" s="130"/>
      <c r="EX328" s="130"/>
      <c r="EY328" s="130"/>
      <c r="EZ328" s="130"/>
      <c r="FA328" s="130"/>
      <c r="FB328" s="130"/>
      <c r="FC328" s="130"/>
      <c r="FF328" s="130"/>
      <c r="FP328" s="130"/>
      <c r="FZ328" s="130"/>
      <c r="GJ328" s="130"/>
      <c r="GT328" s="130"/>
      <c r="HD328" s="130"/>
      <c r="HN328" s="130"/>
      <c r="HX328" s="130"/>
      <c r="IH328" s="130"/>
    </row>
    <row xmlns:x14ac="http://schemas.microsoft.com/office/spreadsheetml/2009/9/ac" r="329" s="3" customFormat="true" x14ac:dyDescent="0.25">
      <c r="A329" s="394"/>
      <c r="B329" s="130"/>
      <c r="L329" s="130"/>
      <c r="V329" s="130"/>
      <c r="AF329" s="130"/>
      <c r="AP329" s="130"/>
      <c r="AZ329" s="130"/>
      <c r="BA329" s="130"/>
      <c r="BB329" s="130"/>
      <c r="BC329" s="130"/>
      <c r="BD329" s="130"/>
      <c r="BE329" s="130"/>
      <c r="BF329" s="130"/>
      <c r="BG329" s="130"/>
      <c r="BJ329" s="130"/>
      <c r="BK329" s="130"/>
      <c r="BL329" s="130"/>
      <c r="BM329" s="130"/>
      <c r="BN329" s="130"/>
      <c r="BO329" s="130"/>
      <c r="BP329" s="130"/>
      <c r="BQ329" s="130"/>
      <c r="BT329" s="441"/>
      <c r="BU329" s="442"/>
      <c r="BV329" s="442"/>
      <c r="BW329" s="442"/>
      <c r="BX329" s="442"/>
      <c r="BY329" s="442"/>
      <c r="BZ329" s="442"/>
      <c r="CA329" s="442"/>
      <c r="CB329" s="442"/>
      <c r="CC329" s="442"/>
      <c r="CD329" s="130"/>
      <c r="CN329" s="130"/>
      <c r="CX329" s="130"/>
      <c r="DH329" s="130"/>
      <c r="DR329" s="130"/>
      <c r="EB329" s="130"/>
      <c r="EL329" s="130"/>
      <c r="EV329" s="130"/>
      <c r="EW329" s="130"/>
      <c r="EX329" s="130"/>
      <c r="EY329" s="130"/>
      <c r="EZ329" s="130"/>
      <c r="FA329" s="130"/>
      <c r="FB329" s="130"/>
      <c r="FC329" s="130"/>
      <c r="FF329" s="130"/>
      <c r="FP329" s="130"/>
      <c r="FZ329" s="130"/>
      <c r="GJ329" s="130"/>
      <c r="GT329" s="130"/>
      <c r="HD329" s="130"/>
      <c r="HN329" s="130"/>
      <c r="HX329" s="130"/>
      <c r="IH329" s="130"/>
    </row>
    <row xmlns:x14ac="http://schemas.microsoft.com/office/spreadsheetml/2009/9/ac" r="330" s="3" customFormat="true" x14ac:dyDescent="0.25">
      <c r="A330" s="394"/>
      <c r="B330" s="130"/>
      <c r="L330" s="130"/>
      <c r="V330" s="130"/>
      <c r="AF330" s="130"/>
      <c r="AP330" s="130"/>
      <c r="AZ330" s="130"/>
      <c r="BA330" s="130"/>
      <c r="BB330" s="130"/>
      <c r="BC330" s="130"/>
      <c r="BD330" s="130"/>
      <c r="BE330" s="130"/>
      <c r="BF330" s="130"/>
      <c r="BG330" s="130"/>
      <c r="BJ330" s="130"/>
      <c r="BK330" s="130"/>
      <c r="BL330" s="130"/>
      <c r="BM330" s="130"/>
      <c r="BN330" s="130"/>
      <c r="BO330" s="130"/>
      <c r="BP330" s="130"/>
      <c r="BQ330" s="130"/>
      <c r="BT330" s="441"/>
      <c r="BU330" s="442"/>
      <c r="BV330" s="442"/>
      <c r="BW330" s="442"/>
      <c r="BX330" s="442"/>
      <c r="BY330" s="442"/>
      <c r="BZ330" s="442"/>
      <c r="CA330" s="442"/>
      <c r="CB330" s="442"/>
      <c r="CC330" s="442"/>
      <c r="CD330" s="130"/>
      <c r="CN330" s="130"/>
      <c r="CX330" s="130"/>
      <c r="DH330" s="130"/>
      <c r="DR330" s="130"/>
      <c r="EB330" s="130"/>
      <c r="EL330" s="130"/>
      <c r="EV330" s="130"/>
      <c r="EW330" s="130"/>
      <c r="EX330" s="130"/>
      <c r="EY330" s="130"/>
      <c r="EZ330" s="130"/>
      <c r="FA330" s="130"/>
      <c r="FB330" s="130"/>
      <c r="FC330" s="130"/>
      <c r="FF330" s="130"/>
      <c r="FP330" s="130"/>
      <c r="FZ330" s="130"/>
      <c r="GJ330" s="130"/>
      <c r="GT330" s="130"/>
      <c r="HD330" s="130"/>
      <c r="HN330" s="130"/>
      <c r="HX330" s="130"/>
      <c r="IH330" s="130"/>
    </row>
    <row xmlns:x14ac="http://schemas.microsoft.com/office/spreadsheetml/2009/9/ac" r="331" s="3" customFormat="true" x14ac:dyDescent="0.25">
      <c r="A331" s="394"/>
      <c r="B331" s="130"/>
      <c r="L331" s="130"/>
      <c r="V331" s="130"/>
      <c r="AF331" s="130"/>
      <c r="AP331" s="130"/>
      <c r="AZ331" s="130"/>
      <c r="BA331" s="130"/>
      <c r="BB331" s="130"/>
      <c r="BC331" s="130"/>
      <c r="BD331" s="130"/>
      <c r="BE331" s="130"/>
      <c r="BF331" s="130"/>
      <c r="BG331" s="130"/>
      <c r="BJ331" s="130"/>
      <c r="BK331" s="130"/>
      <c r="BL331" s="130"/>
      <c r="BM331" s="130"/>
      <c r="BN331" s="130"/>
      <c r="BO331" s="130"/>
      <c r="BP331" s="130"/>
      <c r="BQ331" s="130"/>
      <c r="BT331" s="441"/>
      <c r="BU331" s="442"/>
      <c r="BV331" s="442"/>
      <c r="BW331" s="442"/>
      <c r="BX331" s="442"/>
      <c r="BY331" s="442"/>
      <c r="BZ331" s="442"/>
      <c r="CA331" s="442"/>
      <c r="CB331" s="442"/>
      <c r="CC331" s="442"/>
      <c r="CD331" s="130"/>
      <c r="CN331" s="130"/>
      <c r="CX331" s="130"/>
      <c r="DH331" s="130"/>
      <c r="DR331" s="130"/>
      <c r="EB331" s="130"/>
      <c r="EL331" s="130"/>
      <c r="EV331" s="130"/>
      <c r="EW331" s="130"/>
      <c r="EX331" s="130"/>
      <c r="EY331" s="130"/>
      <c r="EZ331" s="130"/>
      <c r="FA331" s="130"/>
      <c r="FB331" s="130"/>
      <c r="FC331" s="130"/>
      <c r="FF331" s="130"/>
      <c r="FP331" s="130"/>
      <c r="FZ331" s="130"/>
      <c r="GJ331" s="130"/>
      <c r="GT331" s="130"/>
      <c r="HD331" s="130"/>
      <c r="HN331" s="130"/>
      <c r="HX331" s="130"/>
      <c r="IH331" s="130"/>
    </row>
    <row xmlns:x14ac="http://schemas.microsoft.com/office/spreadsheetml/2009/9/ac" r="332" s="3" customFormat="true" x14ac:dyDescent="0.25">
      <c r="A332" s="394"/>
      <c r="B332" s="130"/>
      <c r="L332" s="130"/>
      <c r="V332" s="130"/>
      <c r="AF332" s="130"/>
      <c r="AP332" s="130"/>
      <c r="AZ332" s="130"/>
      <c r="BA332" s="130"/>
      <c r="BB332" s="130"/>
      <c r="BC332" s="130"/>
      <c r="BD332" s="130"/>
      <c r="BE332" s="130"/>
      <c r="BF332" s="130"/>
      <c r="BG332" s="130"/>
      <c r="BJ332" s="130"/>
      <c r="BK332" s="130"/>
      <c r="BL332" s="130"/>
      <c r="BM332" s="130"/>
      <c r="BN332" s="130"/>
      <c r="BO332" s="130"/>
      <c r="BP332" s="130"/>
      <c r="BQ332" s="130"/>
      <c r="BT332" s="441"/>
      <c r="BU332" s="442"/>
      <c r="BV332" s="442"/>
      <c r="BW332" s="442"/>
      <c r="BX332" s="442"/>
      <c r="BY332" s="442"/>
      <c r="BZ332" s="442"/>
      <c r="CA332" s="442"/>
      <c r="CB332" s="442"/>
      <c r="CC332" s="442"/>
      <c r="CD332" s="130"/>
      <c r="CN332" s="130"/>
      <c r="CX332" s="130"/>
      <c r="DH332" s="130"/>
      <c r="DR332" s="130"/>
      <c r="EB332" s="130"/>
      <c r="EL332" s="130"/>
      <c r="EV332" s="130"/>
      <c r="EW332" s="130"/>
      <c r="EX332" s="130"/>
      <c r="EY332" s="130"/>
      <c r="EZ332" s="130"/>
      <c r="FA332" s="130"/>
      <c r="FB332" s="130"/>
      <c r="FC332" s="130"/>
      <c r="FF332" s="130"/>
      <c r="FP332" s="130"/>
      <c r="FZ332" s="130"/>
      <c r="GJ332" s="130"/>
      <c r="GT332" s="130"/>
      <c r="HD332" s="130"/>
      <c r="HN332" s="130"/>
      <c r="HX332" s="130"/>
      <c r="IH332" s="130"/>
    </row>
    <row xmlns:x14ac="http://schemas.microsoft.com/office/spreadsheetml/2009/9/ac" r="333" s="3" customFormat="true" x14ac:dyDescent="0.25">
      <c r="A333" s="394"/>
      <c r="B333" s="130"/>
      <c r="L333" s="130"/>
      <c r="V333" s="130"/>
      <c r="AF333" s="130"/>
      <c r="AP333" s="130"/>
      <c r="AZ333" s="130"/>
      <c r="BA333" s="130"/>
      <c r="BB333" s="130"/>
      <c r="BC333" s="130"/>
      <c r="BD333" s="130"/>
      <c r="BE333" s="130"/>
      <c r="BF333" s="130"/>
      <c r="BG333" s="130"/>
      <c r="BJ333" s="130"/>
      <c r="BK333" s="130"/>
      <c r="BL333" s="130"/>
      <c r="BM333" s="130"/>
      <c r="BN333" s="130"/>
      <c r="BO333" s="130"/>
      <c r="BP333" s="130"/>
      <c r="BQ333" s="130"/>
      <c r="BT333" s="441"/>
      <c r="BU333" s="442"/>
      <c r="BV333" s="442"/>
      <c r="BW333" s="442"/>
      <c r="BX333" s="442"/>
      <c r="BY333" s="442"/>
      <c r="BZ333" s="442"/>
      <c r="CA333" s="442"/>
      <c r="CB333" s="442"/>
      <c r="CC333" s="442"/>
      <c r="CD333" s="130"/>
      <c r="CN333" s="130"/>
      <c r="CX333" s="130"/>
      <c r="DH333" s="130"/>
      <c r="DR333" s="130"/>
      <c r="EB333" s="130"/>
      <c r="EL333" s="130"/>
      <c r="EV333" s="130"/>
      <c r="EW333" s="130"/>
      <c r="EX333" s="130"/>
      <c r="EY333" s="130"/>
      <c r="EZ333" s="130"/>
      <c r="FA333" s="130"/>
      <c r="FB333" s="130"/>
      <c r="FC333" s="130"/>
      <c r="FF333" s="130"/>
      <c r="FP333" s="130"/>
      <c r="FZ333" s="130"/>
      <c r="GJ333" s="130"/>
      <c r="GT333" s="130"/>
      <c r="HD333" s="130"/>
      <c r="HN333" s="130"/>
      <c r="HX333" s="130"/>
      <c r="IH333" s="130"/>
    </row>
    <row xmlns:x14ac="http://schemas.microsoft.com/office/spreadsheetml/2009/9/ac" r="334" s="3" customFormat="true" x14ac:dyDescent="0.25">
      <c r="A334" s="394"/>
      <c r="B334" s="130"/>
      <c r="L334" s="130"/>
      <c r="V334" s="130"/>
      <c r="AF334" s="130"/>
      <c r="AP334" s="130"/>
      <c r="AZ334" s="130"/>
      <c r="BA334" s="130"/>
      <c r="BB334" s="130"/>
      <c r="BC334" s="130"/>
      <c r="BD334" s="130"/>
      <c r="BE334" s="130"/>
      <c r="BF334" s="130"/>
      <c r="BG334" s="130"/>
      <c r="BJ334" s="130"/>
      <c r="BK334" s="130"/>
      <c r="BL334" s="130"/>
      <c r="BM334" s="130"/>
      <c r="BN334" s="130"/>
      <c r="BO334" s="130"/>
      <c r="BP334" s="130"/>
      <c r="BQ334" s="130"/>
      <c r="BT334" s="441"/>
      <c r="BU334" s="442"/>
      <c r="BV334" s="442"/>
      <c r="BW334" s="442"/>
      <c r="BX334" s="442"/>
      <c r="BY334" s="442"/>
      <c r="BZ334" s="442"/>
      <c r="CA334" s="442"/>
      <c r="CB334" s="442"/>
      <c r="CC334" s="442"/>
      <c r="CD334" s="130"/>
      <c r="CN334" s="130"/>
      <c r="CX334" s="130"/>
      <c r="DH334" s="130"/>
      <c r="DR334" s="130"/>
      <c r="EB334" s="130"/>
      <c r="EL334" s="130"/>
      <c r="EV334" s="130"/>
      <c r="EW334" s="130"/>
      <c r="EX334" s="130"/>
      <c r="EY334" s="130"/>
      <c r="EZ334" s="130"/>
      <c r="FA334" s="130"/>
      <c r="FB334" s="130"/>
      <c r="FC334" s="130"/>
      <c r="FF334" s="130"/>
      <c r="FP334" s="130"/>
      <c r="FZ334" s="130"/>
      <c r="GJ334" s="130"/>
      <c r="GT334" s="130"/>
      <c r="HD334" s="130"/>
      <c r="HN334" s="130"/>
      <c r="HX334" s="130"/>
      <c r="IH334" s="130"/>
    </row>
    <row xmlns:x14ac="http://schemas.microsoft.com/office/spreadsheetml/2009/9/ac" r="335" s="3" customFormat="true" x14ac:dyDescent="0.25">
      <c r="A335" s="394"/>
      <c r="B335" s="130"/>
      <c r="L335" s="130"/>
      <c r="V335" s="130"/>
      <c r="AF335" s="130"/>
      <c r="AP335" s="130"/>
      <c r="AZ335" s="130"/>
      <c r="BA335" s="130"/>
      <c r="BB335" s="130"/>
      <c r="BC335" s="130"/>
      <c r="BD335" s="130"/>
      <c r="BE335" s="130"/>
      <c r="BF335" s="130"/>
      <c r="BG335" s="130"/>
      <c r="BJ335" s="130"/>
      <c r="BK335" s="130"/>
      <c r="BL335" s="130"/>
      <c r="BM335" s="130"/>
      <c r="BN335" s="130"/>
      <c r="BO335" s="130"/>
      <c r="BP335" s="130"/>
      <c r="BQ335" s="130"/>
      <c r="BT335" s="441"/>
      <c r="BU335" s="442"/>
      <c r="BV335" s="442"/>
      <c r="BW335" s="442"/>
      <c r="BX335" s="442"/>
      <c r="BY335" s="442"/>
      <c r="BZ335" s="442"/>
      <c r="CA335" s="442"/>
      <c r="CB335" s="442"/>
      <c r="CC335" s="442"/>
      <c r="CD335" s="130"/>
      <c r="CN335" s="130"/>
      <c r="CX335" s="130"/>
      <c r="DH335" s="130"/>
      <c r="DR335" s="130"/>
      <c r="EB335" s="130"/>
      <c r="EL335" s="130"/>
      <c r="EV335" s="130"/>
      <c r="EW335" s="130"/>
      <c r="EX335" s="130"/>
      <c r="EY335" s="130"/>
      <c r="EZ335" s="130"/>
      <c r="FA335" s="130"/>
      <c r="FB335" s="130"/>
      <c r="FC335" s="130"/>
      <c r="FF335" s="130"/>
      <c r="FP335" s="130"/>
      <c r="FZ335" s="130"/>
      <c r="GJ335" s="130"/>
      <c r="GT335" s="130"/>
      <c r="HD335" s="130"/>
      <c r="HN335" s="130"/>
      <c r="HX335" s="130"/>
      <c r="IH335" s="130"/>
    </row>
    <row xmlns:x14ac="http://schemas.microsoft.com/office/spreadsheetml/2009/9/ac" r="336" s="3" customFormat="true" x14ac:dyDescent="0.25">
      <c r="A336" s="394"/>
      <c r="B336" s="130"/>
      <c r="L336" s="130"/>
      <c r="V336" s="130"/>
      <c r="AF336" s="130"/>
      <c r="AP336" s="130"/>
      <c r="AZ336" s="130"/>
      <c r="BA336" s="130"/>
      <c r="BB336" s="130"/>
      <c r="BC336" s="130"/>
      <c r="BD336" s="130"/>
      <c r="BE336" s="130"/>
      <c r="BF336" s="130"/>
      <c r="BG336" s="130"/>
      <c r="BJ336" s="130"/>
      <c r="BK336" s="130"/>
      <c r="BL336" s="130"/>
      <c r="BM336" s="130"/>
      <c r="BN336" s="130"/>
      <c r="BO336" s="130"/>
      <c r="BP336" s="130"/>
      <c r="BQ336" s="130"/>
      <c r="BT336" s="441"/>
      <c r="BU336" s="442"/>
      <c r="BV336" s="442"/>
      <c r="BW336" s="442"/>
      <c r="BX336" s="442"/>
      <c r="BY336" s="442"/>
      <c r="BZ336" s="442"/>
      <c r="CA336" s="442"/>
      <c r="CB336" s="442"/>
      <c r="CC336" s="442"/>
      <c r="CD336" s="130"/>
      <c r="CN336" s="130"/>
      <c r="CX336" s="130"/>
      <c r="DH336" s="130"/>
      <c r="DR336" s="130"/>
      <c r="EB336" s="130"/>
      <c r="EL336" s="130"/>
      <c r="EV336" s="130"/>
      <c r="EW336" s="130"/>
      <c r="EX336" s="130"/>
      <c r="EY336" s="130"/>
      <c r="EZ336" s="130"/>
      <c r="FA336" s="130"/>
      <c r="FB336" s="130"/>
      <c r="FC336" s="130"/>
      <c r="FF336" s="130"/>
      <c r="FP336" s="130"/>
      <c r="FZ336" s="130"/>
      <c r="GJ336" s="130"/>
      <c r="GT336" s="130"/>
      <c r="HD336" s="130"/>
      <c r="HN336" s="130"/>
      <c r="HX336" s="130"/>
      <c r="IH336" s="130"/>
    </row>
    <row xmlns:x14ac="http://schemas.microsoft.com/office/spreadsheetml/2009/9/ac" r="337" s="3" customFormat="true" x14ac:dyDescent="0.25">
      <c r="A337" s="394"/>
      <c r="B337" s="130"/>
      <c r="L337" s="130"/>
      <c r="V337" s="130"/>
      <c r="AF337" s="130"/>
      <c r="AP337" s="130"/>
      <c r="AZ337" s="130"/>
      <c r="BA337" s="130"/>
      <c r="BB337" s="130"/>
      <c r="BC337" s="130"/>
      <c r="BD337" s="130"/>
      <c r="BE337" s="130"/>
      <c r="BF337" s="130"/>
      <c r="BG337" s="130"/>
      <c r="BJ337" s="130"/>
      <c r="BK337" s="130"/>
      <c r="BL337" s="130"/>
      <c r="BM337" s="130"/>
      <c r="BN337" s="130"/>
      <c r="BO337" s="130"/>
      <c r="BP337" s="130"/>
      <c r="BQ337" s="130"/>
      <c r="BT337" s="441"/>
      <c r="BU337" s="442"/>
      <c r="BV337" s="442"/>
      <c r="BW337" s="442"/>
      <c r="BX337" s="442"/>
      <c r="BY337" s="442"/>
      <c r="BZ337" s="442"/>
      <c r="CA337" s="442"/>
      <c r="CB337" s="442"/>
      <c r="CC337" s="442"/>
      <c r="CD337" s="130"/>
      <c r="CN337" s="130"/>
      <c r="CX337" s="130"/>
      <c r="DH337" s="130"/>
      <c r="DR337" s="130"/>
      <c r="EB337" s="130"/>
      <c r="EL337" s="130"/>
      <c r="EV337" s="130"/>
      <c r="EW337" s="130"/>
      <c r="EX337" s="130"/>
      <c r="EY337" s="130"/>
      <c r="EZ337" s="130"/>
      <c r="FA337" s="130"/>
      <c r="FB337" s="130"/>
      <c r="FC337" s="130"/>
      <c r="FF337" s="130"/>
      <c r="FP337" s="130"/>
      <c r="FZ337" s="130"/>
      <c r="GJ337" s="130"/>
      <c r="GT337" s="130"/>
      <c r="HD337" s="130"/>
      <c r="HN337" s="130"/>
      <c r="HX337" s="130"/>
      <c r="IH337" s="130"/>
    </row>
    <row xmlns:x14ac="http://schemas.microsoft.com/office/spreadsheetml/2009/9/ac" r="338" s="3" customFormat="true" x14ac:dyDescent="0.25">
      <c r="A338" s="394"/>
      <c r="B338" s="130"/>
      <c r="L338" s="130"/>
      <c r="V338" s="130"/>
      <c r="AF338" s="130"/>
      <c r="AP338" s="130"/>
      <c r="AZ338" s="130"/>
      <c r="BA338" s="130"/>
      <c r="BB338" s="130"/>
      <c r="BC338" s="130"/>
      <c r="BD338" s="130"/>
      <c r="BE338" s="130"/>
      <c r="BF338" s="130"/>
      <c r="BG338" s="130"/>
      <c r="BJ338" s="130"/>
      <c r="BK338" s="130"/>
      <c r="BL338" s="130"/>
      <c r="BM338" s="130"/>
      <c r="BN338" s="130"/>
      <c r="BO338" s="130"/>
      <c r="BP338" s="130"/>
      <c r="BQ338" s="130"/>
      <c r="BT338" s="441"/>
      <c r="BU338" s="442"/>
      <c r="BV338" s="442"/>
      <c r="BW338" s="442"/>
      <c r="BX338" s="442"/>
      <c r="BY338" s="442"/>
      <c r="BZ338" s="442"/>
      <c r="CA338" s="442"/>
      <c r="CB338" s="442"/>
      <c r="CC338" s="442"/>
      <c r="CD338" s="130"/>
      <c r="CN338" s="130"/>
      <c r="CX338" s="130"/>
      <c r="DH338" s="130"/>
      <c r="DR338" s="130"/>
      <c r="EB338" s="130"/>
      <c r="EL338" s="130"/>
      <c r="EV338" s="130"/>
      <c r="EW338" s="130"/>
      <c r="EX338" s="130"/>
      <c r="EY338" s="130"/>
      <c r="EZ338" s="130"/>
      <c r="FA338" s="130"/>
      <c r="FB338" s="130"/>
      <c r="FC338" s="130"/>
      <c r="FF338" s="130"/>
      <c r="FP338" s="130"/>
      <c r="FZ338" s="130"/>
      <c r="GJ338" s="130"/>
      <c r="GT338" s="130"/>
      <c r="HD338" s="130"/>
      <c r="HN338" s="130"/>
      <c r="HX338" s="130"/>
      <c r="IH338" s="130"/>
    </row>
    <row xmlns:x14ac="http://schemas.microsoft.com/office/spreadsheetml/2009/9/ac" r="339" s="3" customFormat="true" x14ac:dyDescent="0.25">
      <c r="A339" s="394"/>
      <c r="B339" s="130"/>
      <c r="L339" s="130"/>
      <c r="V339" s="130"/>
      <c r="AF339" s="130"/>
      <c r="AP339" s="130"/>
      <c r="AZ339" s="130"/>
      <c r="BA339" s="130"/>
      <c r="BB339" s="130"/>
      <c r="BC339" s="130"/>
      <c r="BD339" s="130"/>
      <c r="BE339" s="130"/>
      <c r="BF339" s="130"/>
      <c r="BG339" s="130"/>
      <c r="BJ339" s="130"/>
      <c r="BK339" s="130"/>
      <c r="BL339" s="130"/>
      <c r="BM339" s="130"/>
      <c r="BN339" s="130"/>
      <c r="BO339" s="130"/>
      <c r="BP339" s="130"/>
      <c r="BQ339" s="130"/>
      <c r="BT339" s="441"/>
      <c r="BU339" s="442"/>
      <c r="BV339" s="442"/>
      <c r="BW339" s="442"/>
      <c r="BX339" s="442"/>
      <c r="BY339" s="442"/>
      <c r="BZ339" s="442"/>
      <c r="CA339" s="442"/>
      <c r="CB339" s="442"/>
      <c r="CC339" s="442"/>
      <c r="CD339" s="130"/>
      <c r="CN339" s="130"/>
      <c r="CX339" s="130"/>
      <c r="DH339" s="130"/>
      <c r="DR339" s="130"/>
      <c r="EB339" s="130"/>
      <c r="EL339" s="130"/>
      <c r="EV339" s="130"/>
      <c r="EW339" s="130"/>
      <c r="EX339" s="130"/>
      <c r="EY339" s="130"/>
      <c r="EZ339" s="130"/>
      <c r="FA339" s="130"/>
      <c r="FB339" s="130"/>
      <c r="FC339" s="130"/>
      <c r="FF339" s="130"/>
      <c r="FP339" s="130"/>
      <c r="FZ339" s="130"/>
      <c r="GJ339" s="130"/>
      <c r="GT339" s="130"/>
      <c r="HD339" s="130"/>
      <c r="HN339" s="130"/>
      <c r="HX339" s="130"/>
      <c r="IH339" s="130"/>
    </row>
    <row xmlns:x14ac="http://schemas.microsoft.com/office/spreadsheetml/2009/9/ac" r="340" s="3" customFormat="true" x14ac:dyDescent="0.25">
      <c r="A340" s="394"/>
      <c r="B340" s="130"/>
      <c r="L340" s="130"/>
      <c r="V340" s="130"/>
      <c r="AF340" s="130"/>
      <c r="AP340" s="130"/>
      <c r="AZ340" s="130"/>
      <c r="BA340" s="130"/>
      <c r="BB340" s="130"/>
      <c r="BC340" s="130"/>
      <c r="BD340" s="130"/>
      <c r="BE340" s="130"/>
      <c r="BF340" s="130"/>
      <c r="BG340" s="130"/>
      <c r="BJ340" s="130"/>
      <c r="BK340" s="130"/>
      <c r="BL340" s="130"/>
      <c r="BM340" s="130"/>
      <c r="BN340" s="130"/>
      <c r="BO340" s="130"/>
      <c r="BP340" s="130"/>
      <c r="BQ340" s="130"/>
      <c r="BT340" s="441"/>
      <c r="BU340" s="442"/>
      <c r="BV340" s="442"/>
      <c r="BW340" s="442"/>
      <c r="BX340" s="442"/>
      <c r="BY340" s="442"/>
      <c r="BZ340" s="442"/>
      <c r="CA340" s="442"/>
      <c r="CB340" s="442"/>
      <c r="CC340" s="442"/>
      <c r="CD340" s="130"/>
      <c r="CN340" s="130"/>
      <c r="CX340" s="130"/>
      <c r="DH340" s="130"/>
      <c r="DR340" s="130"/>
      <c r="EB340" s="130"/>
      <c r="EL340" s="130"/>
      <c r="EV340" s="130"/>
      <c r="EW340" s="130"/>
      <c r="EX340" s="130"/>
      <c r="EY340" s="130"/>
      <c r="EZ340" s="130"/>
      <c r="FA340" s="130"/>
      <c r="FB340" s="130"/>
      <c r="FC340" s="130"/>
      <c r="FF340" s="130"/>
      <c r="FP340" s="130"/>
      <c r="FZ340" s="130"/>
      <c r="GJ340" s="130"/>
      <c r="GT340" s="130"/>
      <c r="HD340" s="130"/>
      <c r="HN340" s="130"/>
      <c r="HX340" s="130"/>
      <c r="IH340" s="130"/>
    </row>
    <row xmlns:x14ac="http://schemas.microsoft.com/office/spreadsheetml/2009/9/ac" r="341" s="3" customFormat="true" x14ac:dyDescent="0.25">
      <c r="A341" s="394"/>
      <c r="B341" s="130"/>
      <c r="L341" s="130"/>
      <c r="V341" s="130"/>
      <c r="AF341" s="130"/>
      <c r="AP341" s="130"/>
      <c r="AZ341" s="130"/>
      <c r="BA341" s="130"/>
      <c r="BB341" s="130"/>
      <c r="BC341" s="130"/>
      <c r="BD341" s="130"/>
      <c r="BE341" s="130"/>
      <c r="BF341" s="130"/>
      <c r="BG341" s="130"/>
      <c r="BJ341" s="130"/>
      <c r="BK341" s="130"/>
      <c r="BL341" s="130"/>
      <c r="BM341" s="130"/>
      <c r="BN341" s="130"/>
      <c r="BO341" s="130"/>
      <c r="BP341" s="130"/>
      <c r="BQ341" s="130"/>
      <c r="BT341" s="441"/>
      <c r="BU341" s="442"/>
      <c r="BV341" s="442"/>
      <c r="BW341" s="442"/>
      <c r="BX341" s="442"/>
      <c r="BY341" s="442"/>
      <c r="BZ341" s="442"/>
      <c r="CA341" s="442"/>
      <c r="CB341" s="442"/>
      <c r="CC341" s="442"/>
      <c r="CD341" s="130"/>
      <c r="CN341" s="130"/>
      <c r="CX341" s="130"/>
      <c r="DH341" s="130"/>
      <c r="DR341" s="130"/>
      <c r="EB341" s="130"/>
      <c r="EL341" s="130"/>
      <c r="EV341" s="130"/>
      <c r="EW341" s="130"/>
      <c r="EX341" s="130"/>
      <c r="EY341" s="130"/>
      <c r="EZ341" s="130"/>
      <c r="FA341" s="130"/>
      <c r="FB341" s="130"/>
      <c r="FC341" s="130"/>
      <c r="FF341" s="130"/>
      <c r="FP341" s="130"/>
      <c r="FZ341" s="130"/>
      <c r="GJ341" s="130"/>
      <c r="GT341" s="130"/>
      <c r="HD341" s="130"/>
      <c r="HN341" s="130"/>
      <c r="HX341" s="130"/>
      <c r="IH341" s="130"/>
    </row>
    <row xmlns:x14ac="http://schemas.microsoft.com/office/spreadsheetml/2009/9/ac" r="342" s="3" customFormat="true" x14ac:dyDescent="0.25">
      <c r="A342" s="394"/>
      <c r="B342" s="130"/>
      <c r="L342" s="130"/>
      <c r="V342" s="130"/>
      <c r="AF342" s="130"/>
      <c r="AP342" s="130"/>
      <c r="AZ342" s="130"/>
      <c r="BA342" s="130"/>
      <c r="BB342" s="130"/>
      <c r="BC342" s="130"/>
      <c r="BD342" s="130"/>
      <c r="BE342" s="130"/>
      <c r="BF342" s="130"/>
      <c r="BG342" s="130"/>
      <c r="BJ342" s="130"/>
      <c r="BK342" s="130"/>
      <c r="BL342" s="130"/>
      <c r="BM342" s="130"/>
      <c r="BN342" s="130"/>
      <c r="BO342" s="130"/>
      <c r="BP342" s="130"/>
      <c r="BQ342" s="130"/>
      <c r="BT342" s="441"/>
      <c r="BU342" s="442"/>
      <c r="BV342" s="442"/>
      <c r="BW342" s="442"/>
      <c r="BX342" s="442"/>
      <c r="BY342" s="442"/>
      <c r="BZ342" s="442"/>
      <c r="CA342" s="442"/>
      <c r="CB342" s="442"/>
      <c r="CC342" s="442"/>
      <c r="CD342" s="130"/>
      <c r="CN342" s="130"/>
      <c r="CX342" s="130"/>
      <c r="DH342" s="130"/>
      <c r="DR342" s="130"/>
      <c r="EB342" s="130"/>
      <c r="EL342" s="130"/>
      <c r="EV342" s="130"/>
      <c r="EW342" s="130"/>
      <c r="EX342" s="130"/>
      <c r="EY342" s="130"/>
      <c r="EZ342" s="130"/>
      <c r="FA342" s="130"/>
      <c r="FB342" s="130"/>
      <c r="FC342" s="130"/>
      <c r="FF342" s="130"/>
      <c r="FP342" s="130"/>
      <c r="FZ342" s="130"/>
      <c r="GJ342" s="130"/>
      <c r="GT342" s="130"/>
      <c r="HD342" s="130"/>
      <c r="HN342" s="130"/>
      <c r="HX342" s="130"/>
      <c r="IH342" s="130"/>
    </row>
    <row xmlns:x14ac="http://schemas.microsoft.com/office/spreadsheetml/2009/9/ac" r="343" s="3" customFormat="true" x14ac:dyDescent="0.25">
      <c r="A343" s="394"/>
      <c r="B343" s="130"/>
      <c r="L343" s="130"/>
      <c r="V343" s="130"/>
      <c r="AF343" s="130"/>
      <c r="AP343" s="130"/>
      <c r="AZ343" s="130"/>
      <c r="BA343" s="130"/>
      <c r="BB343" s="130"/>
      <c r="BC343" s="130"/>
      <c r="BD343" s="130"/>
      <c r="BE343" s="130"/>
      <c r="BF343" s="130"/>
      <c r="BG343" s="130"/>
      <c r="BJ343" s="130"/>
      <c r="BK343" s="130"/>
      <c r="BL343" s="130"/>
      <c r="BM343" s="130"/>
      <c r="BN343" s="130"/>
      <c r="BO343" s="130"/>
      <c r="BP343" s="130"/>
      <c r="BQ343" s="130"/>
      <c r="BT343" s="441"/>
      <c r="BU343" s="442"/>
      <c r="BV343" s="442"/>
      <c r="BW343" s="442"/>
      <c r="BX343" s="442"/>
      <c r="BY343" s="442"/>
      <c r="BZ343" s="442"/>
      <c r="CA343" s="442"/>
      <c r="CB343" s="442"/>
      <c r="CC343" s="442"/>
      <c r="CD343" s="130"/>
      <c r="CN343" s="130"/>
      <c r="CX343" s="130"/>
      <c r="DH343" s="130"/>
      <c r="DR343" s="130"/>
      <c r="EB343" s="130"/>
      <c r="EL343" s="130"/>
      <c r="EV343" s="130"/>
      <c r="EW343" s="130"/>
      <c r="EX343" s="130"/>
      <c r="EY343" s="130"/>
      <c r="EZ343" s="130"/>
      <c r="FA343" s="130"/>
      <c r="FB343" s="130"/>
      <c r="FC343" s="130"/>
      <c r="FF343" s="130"/>
      <c r="FP343" s="130"/>
      <c r="FZ343" s="130"/>
      <c r="GJ343" s="130"/>
      <c r="GT343" s="130"/>
      <c r="HD343" s="130"/>
      <c r="HN343" s="130"/>
      <c r="HX343" s="130"/>
      <c r="IH343" s="130"/>
    </row>
    <row xmlns:x14ac="http://schemas.microsoft.com/office/spreadsheetml/2009/9/ac" r="344" s="3" customFormat="true" x14ac:dyDescent="0.25">
      <c r="A344" s="394"/>
      <c r="B344" s="130"/>
      <c r="L344" s="130"/>
      <c r="V344" s="130"/>
      <c r="AF344" s="130"/>
      <c r="AP344" s="130"/>
      <c r="AZ344" s="130"/>
      <c r="BA344" s="130"/>
      <c r="BB344" s="130"/>
      <c r="BC344" s="130"/>
      <c r="BD344" s="130"/>
      <c r="BE344" s="130"/>
      <c r="BF344" s="130"/>
      <c r="BG344" s="130"/>
      <c r="BJ344" s="130"/>
      <c r="BK344" s="130"/>
      <c r="BL344" s="130"/>
      <c r="BM344" s="130"/>
      <c r="BN344" s="130"/>
      <c r="BO344" s="130"/>
      <c r="BP344" s="130"/>
      <c r="BQ344" s="130"/>
      <c r="BT344" s="441"/>
      <c r="BU344" s="442"/>
      <c r="BV344" s="442"/>
      <c r="BW344" s="442"/>
      <c r="BX344" s="442"/>
      <c r="BY344" s="442"/>
      <c r="BZ344" s="442"/>
      <c r="CA344" s="442"/>
      <c r="CB344" s="442"/>
      <c r="CC344" s="442"/>
      <c r="CD344" s="130"/>
      <c r="CN344" s="130"/>
      <c r="CX344" s="130"/>
      <c r="DH344" s="130"/>
      <c r="DR344" s="130"/>
      <c r="EB344" s="130"/>
      <c r="EL344" s="130"/>
      <c r="EV344" s="130"/>
      <c r="EW344" s="130"/>
      <c r="EX344" s="130"/>
      <c r="EY344" s="130"/>
      <c r="EZ344" s="130"/>
      <c r="FA344" s="130"/>
      <c r="FB344" s="130"/>
      <c r="FC344" s="130"/>
      <c r="FF344" s="130"/>
      <c r="FP344" s="130"/>
      <c r="FZ344" s="130"/>
      <c r="GJ344" s="130"/>
      <c r="GT344" s="130"/>
      <c r="HD344" s="130"/>
      <c r="HN344" s="130"/>
      <c r="HX344" s="130"/>
      <c r="IH344" s="130"/>
    </row>
    <row xmlns:x14ac="http://schemas.microsoft.com/office/spreadsheetml/2009/9/ac" r="345" s="3" customFormat="true" x14ac:dyDescent="0.25">
      <c r="A345" s="394"/>
      <c r="B345" s="130"/>
      <c r="L345" s="130"/>
      <c r="V345" s="130"/>
      <c r="AF345" s="130"/>
      <c r="AP345" s="130"/>
      <c r="AZ345" s="130"/>
      <c r="BA345" s="130"/>
      <c r="BB345" s="130"/>
      <c r="BC345" s="130"/>
      <c r="BD345" s="130"/>
      <c r="BE345" s="130"/>
      <c r="BF345" s="130"/>
      <c r="BG345" s="130"/>
      <c r="BJ345" s="130"/>
      <c r="BK345" s="130"/>
      <c r="BL345" s="130"/>
      <c r="BM345" s="130"/>
      <c r="BN345" s="130"/>
      <c r="BO345" s="130"/>
      <c r="BP345" s="130"/>
      <c r="BQ345" s="130"/>
      <c r="BT345" s="441"/>
      <c r="BU345" s="442"/>
      <c r="BV345" s="442"/>
      <c r="BW345" s="442"/>
      <c r="BX345" s="442"/>
      <c r="BY345" s="442"/>
      <c r="BZ345" s="442"/>
      <c r="CA345" s="442"/>
      <c r="CB345" s="442"/>
      <c r="CC345" s="442"/>
      <c r="CD345" s="130"/>
      <c r="CN345" s="130"/>
      <c r="CX345" s="130"/>
      <c r="DH345" s="130"/>
      <c r="DR345" s="130"/>
      <c r="EB345" s="130"/>
      <c r="EL345" s="130"/>
      <c r="EV345" s="130"/>
      <c r="EW345" s="130"/>
      <c r="EX345" s="130"/>
      <c r="EY345" s="130"/>
      <c r="EZ345" s="130"/>
      <c r="FA345" s="130"/>
      <c r="FB345" s="130"/>
      <c r="FC345" s="130"/>
      <c r="FF345" s="130"/>
      <c r="FP345" s="130"/>
      <c r="FZ345" s="130"/>
      <c r="GJ345" s="130"/>
      <c r="GT345" s="130"/>
      <c r="HD345" s="130"/>
      <c r="HN345" s="130"/>
      <c r="HX345" s="130"/>
      <c r="IH345" s="130"/>
    </row>
    <row xmlns:x14ac="http://schemas.microsoft.com/office/spreadsheetml/2009/9/ac" r="346" s="3" customFormat="true" x14ac:dyDescent="0.25">
      <c r="A346" s="394"/>
      <c r="B346" s="130"/>
      <c r="L346" s="130"/>
      <c r="V346" s="130"/>
      <c r="AF346" s="130"/>
      <c r="AP346" s="130"/>
      <c r="AZ346" s="130"/>
      <c r="BA346" s="130"/>
      <c r="BB346" s="130"/>
      <c r="BC346" s="130"/>
      <c r="BD346" s="130"/>
      <c r="BE346" s="130"/>
      <c r="BF346" s="130"/>
      <c r="BG346" s="130"/>
      <c r="BJ346" s="130"/>
      <c r="BK346" s="130"/>
      <c r="BL346" s="130"/>
      <c r="BM346" s="130"/>
      <c r="BN346" s="130"/>
      <c r="BO346" s="130"/>
      <c r="BP346" s="130"/>
      <c r="BQ346" s="130"/>
      <c r="BT346" s="441"/>
      <c r="BU346" s="442"/>
      <c r="BV346" s="442"/>
      <c r="BW346" s="442"/>
      <c r="BX346" s="442"/>
      <c r="BY346" s="442"/>
      <c r="BZ346" s="442"/>
      <c r="CA346" s="442"/>
      <c r="CB346" s="442"/>
      <c r="CC346" s="442"/>
      <c r="CD346" s="130"/>
      <c r="CN346" s="130"/>
      <c r="CX346" s="130"/>
      <c r="DH346" s="130"/>
      <c r="DR346" s="130"/>
      <c r="EB346" s="130"/>
      <c r="EL346" s="130"/>
      <c r="EV346" s="130"/>
      <c r="EW346" s="130"/>
      <c r="EX346" s="130"/>
      <c r="EY346" s="130"/>
      <c r="EZ346" s="130"/>
      <c r="FA346" s="130"/>
      <c r="FB346" s="130"/>
      <c r="FC346" s="130"/>
      <c r="FF346" s="130"/>
      <c r="FP346" s="130"/>
      <c r="FZ346" s="130"/>
      <c r="GJ346" s="130"/>
      <c r="GT346" s="130"/>
      <c r="HD346" s="130"/>
      <c r="HN346" s="130"/>
      <c r="HX346" s="130"/>
      <c r="IH346" s="130"/>
    </row>
    <row xmlns:x14ac="http://schemas.microsoft.com/office/spreadsheetml/2009/9/ac" r="347" s="3" customFormat="true" x14ac:dyDescent="0.25">
      <c r="A347" s="394"/>
      <c r="B347" s="130"/>
      <c r="L347" s="130"/>
      <c r="V347" s="130"/>
      <c r="AF347" s="130"/>
      <c r="AP347" s="130"/>
      <c r="AZ347" s="130"/>
      <c r="BA347" s="130"/>
      <c r="BB347" s="130"/>
      <c r="BC347" s="130"/>
      <c r="BD347" s="130"/>
      <c r="BE347" s="130"/>
      <c r="BF347" s="130"/>
      <c r="BG347" s="130"/>
      <c r="BJ347" s="130"/>
      <c r="BK347" s="130"/>
      <c r="BL347" s="130"/>
      <c r="BM347" s="130"/>
      <c r="BN347" s="130"/>
      <c r="BO347" s="130"/>
      <c r="BP347" s="130"/>
      <c r="BQ347" s="130"/>
      <c r="BT347" s="441"/>
      <c r="BU347" s="442"/>
      <c r="BV347" s="442"/>
      <c r="BW347" s="442"/>
      <c r="BX347" s="442"/>
      <c r="BY347" s="442"/>
      <c r="BZ347" s="442"/>
      <c r="CA347" s="442"/>
      <c r="CB347" s="442"/>
      <c r="CC347" s="442"/>
      <c r="CD347" s="130"/>
      <c r="CN347" s="130"/>
      <c r="CX347" s="130"/>
      <c r="DH347" s="130"/>
      <c r="DR347" s="130"/>
      <c r="EB347" s="130"/>
      <c r="EL347" s="130"/>
      <c r="EV347" s="130"/>
      <c r="EW347" s="130"/>
      <c r="EX347" s="130"/>
      <c r="EY347" s="130"/>
      <c r="EZ347" s="130"/>
      <c r="FA347" s="130"/>
      <c r="FB347" s="130"/>
      <c r="FC347" s="130"/>
      <c r="FF347" s="130"/>
      <c r="FP347" s="130"/>
      <c r="FZ347" s="130"/>
      <c r="GJ347" s="130"/>
      <c r="GT347" s="130"/>
      <c r="HD347" s="130"/>
      <c r="HN347" s="130"/>
      <c r="HX347" s="130"/>
      <c r="IH347" s="130"/>
    </row>
    <row xmlns:x14ac="http://schemas.microsoft.com/office/spreadsheetml/2009/9/ac" r="348" s="3" customFormat="true" x14ac:dyDescent="0.25">
      <c r="A348" s="394"/>
      <c r="B348" s="130"/>
      <c r="L348" s="130"/>
      <c r="V348" s="130"/>
      <c r="AF348" s="130"/>
      <c r="AP348" s="130"/>
      <c r="AZ348" s="130"/>
      <c r="BA348" s="130"/>
      <c r="BB348" s="130"/>
      <c r="BC348" s="130"/>
      <c r="BD348" s="130"/>
      <c r="BE348" s="130"/>
      <c r="BF348" s="130"/>
      <c r="BG348" s="130"/>
      <c r="BJ348" s="130"/>
      <c r="BK348" s="130"/>
      <c r="BL348" s="130"/>
      <c r="BM348" s="130"/>
      <c r="BN348" s="130"/>
      <c r="BO348" s="130"/>
      <c r="BP348" s="130"/>
      <c r="BQ348" s="130"/>
      <c r="BT348" s="441"/>
      <c r="BU348" s="442"/>
      <c r="BV348" s="442"/>
      <c r="BW348" s="442"/>
      <c r="BX348" s="442"/>
      <c r="BY348" s="442"/>
      <c r="BZ348" s="442"/>
      <c r="CA348" s="442"/>
      <c r="CB348" s="442"/>
      <c r="CC348" s="442"/>
      <c r="CD348" s="130"/>
      <c r="CN348" s="130"/>
      <c r="CX348" s="130"/>
      <c r="DH348" s="130"/>
      <c r="DR348" s="130"/>
      <c r="EB348" s="130"/>
      <c r="EL348" s="130"/>
      <c r="EV348" s="130"/>
      <c r="EW348" s="130"/>
      <c r="EX348" s="130"/>
      <c r="EY348" s="130"/>
      <c r="EZ348" s="130"/>
      <c r="FA348" s="130"/>
      <c r="FB348" s="130"/>
      <c r="FC348" s="130"/>
      <c r="FF348" s="130"/>
      <c r="FP348" s="130"/>
      <c r="FZ348" s="130"/>
      <c r="GJ348" s="130"/>
      <c r="GT348" s="130"/>
      <c r="HD348" s="130"/>
      <c r="HN348" s="130"/>
      <c r="HX348" s="130"/>
      <c r="IH348" s="130"/>
    </row>
    <row xmlns:x14ac="http://schemas.microsoft.com/office/spreadsheetml/2009/9/ac" r="349" s="3" customFormat="true" x14ac:dyDescent="0.25">
      <c r="A349" s="394"/>
      <c r="B349" s="130"/>
      <c r="L349" s="130"/>
      <c r="V349" s="130"/>
      <c r="AF349" s="130"/>
      <c r="AP349" s="130"/>
      <c r="AZ349" s="130"/>
      <c r="BA349" s="130"/>
      <c r="BB349" s="130"/>
      <c r="BC349" s="130"/>
      <c r="BD349" s="130"/>
      <c r="BE349" s="130"/>
      <c r="BF349" s="130"/>
      <c r="BG349" s="130"/>
      <c r="BJ349" s="130"/>
      <c r="BK349" s="130"/>
      <c r="BL349" s="130"/>
      <c r="BM349" s="130"/>
      <c r="BN349" s="130"/>
      <c r="BO349" s="130"/>
      <c r="BP349" s="130"/>
      <c r="BQ349" s="130"/>
      <c r="BT349" s="441"/>
      <c r="BU349" s="442"/>
      <c r="BV349" s="442"/>
      <c r="BW349" s="442"/>
      <c r="BX349" s="442"/>
      <c r="BY349" s="442"/>
      <c r="BZ349" s="442"/>
      <c r="CA349" s="442"/>
      <c r="CB349" s="442"/>
      <c r="CC349" s="442"/>
      <c r="CD349" s="130"/>
      <c r="CN349" s="130"/>
      <c r="CX349" s="130"/>
      <c r="DH349" s="130"/>
      <c r="DR349" s="130"/>
      <c r="EB349" s="130"/>
      <c r="EL349" s="130"/>
      <c r="EV349" s="130"/>
      <c r="EW349" s="130"/>
      <c r="EX349" s="130"/>
      <c r="EY349" s="130"/>
      <c r="EZ349" s="130"/>
      <c r="FA349" s="130"/>
      <c r="FB349" s="130"/>
      <c r="FC349" s="130"/>
      <c r="FF349" s="130"/>
      <c r="FP349" s="130"/>
      <c r="FZ349" s="130"/>
      <c r="GJ349" s="130"/>
      <c r="GT349" s="130"/>
      <c r="HD349" s="130"/>
      <c r="HN349" s="130"/>
      <c r="HX349" s="130"/>
      <c r="IH349" s="130"/>
    </row>
    <row xmlns:x14ac="http://schemas.microsoft.com/office/spreadsheetml/2009/9/ac" r="350" s="3" customFormat="true" x14ac:dyDescent="0.25">
      <c r="A350" s="394"/>
      <c r="B350" s="130"/>
      <c r="L350" s="130"/>
      <c r="V350" s="130"/>
      <c r="AF350" s="130"/>
      <c r="AP350" s="130"/>
      <c r="AZ350" s="130"/>
      <c r="BA350" s="130"/>
      <c r="BB350" s="130"/>
      <c r="BC350" s="130"/>
      <c r="BD350" s="130"/>
      <c r="BE350" s="130"/>
      <c r="BF350" s="130"/>
      <c r="BG350" s="130"/>
      <c r="BJ350" s="130"/>
      <c r="BK350" s="130"/>
      <c r="BL350" s="130"/>
      <c r="BM350" s="130"/>
      <c r="BN350" s="130"/>
      <c r="BO350" s="130"/>
      <c r="BP350" s="130"/>
      <c r="BQ350" s="130"/>
      <c r="BT350" s="441"/>
      <c r="BU350" s="442"/>
      <c r="BV350" s="442"/>
      <c r="BW350" s="442"/>
      <c r="BX350" s="442"/>
      <c r="BY350" s="442"/>
      <c r="BZ350" s="442"/>
      <c r="CA350" s="442"/>
      <c r="CB350" s="442"/>
      <c r="CC350" s="442"/>
      <c r="CD350" s="130"/>
      <c r="CN350" s="130"/>
      <c r="CX350" s="130"/>
      <c r="DH350" s="130"/>
      <c r="DR350" s="130"/>
      <c r="EB350" s="130"/>
      <c r="EL350" s="130"/>
      <c r="EV350" s="130"/>
      <c r="EW350" s="130"/>
      <c r="EX350" s="130"/>
      <c r="EY350" s="130"/>
      <c r="EZ350" s="130"/>
      <c r="FA350" s="130"/>
      <c r="FB350" s="130"/>
      <c r="FC350" s="130"/>
      <c r="FF350" s="130"/>
      <c r="FP350" s="130"/>
      <c r="FZ350" s="130"/>
      <c r="GJ350" s="130"/>
      <c r="GT350" s="130"/>
      <c r="HD350" s="130"/>
      <c r="HN350" s="130"/>
      <c r="HX350" s="130"/>
      <c r="IH350" s="130"/>
    </row>
    <row xmlns:x14ac="http://schemas.microsoft.com/office/spreadsheetml/2009/9/ac" r="351" s="3" customFormat="true" x14ac:dyDescent="0.25">
      <c r="A351" s="394"/>
      <c r="B351" s="130"/>
      <c r="L351" s="130"/>
      <c r="V351" s="130"/>
      <c r="AF351" s="130"/>
      <c r="AP351" s="130"/>
      <c r="AZ351" s="130"/>
      <c r="BA351" s="130"/>
      <c r="BB351" s="130"/>
      <c r="BC351" s="130"/>
      <c r="BD351" s="130"/>
      <c r="BE351" s="130"/>
      <c r="BF351" s="130"/>
      <c r="BG351" s="130"/>
      <c r="BJ351" s="130"/>
      <c r="BK351" s="130"/>
      <c r="BL351" s="130"/>
      <c r="BM351" s="130"/>
      <c r="BN351" s="130"/>
      <c r="BO351" s="130"/>
      <c r="BP351" s="130"/>
      <c r="BQ351" s="130"/>
      <c r="BT351" s="441"/>
      <c r="BU351" s="442"/>
      <c r="BV351" s="442"/>
      <c r="BW351" s="442"/>
      <c r="BX351" s="442"/>
      <c r="BY351" s="442"/>
      <c r="BZ351" s="442"/>
      <c r="CA351" s="442"/>
      <c r="CB351" s="442"/>
      <c r="CC351" s="442"/>
      <c r="CD351" s="130"/>
      <c r="CN351" s="130"/>
      <c r="CX351" s="130"/>
      <c r="DH351" s="130"/>
      <c r="DR351" s="130"/>
      <c r="EB351" s="130"/>
      <c r="EL351" s="130"/>
      <c r="EV351" s="130"/>
      <c r="EW351" s="130"/>
      <c r="EX351" s="130"/>
      <c r="EY351" s="130"/>
      <c r="EZ351" s="130"/>
      <c r="FA351" s="130"/>
      <c r="FB351" s="130"/>
      <c r="FC351" s="130"/>
      <c r="FF351" s="130"/>
      <c r="FP351" s="130"/>
      <c r="FZ351" s="130"/>
      <c r="GJ351" s="130"/>
      <c r="GT351" s="130"/>
      <c r="HD351" s="130"/>
      <c r="HN351" s="130"/>
      <c r="HX351" s="130"/>
      <c r="IH351" s="130"/>
    </row>
    <row xmlns:x14ac="http://schemas.microsoft.com/office/spreadsheetml/2009/9/ac" r="352" s="3" customFormat="true" x14ac:dyDescent="0.25">
      <c r="A352" s="394"/>
      <c r="B352" s="130"/>
      <c r="L352" s="130"/>
      <c r="V352" s="130"/>
      <c r="AF352" s="130"/>
      <c r="AP352" s="130"/>
      <c r="AZ352" s="130"/>
      <c r="BA352" s="130"/>
      <c r="BB352" s="130"/>
      <c r="BC352" s="130"/>
      <c r="BD352" s="130"/>
      <c r="BE352" s="130"/>
      <c r="BF352" s="130"/>
      <c r="BG352" s="130"/>
      <c r="BJ352" s="130"/>
      <c r="BK352" s="130"/>
      <c r="BL352" s="130"/>
      <c r="BM352" s="130"/>
      <c r="BN352" s="130"/>
      <c r="BO352" s="130"/>
      <c r="BP352" s="130"/>
      <c r="BQ352" s="130"/>
      <c r="BT352" s="441"/>
      <c r="BU352" s="442"/>
      <c r="BV352" s="442"/>
      <c r="BW352" s="442"/>
      <c r="BX352" s="442"/>
      <c r="BY352" s="442"/>
      <c r="BZ352" s="442"/>
      <c r="CA352" s="442"/>
      <c r="CB352" s="442"/>
      <c r="CC352" s="442"/>
      <c r="CD352" s="130"/>
      <c r="CN352" s="130"/>
      <c r="CX352" s="130"/>
      <c r="DH352" s="130"/>
      <c r="DR352" s="130"/>
      <c r="EB352" s="130"/>
      <c r="EL352" s="130"/>
      <c r="EV352" s="130"/>
      <c r="EW352" s="130"/>
      <c r="EX352" s="130"/>
      <c r="EY352" s="130"/>
      <c r="EZ352" s="130"/>
      <c r="FA352" s="130"/>
      <c r="FB352" s="130"/>
      <c r="FC352" s="130"/>
      <c r="FF352" s="130"/>
      <c r="FP352" s="130"/>
      <c r="FZ352" s="130"/>
      <c r="GJ352" s="130"/>
      <c r="GT352" s="130"/>
      <c r="HD352" s="130"/>
      <c r="HN352" s="130"/>
      <c r="HX352" s="130"/>
      <c r="IH352" s="130"/>
    </row>
    <row xmlns:x14ac="http://schemas.microsoft.com/office/spreadsheetml/2009/9/ac" r="353" s="3" customFormat="true" x14ac:dyDescent="0.25">
      <c r="A353" s="394"/>
      <c r="B353" s="130"/>
      <c r="L353" s="130"/>
      <c r="V353" s="130"/>
      <c r="AF353" s="130"/>
      <c r="AP353" s="130"/>
      <c r="AZ353" s="130"/>
      <c r="BA353" s="130"/>
      <c r="BB353" s="130"/>
      <c r="BC353" s="130"/>
      <c r="BD353" s="130"/>
      <c r="BE353" s="130"/>
      <c r="BF353" s="130"/>
      <c r="BG353" s="130"/>
      <c r="BJ353" s="130"/>
      <c r="BK353" s="130"/>
      <c r="BL353" s="130"/>
      <c r="BM353" s="130"/>
      <c r="BN353" s="130"/>
      <c r="BO353" s="130"/>
      <c r="BP353" s="130"/>
      <c r="BQ353" s="130"/>
      <c r="BT353" s="441"/>
      <c r="BU353" s="442"/>
      <c r="BV353" s="442"/>
      <c r="BW353" s="442"/>
      <c r="BX353" s="442"/>
      <c r="BY353" s="442"/>
      <c r="BZ353" s="442"/>
      <c r="CA353" s="442"/>
      <c r="CB353" s="442"/>
      <c r="CC353" s="442"/>
      <c r="CD353" s="130"/>
      <c r="CN353" s="130"/>
      <c r="CX353" s="130"/>
      <c r="DH353" s="130"/>
      <c r="DR353" s="130"/>
      <c r="EB353" s="130"/>
      <c r="EL353" s="130"/>
      <c r="EV353" s="130"/>
      <c r="EW353" s="130"/>
      <c r="EX353" s="130"/>
      <c r="EY353" s="130"/>
      <c r="EZ353" s="130"/>
      <c r="FA353" s="130"/>
      <c r="FB353" s="130"/>
      <c r="FC353" s="130"/>
      <c r="FF353" s="130"/>
      <c r="FP353" s="130"/>
      <c r="FZ353" s="130"/>
      <c r="GJ353" s="130"/>
      <c r="GT353" s="130"/>
      <c r="HD353" s="130"/>
      <c r="HN353" s="130"/>
      <c r="HX353" s="130"/>
      <c r="IH353" s="130"/>
    </row>
    <row xmlns:x14ac="http://schemas.microsoft.com/office/spreadsheetml/2009/9/ac" r="354" s="3" customFormat="true" x14ac:dyDescent="0.25">
      <c r="A354" s="394"/>
      <c r="B354" s="130"/>
      <c r="L354" s="130"/>
      <c r="V354" s="130"/>
      <c r="AF354" s="130"/>
      <c r="AP354" s="130"/>
      <c r="AZ354" s="130"/>
      <c r="BA354" s="130"/>
      <c r="BB354" s="130"/>
      <c r="BC354" s="130"/>
      <c r="BD354" s="130"/>
      <c r="BE354" s="130"/>
      <c r="BF354" s="130"/>
      <c r="BG354" s="130"/>
      <c r="BJ354" s="130"/>
      <c r="BK354" s="130"/>
      <c r="BL354" s="130"/>
      <c r="BM354" s="130"/>
      <c r="BN354" s="130"/>
      <c r="BO354" s="130"/>
      <c r="BP354" s="130"/>
      <c r="BQ354" s="130"/>
      <c r="BT354" s="441"/>
      <c r="BU354" s="442"/>
      <c r="BV354" s="442"/>
      <c r="BW354" s="442"/>
      <c r="BX354" s="442"/>
      <c r="BY354" s="442"/>
      <c r="BZ354" s="442"/>
      <c r="CA354" s="442"/>
      <c r="CB354" s="442"/>
      <c r="CC354" s="442"/>
      <c r="CD354" s="130"/>
      <c r="CN354" s="130"/>
      <c r="CX354" s="130"/>
      <c r="DH354" s="130"/>
      <c r="DR354" s="130"/>
      <c r="EB354" s="130"/>
      <c r="EL354" s="130"/>
      <c r="EV354" s="130"/>
      <c r="EW354" s="130"/>
      <c r="EX354" s="130"/>
      <c r="EY354" s="130"/>
      <c r="EZ354" s="130"/>
      <c r="FA354" s="130"/>
      <c r="FB354" s="130"/>
      <c r="FC354" s="130"/>
      <c r="FF354" s="130"/>
      <c r="FP354" s="130"/>
      <c r="FZ354" s="130"/>
      <c r="GJ354" s="130"/>
      <c r="GT354" s="130"/>
      <c r="HD354" s="130"/>
      <c r="HN354" s="130"/>
      <c r="HX354" s="130"/>
      <c r="IH354" s="130"/>
    </row>
    <row xmlns:x14ac="http://schemas.microsoft.com/office/spreadsheetml/2009/9/ac" r="355" s="3" customFormat="true" x14ac:dyDescent="0.25">
      <c r="A355" s="394"/>
      <c r="B355" s="130"/>
      <c r="L355" s="130"/>
      <c r="V355" s="130"/>
      <c r="AF355" s="130"/>
      <c r="AP355" s="130"/>
      <c r="AZ355" s="130"/>
      <c r="BA355" s="130"/>
      <c r="BB355" s="130"/>
      <c r="BC355" s="130"/>
      <c r="BD355" s="130"/>
      <c r="BE355" s="130"/>
      <c r="BF355" s="130"/>
      <c r="BG355" s="130"/>
      <c r="BJ355" s="130"/>
      <c r="BK355" s="130"/>
      <c r="BL355" s="130"/>
      <c r="BM355" s="130"/>
      <c r="BN355" s="130"/>
      <c r="BO355" s="130"/>
      <c r="BP355" s="130"/>
      <c r="BQ355" s="130"/>
      <c r="BT355" s="441"/>
      <c r="BU355" s="442"/>
      <c r="BV355" s="442"/>
      <c r="BW355" s="442"/>
      <c r="BX355" s="442"/>
      <c r="BY355" s="442"/>
      <c r="BZ355" s="442"/>
      <c r="CA355" s="442"/>
      <c r="CB355" s="442"/>
      <c r="CC355" s="442"/>
      <c r="CD355" s="130"/>
      <c r="CN355" s="130"/>
      <c r="CX355" s="130"/>
      <c r="DH355" s="130"/>
      <c r="DR355" s="130"/>
      <c r="EB355" s="130"/>
      <c r="EL355" s="130"/>
      <c r="EV355" s="130"/>
      <c r="EW355" s="130"/>
      <c r="EX355" s="130"/>
      <c r="EY355" s="130"/>
      <c r="EZ355" s="130"/>
      <c r="FA355" s="130"/>
      <c r="FB355" s="130"/>
      <c r="FC355" s="130"/>
      <c r="FF355" s="130"/>
      <c r="FP355" s="130"/>
      <c r="FZ355" s="130"/>
      <c r="GJ355" s="130"/>
      <c r="GT355" s="130"/>
      <c r="HD355" s="130"/>
      <c r="HN355" s="130"/>
      <c r="HX355" s="130"/>
      <c r="IH355" s="130"/>
    </row>
    <row xmlns:x14ac="http://schemas.microsoft.com/office/spreadsheetml/2009/9/ac" r="356" s="3" customFormat="true" x14ac:dyDescent="0.25">
      <c r="A356" s="394"/>
      <c r="B356" s="130"/>
      <c r="L356" s="130"/>
      <c r="V356" s="130"/>
      <c r="AF356" s="130"/>
      <c r="AP356" s="130"/>
      <c r="AZ356" s="130"/>
      <c r="BA356" s="130"/>
      <c r="BB356" s="130"/>
      <c r="BC356" s="130"/>
      <c r="BD356" s="130"/>
      <c r="BE356" s="130"/>
      <c r="BF356" s="130"/>
      <c r="BG356" s="130"/>
      <c r="BJ356" s="130"/>
      <c r="BK356" s="130"/>
      <c r="BL356" s="130"/>
      <c r="BM356" s="130"/>
      <c r="BN356" s="130"/>
      <c r="BO356" s="130"/>
      <c r="BP356" s="130"/>
      <c r="BQ356" s="130"/>
      <c r="BT356" s="441"/>
      <c r="BU356" s="442"/>
      <c r="BV356" s="442"/>
      <c r="BW356" s="442"/>
      <c r="BX356" s="442"/>
      <c r="BY356" s="442"/>
      <c r="BZ356" s="442"/>
      <c r="CA356" s="442"/>
      <c r="CB356" s="442"/>
      <c r="CC356" s="442"/>
      <c r="CD356" s="130"/>
      <c r="CN356" s="130"/>
      <c r="CX356" s="130"/>
      <c r="DH356" s="130"/>
      <c r="DR356" s="130"/>
      <c r="EB356" s="130"/>
      <c r="EL356" s="130"/>
      <c r="EV356" s="130"/>
      <c r="EW356" s="130"/>
      <c r="EX356" s="130"/>
      <c r="EY356" s="130"/>
      <c r="EZ356" s="130"/>
      <c r="FA356" s="130"/>
      <c r="FB356" s="130"/>
      <c r="FC356" s="130"/>
      <c r="FF356" s="130"/>
      <c r="FP356" s="130"/>
      <c r="FZ356" s="130"/>
      <c r="GJ356" s="130"/>
      <c r="GT356" s="130"/>
      <c r="HD356" s="130"/>
      <c r="HN356" s="130"/>
      <c r="HX356" s="130"/>
      <c r="IH356" s="130"/>
    </row>
    <row xmlns:x14ac="http://schemas.microsoft.com/office/spreadsheetml/2009/9/ac" r="357" s="3" customFormat="true" x14ac:dyDescent="0.25">
      <c r="A357" s="394"/>
      <c r="B357" s="130"/>
      <c r="L357" s="130"/>
      <c r="V357" s="130"/>
      <c r="AF357" s="130"/>
      <c r="AP357" s="130"/>
      <c r="AZ357" s="130"/>
      <c r="BA357" s="130"/>
      <c r="BB357" s="130"/>
      <c r="BC357" s="130"/>
      <c r="BD357" s="130"/>
      <c r="BE357" s="130"/>
      <c r="BF357" s="130"/>
      <c r="BG357" s="130"/>
      <c r="BJ357" s="130"/>
      <c r="BK357" s="130"/>
      <c r="BL357" s="130"/>
      <c r="BM357" s="130"/>
      <c r="BN357" s="130"/>
      <c r="BO357" s="130"/>
      <c r="BP357" s="130"/>
      <c r="BQ357" s="130"/>
      <c r="BT357" s="441"/>
      <c r="BU357" s="442"/>
      <c r="BV357" s="442"/>
      <c r="BW357" s="442"/>
      <c r="BX357" s="442"/>
      <c r="BY357" s="442"/>
      <c r="BZ357" s="442"/>
      <c r="CA357" s="442"/>
      <c r="CB357" s="442"/>
      <c r="CC357" s="442"/>
      <c r="CD357" s="130"/>
      <c r="CN357" s="130"/>
      <c r="CX357" s="130"/>
      <c r="DH357" s="130"/>
      <c r="DR357" s="130"/>
      <c r="EB357" s="130"/>
      <c r="EL357" s="130"/>
      <c r="EV357" s="130"/>
      <c r="EW357" s="130"/>
      <c r="EX357" s="130"/>
      <c r="EY357" s="130"/>
      <c r="EZ357" s="130"/>
      <c r="FA357" s="130"/>
      <c r="FB357" s="130"/>
      <c r="FC357" s="130"/>
      <c r="FF357" s="130"/>
      <c r="FP357" s="130"/>
      <c r="FZ357" s="130"/>
      <c r="GJ357" s="130"/>
      <c r="GT357" s="130"/>
      <c r="HD357" s="130"/>
      <c r="HN357" s="130"/>
      <c r="HX357" s="130"/>
      <c r="IH357" s="130"/>
    </row>
    <row xmlns:x14ac="http://schemas.microsoft.com/office/spreadsheetml/2009/9/ac" r="358" s="3" customFormat="true" x14ac:dyDescent="0.25">
      <c r="A358" s="394"/>
      <c r="B358" s="130"/>
      <c r="L358" s="130"/>
      <c r="V358" s="130"/>
      <c r="AF358" s="130"/>
      <c r="AP358" s="130"/>
      <c r="AZ358" s="130"/>
      <c r="BA358" s="130"/>
      <c r="BB358" s="130"/>
      <c r="BC358" s="130"/>
      <c r="BD358" s="130"/>
      <c r="BE358" s="130"/>
      <c r="BF358" s="130"/>
      <c r="BG358" s="130"/>
      <c r="BJ358" s="130"/>
      <c r="BK358" s="130"/>
      <c r="BL358" s="130"/>
      <c r="BM358" s="130"/>
      <c r="BN358" s="130"/>
      <c r="BO358" s="130"/>
      <c r="BP358" s="130"/>
      <c r="BQ358" s="130"/>
      <c r="BT358" s="441"/>
      <c r="BU358" s="442"/>
      <c r="BV358" s="442"/>
      <c r="BW358" s="442"/>
      <c r="BX358" s="442"/>
      <c r="BY358" s="442"/>
      <c r="BZ358" s="442"/>
      <c r="CA358" s="442"/>
      <c r="CB358" s="442"/>
      <c r="CC358" s="442"/>
      <c r="CD358" s="130"/>
      <c r="CN358" s="130"/>
      <c r="CX358" s="130"/>
      <c r="DH358" s="130"/>
      <c r="DR358" s="130"/>
      <c r="EB358" s="130"/>
      <c r="EL358" s="130"/>
      <c r="EV358" s="130"/>
      <c r="EW358" s="130"/>
      <c r="EX358" s="130"/>
      <c r="EY358" s="130"/>
      <c r="EZ358" s="130"/>
      <c r="FA358" s="130"/>
      <c r="FB358" s="130"/>
      <c r="FC358" s="130"/>
      <c r="FF358" s="130"/>
      <c r="FP358" s="130"/>
      <c r="FZ358" s="130"/>
      <c r="GJ358" s="130"/>
      <c r="GT358" s="130"/>
      <c r="HD358" s="130"/>
      <c r="HN358" s="130"/>
      <c r="HX358" s="130"/>
      <c r="IH358" s="130"/>
    </row>
    <row xmlns:x14ac="http://schemas.microsoft.com/office/spreadsheetml/2009/9/ac" r="359" s="3" customFormat="true" x14ac:dyDescent="0.25">
      <c r="A359" s="394"/>
      <c r="B359" s="130"/>
      <c r="L359" s="130"/>
      <c r="V359" s="130"/>
      <c r="AF359" s="130"/>
      <c r="AP359" s="130"/>
      <c r="AZ359" s="130"/>
      <c r="BA359" s="130"/>
      <c r="BB359" s="130"/>
      <c r="BC359" s="130"/>
      <c r="BD359" s="130"/>
      <c r="BE359" s="130"/>
      <c r="BF359" s="130"/>
      <c r="BG359" s="130"/>
      <c r="BJ359" s="130"/>
      <c r="BK359" s="130"/>
      <c r="BL359" s="130"/>
      <c r="BM359" s="130"/>
      <c r="BN359" s="130"/>
      <c r="BO359" s="130"/>
      <c r="BP359" s="130"/>
      <c r="BQ359" s="130"/>
      <c r="BT359" s="441"/>
      <c r="BU359" s="442"/>
      <c r="BV359" s="442"/>
      <c r="BW359" s="442"/>
      <c r="BX359" s="442"/>
      <c r="BY359" s="442"/>
      <c r="BZ359" s="442"/>
      <c r="CA359" s="442"/>
      <c r="CB359" s="442"/>
      <c r="CC359" s="442"/>
      <c r="CD359" s="130"/>
      <c r="CN359" s="130"/>
      <c r="CX359" s="130"/>
      <c r="DH359" s="130"/>
      <c r="DR359" s="130"/>
      <c r="EB359" s="130"/>
      <c r="EL359" s="130"/>
      <c r="EV359" s="130"/>
      <c r="EW359" s="130"/>
      <c r="EX359" s="130"/>
      <c r="EY359" s="130"/>
      <c r="EZ359" s="130"/>
      <c r="FA359" s="130"/>
      <c r="FB359" s="130"/>
      <c r="FC359" s="130"/>
      <c r="FF359" s="130"/>
      <c r="FP359" s="130"/>
      <c r="FZ359" s="130"/>
      <c r="GJ359" s="130"/>
      <c r="GT359" s="130"/>
      <c r="HD359" s="130"/>
      <c r="HN359" s="130"/>
      <c r="HX359" s="130"/>
      <c r="IH359" s="130"/>
    </row>
    <row xmlns:x14ac="http://schemas.microsoft.com/office/spreadsheetml/2009/9/ac" r="360" s="3" customFormat="true" x14ac:dyDescent="0.25">
      <c r="A360" s="394"/>
      <c r="B360" s="130"/>
      <c r="L360" s="130"/>
      <c r="V360" s="130"/>
      <c r="AF360" s="130"/>
      <c r="AP360" s="130"/>
      <c r="AZ360" s="130"/>
      <c r="BA360" s="130"/>
      <c r="BB360" s="130"/>
      <c r="BC360" s="130"/>
      <c r="BD360" s="130"/>
      <c r="BE360" s="130"/>
      <c r="BF360" s="130"/>
      <c r="BG360" s="130"/>
      <c r="BJ360" s="130"/>
      <c r="BK360" s="130"/>
      <c r="BL360" s="130"/>
      <c r="BM360" s="130"/>
      <c r="BN360" s="130"/>
      <c r="BO360" s="130"/>
      <c r="BP360" s="130"/>
      <c r="BQ360" s="130"/>
      <c r="BT360" s="441"/>
      <c r="BU360" s="442"/>
      <c r="BV360" s="442"/>
      <c r="BW360" s="442"/>
      <c r="BX360" s="442"/>
      <c r="BY360" s="442"/>
      <c r="BZ360" s="442"/>
      <c r="CA360" s="442"/>
      <c r="CB360" s="442"/>
      <c r="CC360" s="442"/>
      <c r="CD360" s="130"/>
      <c r="CN360" s="130"/>
      <c r="CX360" s="130"/>
      <c r="DH360" s="130"/>
      <c r="DR360" s="130"/>
      <c r="EB360" s="130"/>
      <c r="EL360" s="130"/>
      <c r="EV360" s="130"/>
      <c r="EW360" s="130"/>
      <c r="EX360" s="130"/>
      <c r="EY360" s="130"/>
      <c r="EZ360" s="130"/>
      <c r="FA360" s="130"/>
      <c r="FB360" s="130"/>
      <c r="FC360" s="130"/>
      <c r="FF360" s="130"/>
      <c r="FP360" s="130"/>
      <c r="FZ360" s="130"/>
      <c r="GJ360" s="130"/>
      <c r="GT360" s="130"/>
      <c r="HD360" s="130"/>
      <c r="HN360" s="130"/>
      <c r="HX360" s="130"/>
      <c r="IH360" s="130"/>
    </row>
    <row xmlns:x14ac="http://schemas.microsoft.com/office/spreadsheetml/2009/9/ac" r="361" s="3" customFormat="true" x14ac:dyDescent="0.25">
      <c r="A361" s="394"/>
      <c r="B361" s="130"/>
      <c r="L361" s="130"/>
      <c r="V361" s="130"/>
      <c r="AF361" s="130"/>
      <c r="AP361" s="130"/>
      <c r="AZ361" s="130"/>
      <c r="BA361" s="130"/>
      <c r="BB361" s="130"/>
      <c r="BC361" s="130"/>
      <c r="BD361" s="130"/>
      <c r="BE361" s="130"/>
      <c r="BF361" s="130"/>
      <c r="BG361" s="130"/>
      <c r="BJ361" s="130"/>
      <c r="BK361" s="130"/>
      <c r="BL361" s="130"/>
      <c r="BM361" s="130"/>
      <c r="BN361" s="130"/>
      <c r="BO361" s="130"/>
      <c r="BP361" s="130"/>
      <c r="BQ361" s="130"/>
      <c r="BT361" s="441"/>
      <c r="BU361" s="442"/>
      <c r="BV361" s="442"/>
      <c r="BW361" s="442"/>
      <c r="BX361" s="442"/>
      <c r="BY361" s="442"/>
      <c r="BZ361" s="442"/>
      <c r="CA361" s="442"/>
      <c r="CB361" s="442"/>
      <c r="CC361" s="442"/>
      <c r="CD361" s="130"/>
      <c r="CN361" s="130"/>
      <c r="CX361" s="130"/>
      <c r="DH361" s="130"/>
      <c r="DR361" s="130"/>
      <c r="EB361" s="130"/>
      <c r="EL361" s="130"/>
      <c r="EV361" s="130"/>
      <c r="EW361" s="130"/>
      <c r="EX361" s="130"/>
      <c r="EY361" s="130"/>
      <c r="EZ361" s="130"/>
      <c r="FA361" s="130"/>
      <c r="FB361" s="130"/>
      <c r="FC361" s="130"/>
      <c r="FF361" s="130"/>
      <c r="FP361" s="130"/>
      <c r="FZ361" s="130"/>
      <c r="GJ361" s="130"/>
      <c r="GT361" s="130"/>
      <c r="HD361" s="130"/>
      <c r="HN361" s="130"/>
      <c r="HX361" s="130"/>
      <c r="IH361" s="130"/>
    </row>
    <row xmlns:x14ac="http://schemas.microsoft.com/office/spreadsheetml/2009/9/ac" r="362" s="3" customFormat="true" x14ac:dyDescent="0.25">
      <c r="A362" s="394"/>
      <c r="B362" s="130"/>
      <c r="L362" s="130"/>
      <c r="V362" s="130"/>
      <c r="AF362" s="130"/>
      <c r="AP362" s="130"/>
      <c r="AZ362" s="130"/>
      <c r="BA362" s="130"/>
      <c r="BB362" s="130"/>
      <c r="BC362" s="130"/>
      <c r="BD362" s="130"/>
      <c r="BE362" s="130"/>
      <c r="BF362" s="130"/>
      <c r="BG362" s="130"/>
      <c r="BJ362" s="130"/>
      <c r="BK362" s="130"/>
      <c r="BL362" s="130"/>
      <c r="BM362" s="130"/>
      <c r="BN362" s="130"/>
      <c r="BO362" s="130"/>
      <c r="BP362" s="130"/>
      <c r="BQ362" s="130"/>
      <c r="BT362" s="441"/>
      <c r="BU362" s="442"/>
      <c r="BV362" s="442"/>
      <c r="BW362" s="442"/>
      <c r="BX362" s="442"/>
      <c r="BY362" s="442"/>
      <c r="BZ362" s="442"/>
      <c r="CA362" s="442"/>
      <c r="CB362" s="442"/>
      <c r="CC362" s="442"/>
      <c r="CD362" s="130"/>
      <c r="CN362" s="130"/>
      <c r="CX362" s="130"/>
      <c r="DH362" s="130"/>
      <c r="DR362" s="130"/>
      <c r="EB362" s="130"/>
      <c r="EL362" s="130"/>
      <c r="EV362" s="130"/>
      <c r="EW362" s="130"/>
      <c r="EX362" s="130"/>
      <c r="EY362" s="130"/>
      <c r="EZ362" s="130"/>
      <c r="FA362" s="130"/>
      <c r="FB362" s="130"/>
      <c r="FC362" s="130"/>
      <c r="FF362" s="130"/>
      <c r="FP362" s="130"/>
      <c r="FZ362" s="130"/>
      <c r="GJ362" s="130"/>
      <c r="GT362" s="130"/>
      <c r="HD362" s="130"/>
      <c r="HN362" s="130"/>
      <c r="HX362" s="130"/>
      <c r="IH362" s="130"/>
    </row>
    <row xmlns:x14ac="http://schemas.microsoft.com/office/spreadsheetml/2009/9/ac" r="363" s="3" customFormat="true" x14ac:dyDescent="0.25">
      <c r="A363" s="394"/>
      <c r="B363" s="130"/>
      <c r="L363" s="130"/>
      <c r="V363" s="130"/>
      <c r="AF363" s="130"/>
      <c r="AP363" s="130"/>
      <c r="AZ363" s="130"/>
      <c r="BA363" s="130"/>
      <c r="BB363" s="130"/>
      <c r="BC363" s="130"/>
      <c r="BD363" s="130"/>
      <c r="BE363" s="130"/>
      <c r="BF363" s="130"/>
      <c r="BG363" s="130"/>
      <c r="BJ363" s="130"/>
      <c r="BK363" s="130"/>
      <c r="BL363" s="130"/>
      <c r="BM363" s="130"/>
      <c r="BN363" s="130"/>
      <c r="BO363" s="130"/>
      <c r="BP363" s="130"/>
      <c r="BQ363" s="130"/>
      <c r="BT363" s="441"/>
      <c r="BU363" s="442"/>
      <c r="BV363" s="442"/>
      <c r="BW363" s="442"/>
      <c r="BX363" s="442"/>
      <c r="BY363" s="442"/>
      <c r="BZ363" s="442"/>
      <c r="CA363" s="442"/>
      <c r="CB363" s="442"/>
      <c r="CC363" s="442"/>
      <c r="CD363" s="130"/>
      <c r="CN363" s="130"/>
      <c r="CX363" s="130"/>
      <c r="DH363" s="130"/>
      <c r="DR363" s="130"/>
      <c r="EB363" s="130"/>
      <c r="EL363" s="130"/>
      <c r="EV363" s="130"/>
      <c r="EW363" s="130"/>
      <c r="EX363" s="130"/>
      <c r="EY363" s="130"/>
      <c r="EZ363" s="130"/>
      <c r="FA363" s="130"/>
      <c r="FB363" s="130"/>
      <c r="FC363" s="130"/>
      <c r="FF363" s="130"/>
      <c r="FP363" s="130"/>
      <c r="FZ363" s="130"/>
      <c r="GJ363" s="130"/>
      <c r="GT363" s="130"/>
      <c r="HD363" s="130"/>
      <c r="HN363" s="130"/>
      <c r="HX363" s="130"/>
      <c r="IH363" s="130"/>
    </row>
    <row xmlns:x14ac="http://schemas.microsoft.com/office/spreadsheetml/2009/9/ac" r="364" s="3" customFormat="true" x14ac:dyDescent="0.25">
      <c r="A364" s="394"/>
      <c r="B364" s="130"/>
      <c r="L364" s="130"/>
      <c r="V364" s="130"/>
      <c r="AF364" s="130"/>
      <c r="AP364" s="130"/>
      <c r="AZ364" s="130"/>
      <c r="BA364" s="130"/>
      <c r="BB364" s="130"/>
      <c r="BC364" s="130"/>
      <c r="BD364" s="130"/>
      <c r="BE364" s="130"/>
      <c r="BF364" s="130"/>
      <c r="BG364" s="130"/>
      <c r="BJ364" s="130"/>
      <c r="BK364" s="130"/>
      <c r="BL364" s="130"/>
      <c r="BM364" s="130"/>
      <c r="BN364" s="130"/>
      <c r="BO364" s="130"/>
      <c r="BP364" s="130"/>
      <c r="BQ364" s="130"/>
      <c r="BT364" s="441"/>
      <c r="BU364" s="442"/>
      <c r="BV364" s="442"/>
      <c r="BW364" s="442"/>
      <c r="BX364" s="442"/>
      <c r="BY364" s="442"/>
      <c r="BZ364" s="442"/>
      <c r="CA364" s="442"/>
      <c r="CB364" s="442"/>
      <c r="CC364" s="442"/>
      <c r="CD364" s="130"/>
      <c r="CN364" s="130"/>
      <c r="CX364" s="130"/>
      <c r="DH364" s="130"/>
      <c r="DR364" s="130"/>
      <c r="EB364" s="130"/>
      <c r="EL364" s="130"/>
      <c r="EV364" s="130"/>
      <c r="EW364" s="130"/>
      <c r="EX364" s="130"/>
      <c r="EY364" s="130"/>
      <c r="EZ364" s="130"/>
      <c r="FA364" s="130"/>
      <c r="FB364" s="130"/>
      <c r="FC364" s="130"/>
      <c r="FF364" s="130"/>
      <c r="FP364" s="130"/>
      <c r="FZ364" s="130"/>
      <c r="GJ364" s="130"/>
      <c r="GT364" s="130"/>
      <c r="HD364" s="130"/>
      <c r="HN364" s="130"/>
      <c r="HX364" s="130"/>
      <c r="IH364" s="130"/>
    </row>
    <row xmlns:x14ac="http://schemas.microsoft.com/office/spreadsheetml/2009/9/ac" r="365" s="3" customFormat="true" x14ac:dyDescent="0.25">
      <c r="A365" s="394"/>
      <c r="B365" s="130"/>
      <c r="L365" s="130"/>
      <c r="V365" s="130"/>
      <c r="AF365" s="130"/>
      <c r="AP365" s="130"/>
      <c r="AZ365" s="130"/>
      <c r="BA365" s="130"/>
      <c r="BB365" s="130"/>
      <c r="BC365" s="130"/>
      <c r="BD365" s="130"/>
      <c r="BE365" s="130"/>
      <c r="BF365" s="130"/>
      <c r="BG365" s="130"/>
      <c r="BJ365" s="130"/>
      <c r="BK365" s="130"/>
      <c r="BL365" s="130"/>
      <c r="BM365" s="130"/>
      <c r="BN365" s="130"/>
      <c r="BO365" s="130"/>
      <c r="BP365" s="130"/>
      <c r="BQ365" s="130"/>
      <c r="BT365" s="441"/>
      <c r="BU365" s="442"/>
      <c r="BV365" s="442"/>
      <c r="BW365" s="442"/>
      <c r="BX365" s="442"/>
      <c r="BY365" s="442"/>
      <c r="BZ365" s="442"/>
      <c r="CA365" s="442"/>
      <c r="CB365" s="442"/>
      <c r="CC365" s="442"/>
      <c r="CD365" s="130"/>
      <c r="CN365" s="130"/>
      <c r="CX365" s="130"/>
      <c r="DH365" s="130"/>
      <c r="DR365" s="130"/>
      <c r="EB365" s="130"/>
      <c r="EL365" s="130"/>
      <c r="EV365" s="130"/>
      <c r="EW365" s="130"/>
      <c r="EX365" s="130"/>
      <c r="EY365" s="130"/>
      <c r="EZ365" s="130"/>
      <c r="FA365" s="130"/>
      <c r="FB365" s="130"/>
      <c r="FC365" s="130"/>
      <c r="FF365" s="130"/>
      <c r="FP365" s="130"/>
      <c r="FZ365" s="130"/>
      <c r="GJ365" s="130"/>
      <c r="GT365" s="130"/>
      <c r="HD365" s="130"/>
      <c r="HN365" s="130"/>
      <c r="HX365" s="130"/>
      <c r="IH365" s="130"/>
    </row>
    <row xmlns:x14ac="http://schemas.microsoft.com/office/spreadsheetml/2009/9/ac" r="366" s="3" customFormat="true" x14ac:dyDescent="0.25">
      <c r="A366" s="394"/>
      <c r="B366" s="130"/>
      <c r="L366" s="130"/>
      <c r="V366" s="130"/>
      <c r="AF366" s="130"/>
      <c r="AP366" s="130"/>
      <c r="AZ366" s="130"/>
      <c r="BA366" s="130"/>
      <c r="BB366" s="130"/>
      <c r="BC366" s="130"/>
      <c r="BD366" s="130"/>
      <c r="BE366" s="130"/>
      <c r="BF366" s="130"/>
      <c r="BG366" s="130"/>
      <c r="BJ366" s="130"/>
      <c r="BK366" s="130"/>
      <c r="BL366" s="130"/>
      <c r="BM366" s="130"/>
      <c r="BN366" s="130"/>
      <c r="BO366" s="130"/>
      <c r="BP366" s="130"/>
      <c r="BQ366" s="130"/>
      <c r="BT366" s="441"/>
      <c r="BU366" s="442"/>
      <c r="BV366" s="442"/>
      <c r="BW366" s="442"/>
      <c r="BX366" s="442"/>
      <c r="BY366" s="442"/>
      <c r="BZ366" s="442"/>
      <c r="CA366" s="442"/>
      <c r="CB366" s="442"/>
      <c r="CC366" s="442"/>
      <c r="CD366" s="130"/>
      <c r="CN366" s="130"/>
      <c r="CX366" s="130"/>
      <c r="DH366" s="130"/>
      <c r="DR366" s="130"/>
      <c r="EB366" s="130"/>
      <c r="EL366" s="130"/>
      <c r="EV366" s="130"/>
      <c r="EW366" s="130"/>
      <c r="EX366" s="130"/>
      <c r="EY366" s="130"/>
      <c r="EZ366" s="130"/>
      <c r="FA366" s="130"/>
      <c r="FB366" s="130"/>
      <c r="FC366" s="130"/>
      <c r="FF366" s="130"/>
      <c r="FP366" s="130"/>
      <c r="FZ366" s="130"/>
      <c r="GJ366" s="130"/>
      <c r="GT366" s="130"/>
      <c r="HD366" s="130"/>
      <c r="HN366" s="130"/>
      <c r="HX366" s="130"/>
      <c r="IH366" s="130"/>
    </row>
    <row xmlns:x14ac="http://schemas.microsoft.com/office/spreadsheetml/2009/9/ac" r="367" s="3" customFormat="true" x14ac:dyDescent="0.25">
      <c r="A367" s="394"/>
      <c r="B367" s="130"/>
      <c r="L367" s="130"/>
      <c r="V367" s="130"/>
      <c r="AF367" s="130"/>
      <c r="AP367" s="130"/>
      <c r="AZ367" s="130"/>
      <c r="BA367" s="130"/>
      <c r="BB367" s="130"/>
      <c r="BC367" s="130"/>
      <c r="BD367" s="130"/>
      <c r="BE367" s="130"/>
      <c r="BF367" s="130"/>
      <c r="BG367" s="130"/>
      <c r="BJ367" s="130"/>
      <c r="BK367" s="130"/>
      <c r="BL367" s="130"/>
      <c r="BM367" s="130"/>
      <c r="BN367" s="130"/>
      <c r="BO367" s="130"/>
      <c r="BP367" s="130"/>
      <c r="BQ367" s="130"/>
      <c r="BT367" s="441"/>
      <c r="BU367" s="442"/>
      <c r="BV367" s="442"/>
      <c r="BW367" s="442"/>
      <c r="BX367" s="442"/>
      <c r="BY367" s="442"/>
      <c r="BZ367" s="442"/>
      <c r="CA367" s="442"/>
      <c r="CB367" s="442"/>
      <c r="CC367" s="442"/>
      <c r="CD367" s="130"/>
      <c r="CN367" s="130"/>
      <c r="CX367" s="130"/>
      <c r="DH367" s="130"/>
      <c r="DR367" s="130"/>
      <c r="EB367" s="130"/>
      <c r="EL367" s="130"/>
      <c r="EV367" s="130"/>
      <c r="EW367" s="130"/>
      <c r="EX367" s="130"/>
      <c r="EY367" s="130"/>
      <c r="EZ367" s="130"/>
      <c r="FA367" s="130"/>
      <c r="FB367" s="130"/>
      <c r="FC367" s="130"/>
      <c r="FF367" s="130"/>
      <c r="FP367" s="130"/>
      <c r="FZ367" s="130"/>
      <c r="GJ367" s="130"/>
      <c r="GT367" s="130"/>
      <c r="HD367" s="130"/>
      <c r="HN367" s="130"/>
      <c r="HX367" s="130"/>
      <c r="IH367" s="130"/>
    </row>
    <row xmlns:x14ac="http://schemas.microsoft.com/office/spreadsheetml/2009/9/ac" r="368" s="3" customFormat="true" x14ac:dyDescent="0.25">
      <c r="A368" s="394"/>
      <c r="B368" s="130"/>
      <c r="L368" s="130"/>
      <c r="V368" s="130"/>
      <c r="AF368" s="130"/>
      <c r="AP368" s="130"/>
      <c r="AZ368" s="130"/>
      <c r="BA368" s="130"/>
      <c r="BB368" s="130"/>
      <c r="BC368" s="130"/>
      <c r="BD368" s="130"/>
      <c r="BE368" s="130"/>
      <c r="BF368" s="130"/>
      <c r="BG368" s="130"/>
      <c r="BJ368" s="130"/>
      <c r="BK368" s="130"/>
      <c r="BL368" s="130"/>
      <c r="BM368" s="130"/>
      <c r="BN368" s="130"/>
      <c r="BO368" s="130"/>
      <c r="BP368" s="130"/>
      <c r="BQ368" s="130"/>
      <c r="BT368" s="441"/>
      <c r="BU368" s="442"/>
      <c r="BV368" s="442"/>
      <c r="BW368" s="442"/>
      <c r="BX368" s="442"/>
      <c r="BY368" s="442"/>
      <c r="BZ368" s="442"/>
      <c r="CA368" s="442"/>
      <c r="CB368" s="442"/>
      <c r="CC368" s="442"/>
      <c r="CD368" s="130"/>
      <c r="CN368" s="130"/>
      <c r="CX368" s="130"/>
      <c r="DH368" s="130"/>
      <c r="DR368" s="130"/>
      <c r="EB368" s="130"/>
      <c r="EL368" s="130"/>
      <c r="EV368" s="130"/>
      <c r="EW368" s="130"/>
      <c r="EX368" s="130"/>
      <c r="EY368" s="130"/>
      <c r="EZ368" s="130"/>
      <c r="FA368" s="130"/>
      <c r="FB368" s="130"/>
      <c r="FC368" s="130"/>
      <c r="FF368" s="130"/>
      <c r="FP368" s="130"/>
      <c r="FZ368" s="130"/>
      <c r="GJ368" s="130"/>
      <c r="GT368" s="130"/>
      <c r="HD368" s="130"/>
      <c r="HN368" s="130"/>
      <c r="HX368" s="130"/>
      <c r="IH368" s="130"/>
    </row>
    <row xmlns:x14ac="http://schemas.microsoft.com/office/spreadsheetml/2009/9/ac" r="369" s="3" customFormat="true" x14ac:dyDescent="0.25">
      <c r="A369" s="394"/>
      <c r="B369" s="130"/>
      <c r="L369" s="130"/>
      <c r="V369" s="130"/>
      <c r="AF369" s="130"/>
      <c r="AP369" s="130"/>
      <c r="AZ369" s="130"/>
      <c r="BA369" s="130"/>
      <c r="BB369" s="130"/>
      <c r="BC369" s="130"/>
      <c r="BD369" s="130"/>
      <c r="BE369" s="130"/>
      <c r="BF369" s="130"/>
      <c r="BG369" s="130"/>
      <c r="BJ369" s="130"/>
      <c r="BK369" s="130"/>
      <c r="BL369" s="130"/>
      <c r="BM369" s="130"/>
      <c r="BN369" s="130"/>
      <c r="BO369" s="130"/>
      <c r="BP369" s="130"/>
      <c r="BQ369" s="130"/>
      <c r="BT369" s="441"/>
      <c r="BU369" s="442"/>
      <c r="BV369" s="442"/>
      <c r="BW369" s="442"/>
      <c r="BX369" s="442"/>
      <c r="BY369" s="442"/>
      <c r="BZ369" s="442"/>
      <c r="CA369" s="442"/>
      <c r="CB369" s="442"/>
      <c r="CC369" s="442"/>
      <c r="CD369" s="130"/>
      <c r="CN369" s="130"/>
      <c r="CX369" s="130"/>
      <c r="DH369" s="130"/>
      <c r="DR369" s="130"/>
      <c r="EB369" s="130"/>
      <c r="EL369" s="130"/>
      <c r="EV369" s="130"/>
      <c r="EW369" s="130"/>
      <c r="EX369" s="130"/>
      <c r="EY369" s="130"/>
      <c r="EZ369" s="130"/>
      <c r="FA369" s="130"/>
      <c r="FB369" s="130"/>
      <c r="FC369" s="130"/>
      <c r="FF369" s="130"/>
      <c r="FP369" s="130"/>
      <c r="FZ369" s="130"/>
      <c r="GJ369" s="130"/>
      <c r="GT369" s="130"/>
      <c r="HD369" s="130"/>
      <c r="HN369" s="130"/>
      <c r="HX369" s="130"/>
      <c r="IH369" s="130"/>
    </row>
    <row xmlns:x14ac="http://schemas.microsoft.com/office/spreadsheetml/2009/9/ac" r="370" s="3" customFormat="true" x14ac:dyDescent="0.25">
      <c r="A370" s="394"/>
      <c r="B370" s="130"/>
      <c r="L370" s="130"/>
      <c r="V370" s="130"/>
      <c r="AF370" s="130"/>
      <c r="AP370" s="130"/>
      <c r="AZ370" s="130"/>
      <c r="BA370" s="130"/>
      <c r="BB370" s="130"/>
      <c r="BC370" s="130"/>
      <c r="BD370" s="130"/>
      <c r="BE370" s="130"/>
      <c r="BF370" s="130"/>
      <c r="BG370" s="130"/>
      <c r="BJ370" s="130"/>
      <c r="BK370" s="130"/>
      <c r="BL370" s="130"/>
      <c r="BM370" s="130"/>
      <c r="BN370" s="130"/>
      <c r="BO370" s="130"/>
      <c r="BP370" s="130"/>
      <c r="BQ370" s="130"/>
      <c r="BT370" s="441"/>
      <c r="BU370" s="442"/>
      <c r="BV370" s="442"/>
      <c r="BW370" s="442"/>
      <c r="BX370" s="442"/>
      <c r="BY370" s="442"/>
      <c r="BZ370" s="442"/>
      <c r="CA370" s="442"/>
      <c r="CB370" s="442"/>
      <c r="CC370" s="442"/>
      <c r="CD370" s="130"/>
      <c r="CN370" s="130"/>
      <c r="CX370" s="130"/>
      <c r="DH370" s="130"/>
      <c r="DR370" s="130"/>
      <c r="EB370" s="130"/>
      <c r="EL370" s="130"/>
      <c r="EV370" s="130"/>
      <c r="EW370" s="130"/>
      <c r="EX370" s="130"/>
      <c r="EY370" s="130"/>
      <c r="EZ370" s="130"/>
      <c r="FA370" s="130"/>
      <c r="FB370" s="130"/>
      <c r="FC370" s="130"/>
      <c r="FF370" s="130"/>
      <c r="FP370" s="130"/>
      <c r="FZ370" s="130"/>
      <c r="GJ370" s="130"/>
      <c r="GT370" s="130"/>
      <c r="HD370" s="130"/>
      <c r="HN370" s="130"/>
      <c r="HX370" s="130"/>
      <c r="IH370" s="130"/>
    </row>
    <row xmlns:x14ac="http://schemas.microsoft.com/office/spreadsheetml/2009/9/ac" r="371" s="3" customFormat="true" x14ac:dyDescent="0.25">
      <c r="A371" s="394"/>
      <c r="B371" s="130"/>
      <c r="L371" s="130"/>
      <c r="V371" s="130"/>
      <c r="AF371" s="130"/>
      <c r="AP371" s="130"/>
      <c r="AZ371" s="130"/>
      <c r="BA371" s="130"/>
      <c r="BB371" s="130"/>
      <c r="BC371" s="130"/>
      <c r="BD371" s="130"/>
      <c r="BE371" s="130"/>
      <c r="BF371" s="130"/>
      <c r="BG371" s="130"/>
      <c r="BJ371" s="130"/>
      <c r="BK371" s="130"/>
      <c r="BL371" s="130"/>
      <c r="BM371" s="130"/>
      <c r="BN371" s="130"/>
      <c r="BO371" s="130"/>
      <c r="BP371" s="130"/>
      <c r="BQ371" s="130"/>
      <c r="BT371" s="441"/>
      <c r="BU371" s="442"/>
      <c r="BV371" s="442"/>
      <c r="BW371" s="442"/>
      <c r="BX371" s="442"/>
      <c r="BY371" s="442"/>
      <c r="BZ371" s="442"/>
      <c r="CA371" s="442"/>
      <c r="CB371" s="442"/>
      <c r="CC371" s="442"/>
      <c r="CD371" s="130"/>
      <c r="CN371" s="130"/>
      <c r="CX371" s="130"/>
      <c r="DH371" s="130"/>
      <c r="DR371" s="130"/>
      <c r="EB371" s="130"/>
      <c r="EL371" s="130"/>
      <c r="EV371" s="130"/>
      <c r="EW371" s="130"/>
      <c r="EX371" s="130"/>
      <c r="EY371" s="130"/>
      <c r="EZ371" s="130"/>
      <c r="FA371" s="130"/>
      <c r="FB371" s="130"/>
      <c r="FC371" s="130"/>
      <c r="FF371" s="130"/>
      <c r="FP371" s="130"/>
      <c r="FZ371" s="130"/>
      <c r="GJ371" s="130"/>
      <c r="GT371" s="130"/>
      <c r="HD371" s="130"/>
      <c r="HN371" s="130"/>
      <c r="HX371" s="130"/>
      <c r="IH371" s="130"/>
    </row>
    <row xmlns:x14ac="http://schemas.microsoft.com/office/spreadsheetml/2009/9/ac" r="372" s="3" customFormat="true" x14ac:dyDescent="0.25">
      <c r="A372" s="394"/>
      <c r="B372" s="130"/>
      <c r="L372" s="130"/>
      <c r="V372" s="130"/>
      <c r="AF372" s="130"/>
      <c r="AP372" s="130"/>
      <c r="AZ372" s="130"/>
      <c r="BA372" s="130"/>
      <c r="BB372" s="130"/>
      <c r="BC372" s="130"/>
      <c r="BD372" s="130"/>
      <c r="BE372" s="130"/>
      <c r="BF372" s="130"/>
      <c r="BG372" s="130"/>
      <c r="BJ372" s="130"/>
      <c r="BK372" s="130"/>
      <c r="BL372" s="130"/>
      <c r="BM372" s="130"/>
      <c r="BN372" s="130"/>
      <c r="BO372" s="130"/>
      <c r="BP372" s="130"/>
      <c r="BQ372" s="130"/>
      <c r="BT372" s="441"/>
      <c r="BU372" s="442"/>
      <c r="BV372" s="442"/>
      <c r="BW372" s="442"/>
      <c r="BX372" s="442"/>
      <c r="BY372" s="442"/>
      <c r="BZ372" s="442"/>
      <c r="CA372" s="442"/>
      <c r="CB372" s="442"/>
      <c r="CC372" s="442"/>
      <c r="CD372" s="130"/>
      <c r="CN372" s="130"/>
      <c r="CX372" s="130"/>
      <c r="DH372" s="130"/>
      <c r="DR372" s="130"/>
      <c r="EB372" s="130"/>
      <c r="EL372" s="130"/>
      <c r="EV372" s="130"/>
      <c r="EW372" s="130"/>
      <c r="EX372" s="130"/>
      <c r="EY372" s="130"/>
      <c r="EZ372" s="130"/>
      <c r="FA372" s="130"/>
      <c r="FB372" s="130"/>
      <c r="FC372" s="130"/>
      <c r="FF372" s="130"/>
      <c r="FP372" s="130"/>
      <c r="FZ372" s="130"/>
      <c r="GJ372" s="130"/>
      <c r="GT372" s="130"/>
      <c r="HD372" s="130"/>
      <c r="HN372" s="130"/>
      <c r="HX372" s="130"/>
      <c r="IH372" s="130"/>
    </row>
    <row xmlns:x14ac="http://schemas.microsoft.com/office/spreadsheetml/2009/9/ac" r="373" s="3" customFormat="true" x14ac:dyDescent="0.25">
      <c r="A373" s="394"/>
      <c r="B373" s="130"/>
      <c r="L373" s="130"/>
      <c r="V373" s="130"/>
      <c r="AF373" s="130"/>
      <c r="AP373" s="130"/>
      <c r="AZ373" s="130"/>
      <c r="BA373" s="130"/>
      <c r="BB373" s="130"/>
      <c r="BC373" s="130"/>
      <c r="BD373" s="130"/>
      <c r="BE373" s="130"/>
      <c r="BF373" s="130"/>
      <c r="BG373" s="130"/>
      <c r="BJ373" s="130"/>
      <c r="BK373" s="130"/>
      <c r="BL373" s="130"/>
      <c r="BM373" s="130"/>
      <c r="BN373" s="130"/>
      <c r="BO373" s="130"/>
      <c r="BP373" s="130"/>
      <c r="BQ373" s="130"/>
      <c r="BT373" s="441"/>
      <c r="BU373" s="442"/>
      <c r="BV373" s="442"/>
      <c r="BW373" s="442"/>
      <c r="BX373" s="442"/>
      <c r="BY373" s="442"/>
      <c r="BZ373" s="442"/>
      <c r="CA373" s="442"/>
      <c r="CB373" s="442"/>
      <c r="CC373" s="442"/>
      <c r="CD373" s="130"/>
      <c r="CN373" s="130"/>
      <c r="CX373" s="130"/>
      <c r="DH373" s="130"/>
      <c r="DR373" s="130"/>
      <c r="EB373" s="130"/>
      <c r="EL373" s="130"/>
      <c r="EV373" s="130"/>
      <c r="EW373" s="130"/>
      <c r="EX373" s="130"/>
      <c r="EY373" s="130"/>
      <c r="EZ373" s="130"/>
      <c r="FA373" s="130"/>
      <c r="FB373" s="130"/>
      <c r="FC373" s="130"/>
      <c r="FF373" s="130"/>
      <c r="FP373" s="130"/>
      <c r="FZ373" s="130"/>
      <c r="GJ373" s="130"/>
      <c r="GT373" s="130"/>
      <c r="HD373" s="130"/>
      <c r="HN373" s="130"/>
      <c r="HX373" s="130"/>
      <c r="IH373" s="130"/>
    </row>
    <row xmlns:x14ac="http://schemas.microsoft.com/office/spreadsheetml/2009/9/ac" r="374" s="3" customFormat="true" x14ac:dyDescent="0.25">
      <c r="A374" s="394"/>
      <c r="B374" s="130"/>
      <c r="L374" s="130"/>
      <c r="V374" s="130"/>
      <c r="AF374" s="130"/>
      <c r="AP374" s="130"/>
      <c r="AZ374" s="130"/>
      <c r="BA374" s="130"/>
      <c r="BB374" s="130"/>
      <c r="BC374" s="130"/>
      <c r="BD374" s="130"/>
      <c r="BE374" s="130"/>
      <c r="BF374" s="130"/>
      <c r="BG374" s="130"/>
      <c r="BJ374" s="130"/>
      <c r="BK374" s="130"/>
      <c r="BL374" s="130"/>
      <c r="BM374" s="130"/>
      <c r="BN374" s="130"/>
      <c r="BO374" s="130"/>
      <c r="BP374" s="130"/>
      <c r="BQ374" s="130"/>
      <c r="BT374" s="441"/>
      <c r="BU374" s="442"/>
      <c r="BV374" s="442"/>
      <c r="BW374" s="442"/>
      <c r="BX374" s="442"/>
      <c r="BY374" s="442"/>
      <c r="BZ374" s="442"/>
      <c r="CA374" s="442"/>
      <c r="CB374" s="442"/>
      <c r="CC374" s="442"/>
      <c r="CD374" s="130"/>
      <c r="CN374" s="130"/>
      <c r="CX374" s="130"/>
      <c r="DH374" s="130"/>
      <c r="DR374" s="130"/>
      <c r="EB374" s="130"/>
      <c r="EL374" s="130"/>
      <c r="EV374" s="130"/>
      <c r="EW374" s="130"/>
      <c r="EX374" s="130"/>
      <c r="EY374" s="130"/>
      <c r="EZ374" s="130"/>
      <c r="FA374" s="130"/>
      <c r="FB374" s="130"/>
      <c r="FC374" s="130"/>
      <c r="FF374" s="130"/>
      <c r="FP374" s="130"/>
      <c r="FZ374" s="130"/>
      <c r="GJ374" s="130"/>
      <c r="GT374" s="130"/>
      <c r="HD374" s="130"/>
      <c r="HN374" s="130"/>
      <c r="HX374" s="130"/>
      <c r="IH374" s="130"/>
    </row>
    <row xmlns:x14ac="http://schemas.microsoft.com/office/spreadsheetml/2009/9/ac" r="375" s="3" customFormat="true" x14ac:dyDescent="0.25">
      <c r="A375" s="394"/>
      <c r="B375" s="130"/>
      <c r="L375" s="130"/>
      <c r="V375" s="130"/>
      <c r="AF375" s="130"/>
      <c r="AP375" s="130"/>
      <c r="AZ375" s="130"/>
      <c r="BA375" s="130"/>
      <c r="BB375" s="130"/>
      <c r="BC375" s="130"/>
      <c r="BD375" s="130"/>
      <c r="BE375" s="130"/>
      <c r="BF375" s="130"/>
      <c r="BG375" s="130"/>
      <c r="BJ375" s="130"/>
      <c r="BK375" s="130"/>
      <c r="BL375" s="130"/>
      <c r="BM375" s="130"/>
      <c r="BN375" s="130"/>
      <c r="BO375" s="130"/>
      <c r="BP375" s="130"/>
      <c r="BQ375" s="130"/>
      <c r="BT375" s="441"/>
      <c r="BU375" s="442"/>
      <c r="BV375" s="442"/>
      <c r="BW375" s="442"/>
      <c r="BX375" s="442"/>
      <c r="BY375" s="442"/>
      <c r="BZ375" s="442"/>
      <c r="CA375" s="442"/>
      <c r="CB375" s="442"/>
      <c r="CC375" s="442"/>
      <c r="CD375" s="130"/>
      <c r="CN375" s="130"/>
      <c r="CX375" s="130"/>
      <c r="DH375" s="130"/>
      <c r="DR375" s="130"/>
      <c r="EB375" s="130"/>
      <c r="EL375" s="130"/>
      <c r="EV375" s="130"/>
      <c r="EW375" s="130"/>
      <c r="EX375" s="130"/>
      <c r="EY375" s="130"/>
      <c r="EZ375" s="130"/>
      <c r="FA375" s="130"/>
      <c r="FB375" s="130"/>
      <c r="FC375" s="130"/>
      <c r="FF375" s="130"/>
      <c r="FP375" s="130"/>
      <c r="FZ375" s="130"/>
      <c r="GJ375" s="130"/>
      <c r="GT375" s="130"/>
      <c r="HD375" s="130"/>
      <c r="HN375" s="130"/>
      <c r="HX375" s="130"/>
      <c r="IH375" s="130"/>
    </row>
    <row xmlns:x14ac="http://schemas.microsoft.com/office/spreadsheetml/2009/9/ac" r="376" s="3" customFormat="true" x14ac:dyDescent="0.25">
      <c r="A376" s="394"/>
      <c r="B376" s="130"/>
      <c r="L376" s="130"/>
      <c r="V376" s="130"/>
      <c r="AF376" s="130"/>
      <c r="AP376" s="130"/>
      <c r="AZ376" s="130"/>
      <c r="BA376" s="130"/>
      <c r="BB376" s="130"/>
      <c r="BC376" s="130"/>
      <c r="BD376" s="130"/>
      <c r="BE376" s="130"/>
      <c r="BF376" s="130"/>
      <c r="BG376" s="130"/>
      <c r="BJ376" s="130"/>
      <c r="BK376" s="130"/>
      <c r="BL376" s="130"/>
      <c r="BM376" s="130"/>
      <c r="BN376" s="130"/>
      <c r="BO376" s="130"/>
      <c r="BP376" s="130"/>
      <c r="BQ376" s="130"/>
      <c r="BT376" s="441"/>
      <c r="BU376" s="442"/>
      <c r="BV376" s="442"/>
      <c r="BW376" s="442"/>
      <c r="BX376" s="442"/>
      <c r="BY376" s="442"/>
      <c r="BZ376" s="442"/>
      <c r="CA376" s="442"/>
      <c r="CB376" s="442"/>
      <c r="CC376" s="442"/>
      <c r="CD376" s="130"/>
      <c r="CN376" s="130"/>
      <c r="CX376" s="130"/>
      <c r="DH376" s="130"/>
      <c r="DR376" s="130"/>
      <c r="EB376" s="130"/>
      <c r="EL376" s="130"/>
      <c r="EV376" s="130"/>
      <c r="EW376" s="130"/>
      <c r="EX376" s="130"/>
      <c r="EY376" s="130"/>
      <c r="EZ376" s="130"/>
      <c r="FA376" s="130"/>
      <c r="FB376" s="130"/>
      <c r="FC376" s="130"/>
      <c r="FF376" s="130"/>
      <c r="FP376" s="130"/>
      <c r="FZ376" s="130"/>
      <c r="GJ376" s="130"/>
      <c r="GT376" s="130"/>
      <c r="HD376" s="130"/>
      <c r="HN376" s="130"/>
      <c r="HX376" s="130"/>
      <c r="IH376" s="130"/>
    </row>
    <row xmlns:x14ac="http://schemas.microsoft.com/office/spreadsheetml/2009/9/ac" r="377" s="3" customFormat="true" x14ac:dyDescent="0.25">
      <c r="A377" s="394"/>
      <c r="B377" s="130"/>
      <c r="L377" s="130"/>
      <c r="V377" s="130"/>
      <c r="AF377" s="130"/>
      <c r="AP377" s="130"/>
      <c r="AZ377" s="130"/>
      <c r="BA377" s="130"/>
      <c r="BB377" s="130"/>
      <c r="BC377" s="130"/>
      <c r="BD377" s="130"/>
      <c r="BE377" s="130"/>
      <c r="BF377" s="130"/>
      <c r="BG377" s="130"/>
      <c r="BJ377" s="130"/>
      <c r="BK377" s="130"/>
      <c r="BL377" s="130"/>
      <c r="BM377" s="130"/>
      <c r="BN377" s="130"/>
      <c r="BO377" s="130"/>
      <c r="BP377" s="130"/>
      <c r="BQ377" s="130"/>
      <c r="BT377" s="441"/>
      <c r="BU377" s="442"/>
      <c r="BV377" s="442"/>
      <c r="BW377" s="442"/>
      <c r="BX377" s="442"/>
      <c r="BY377" s="442"/>
      <c r="BZ377" s="442"/>
      <c r="CA377" s="442"/>
      <c r="CB377" s="442"/>
      <c r="CC377" s="442"/>
      <c r="CD377" s="130"/>
      <c r="CN377" s="130"/>
      <c r="CX377" s="130"/>
      <c r="DH377" s="130"/>
      <c r="DR377" s="130"/>
      <c r="EB377" s="130"/>
      <c r="EL377" s="130"/>
      <c r="EV377" s="130"/>
      <c r="EW377" s="130"/>
      <c r="EX377" s="130"/>
      <c r="EY377" s="130"/>
      <c r="EZ377" s="130"/>
      <c r="FA377" s="130"/>
      <c r="FB377" s="130"/>
      <c r="FC377" s="130"/>
      <c r="FF377" s="130"/>
      <c r="FP377" s="130"/>
      <c r="FZ377" s="130"/>
      <c r="GJ377" s="130"/>
      <c r="GT377" s="130"/>
      <c r="HD377" s="130"/>
      <c r="HN377" s="130"/>
      <c r="HX377" s="130"/>
      <c r="IH377" s="130"/>
    </row>
    <row xmlns:x14ac="http://schemas.microsoft.com/office/spreadsheetml/2009/9/ac" r="378" s="3" customFormat="true" x14ac:dyDescent="0.25">
      <c r="A378" s="394"/>
      <c r="B378" s="130"/>
      <c r="L378" s="130"/>
      <c r="V378" s="130"/>
      <c r="AF378" s="130"/>
      <c r="AP378" s="130"/>
      <c r="AZ378" s="130"/>
      <c r="BA378" s="130"/>
      <c r="BB378" s="130"/>
      <c r="BC378" s="130"/>
      <c r="BD378" s="130"/>
      <c r="BE378" s="130"/>
      <c r="BF378" s="130"/>
      <c r="BG378" s="130"/>
      <c r="BJ378" s="130"/>
      <c r="BK378" s="130"/>
      <c r="BL378" s="130"/>
      <c r="BM378" s="130"/>
      <c r="BN378" s="130"/>
      <c r="BO378" s="130"/>
      <c r="BP378" s="130"/>
      <c r="BQ378" s="130"/>
      <c r="BT378" s="441"/>
      <c r="BU378" s="442"/>
      <c r="BV378" s="442"/>
      <c r="BW378" s="442"/>
      <c r="BX378" s="442"/>
      <c r="BY378" s="442"/>
      <c r="BZ378" s="442"/>
      <c r="CA378" s="442"/>
      <c r="CB378" s="442"/>
      <c r="CC378" s="442"/>
      <c r="CD378" s="130"/>
      <c r="CN378" s="130"/>
      <c r="CX378" s="130"/>
      <c r="DH378" s="130"/>
      <c r="DR378" s="130"/>
      <c r="EB378" s="130"/>
      <c r="EL378" s="130"/>
      <c r="EV378" s="130"/>
      <c r="EW378" s="130"/>
      <c r="EX378" s="130"/>
      <c r="EY378" s="130"/>
      <c r="EZ378" s="130"/>
      <c r="FA378" s="130"/>
      <c r="FB378" s="130"/>
      <c r="FC378" s="130"/>
      <c r="FF378" s="130"/>
      <c r="FP378" s="130"/>
      <c r="FZ378" s="130"/>
      <c r="GJ378" s="130"/>
      <c r="GT378" s="130"/>
      <c r="HD378" s="130"/>
      <c r="HN378" s="130"/>
      <c r="HX378" s="130"/>
      <c r="IH378" s="130"/>
    </row>
    <row xmlns:x14ac="http://schemas.microsoft.com/office/spreadsheetml/2009/9/ac" r="379" s="3" customFormat="true" x14ac:dyDescent="0.25">
      <c r="A379" s="394"/>
      <c r="B379" s="130"/>
      <c r="L379" s="130"/>
      <c r="V379" s="130"/>
      <c r="AF379" s="130"/>
      <c r="AP379" s="130"/>
      <c r="AZ379" s="130"/>
      <c r="BA379" s="130"/>
      <c r="BB379" s="130"/>
      <c r="BC379" s="130"/>
      <c r="BD379" s="130"/>
      <c r="BE379" s="130"/>
      <c r="BF379" s="130"/>
      <c r="BG379" s="130"/>
      <c r="BJ379" s="130"/>
      <c r="BK379" s="130"/>
      <c r="BL379" s="130"/>
      <c r="BM379" s="130"/>
      <c r="BN379" s="130"/>
      <c r="BO379" s="130"/>
      <c r="BP379" s="130"/>
      <c r="BQ379" s="130"/>
      <c r="BT379" s="441"/>
      <c r="BU379" s="442"/>
      <c r="BV379" s="442"/>
      <c r="BW379" s="442"/>
      <c r="BX379" s="442"/>
      <c r="BY379" s="442"/>
      <c r="BZ379" s="442"/>
      <c r="CA379" s="442"/>
      <c r="CB379" s="442"/>
      <c r="CC379" s="442"/>
      <c r="CD379" s="130"/>
      <c r="CN379" s="130"/>
      <c r="CX379" s="130"/>
      <c r="DH379" s="130"/>
      <c r="DR379" s="130"/>
      <c r="EB379" s="130"/>
      <c r="EL379" s="130"/>
      <c r="EV379" s="130"/>
      <c r="EW379" s="130"/>
      <c r="EX379" s="130"/>
      <c r="EY379" s="130"/>
      <c r="EZ379" s="130"/>
      <c r="FA379" s="130"/>
      <c r="FB379" s="130"/>
      <c r="FC379" s="130"/>
      <c r="FF379" s="130"/>
      <c r="FP379" s="130"/>
      <c r="FZ379" s="130"/>
      <c r="GJ379" s="130"/>
      <c r="GT379" s="130"/>
      <c r="HD379" s="130"/>
      <c r="HN379" s="130"/>
      <c r="HX379" s="130"/>
      <c r="IH379" s="130"/>
    </row>
    <row xmlns:x14ac="http://schemas.microsoft.com/office/spreadsheetml/2009/9/ac" r="380" s="3" customFormat="true" x14ac:dyDescent="0.25">
      <c r="A380" s="394"/>
      <c r="B380" s="130"/>
      <c r="L380" s="130"/>
      <c r="V380" s="130"/>
      <c r="AF380" s="130"/>
      <c r="AP380" s="130"/>
      <c r="AZ380" s="130"/>
      <c r="BA380" s="130"/>
      <c r="BB380" s="130"/>
      <c r="BC380" s="130"/>
      <c r="BD380" s="130"/>
      <c r="BE380" s="130"/>
      <c r="BF380" s="130"/>
      <c r="BG380" s="130"/>
      <c r="BJ380" s="130"/>
      <c r="BK380" s="130"/>
      <c r="BL380" s="130"/>
      <c r="BM380" s="130"/>
      <c r="BN380" s="130"/>
      <c r="BO380" s="130"/>
      <c r="BP380" s="130"/>
      <c r="BQ380" s="130"/>
      <c r="BT380" s="441"/>
      <c r="BU380" s="442"/>
      <c r="BV380" s="442"/>
      <c r="BW380" s="442"/>
      <c r="BX380" s="442"/>
      <c r="BY380" s="442"/>
      <c r="BZ380" s="442"/>
      <c r="CA380" s="442"/>
      <c r="CB380" s="442"/>
      <c r="CC380" s="442"/>
      <c r="CD380" s="130"/>
      <c r="CN380" s="130"/>
      <c r="CX380" s="130"/>
      <c r="DH380" s="130"/>
      <c r="DR380" s="130"/>
      <c r="EB380" s="130"/>
      <c r="EL380" s="130"/>
      <c r="EV380" s="130"/>
      <c r="EW380" s="130"/>
      <c r="EX380" s="130"/>
      <c r="EY380" s="130"/>
      <c r="EZ380" s="130"/>
      <c r="FA380" s="130"/>
      <c r="FB380" s="130"/>
      <c r="FC380" s="130"/>
      <c r="FF380" s="130"/>
      <c r="FP380" s="130"/>
      <c r="FZ380" s="130"/>
      <c r="GJ380" s="130"/>
      <c r="GT380" s="130"/>
      <c r="HD380" s="130"/>
      <c r="HN380" s="130"/>
      <c r="HX380" s="130"/>
      <c r="IH380" s="130"/>
    </row>
    <row xmlns:x14ac="http://schemas.microsoft.com/office/spreadsheetml/2009/9/ac" r="381" s="3" customFormat="true" x14ac:dyDescent="0.25">
      <c r="A381" s="394"/>
      <c r="B381" s="130"/>
      <c r="L381" s="130"/>
      <c r="V381" s="130"/>
      <c r="AF381" s="130"/>
      <c r="AP381" s="130"/>
      <c r="AZ381" s="130"/>
      <c r="BA381" s="130"/>
      <c r="BB381" s="130"/>
      <c r="BC381" s="130"/>
      <c r="BD381" s="130"/>
      <c r="BE381" s="130"/>
      <c r="BF381" s="130"/>
      <c r="BG381" s="130"/>
      <c r="BJ381" s="130"/>
      <c r="BK381" s="130"/>
      <c r="BL381" s="130"/>
      <c r="BM381" s="130"/>
      <c r="BN381" s="130"/>
      <c r="BO381" s="130"/>
      <c r="BP381" s="130"/>
      <c r="BQ381" s="130"/>
      <c r="BT381" s="441"/>
      <c r="BU381" s="442"/>
      <c r="BV381" s="442"/>
      <c r="BW381" s="442"/>
      <c r="BX381" s="442"/>
      <c r="BY381" s="442"/>
      <c r="BZ381" s="442"/>
      <c r="CA381" s="442"/>
      <c r="CB381" s="442"/>
      <c r="CC381" s="442"/>
      <c r="CD381" s="130"/>
      <c r="CN381" s="130"/>
      <c r="CX381" s="130"/>
      <c r="DH381" s="130"/>
      <c r="DR381" s="130"/>
      <c r="EB381" s="130"/>
      <c r="EL381" s="130"/>
      <c r="EV381" s="130"/>
      <c r="EW381" s="130"/>
      <c r="EX381" s="130"/>
      <c r="EY381" s="130"/>
      <c r="EZ381" s="130"/>
      <c r="FA381" s="130"/>
      <c r="FB381" s="130"/>
      <c r="FC381" s="130"/>
      <c r="FF381" s="130"/>
      <c r="FP381" s="130"/>
      <c r="FZ381" s="130"/>
      <c r="GJ381" s="130"/>
      <c r="GT381" s="130"/>
      <c r="HD381" s="130"/>
      <c r="HN381" s="130"/>
      <c r="HX381" s="130"/>
      <c r="IH381" s="130"/>
    </row>
    <row xmlns:x14ac="http://schemas.microsoft.com/office/spreadsheetml/2009/9/ac" r="382" s="3" customFormat="true" x14ac:dyDescent="0.25">
      <c r="A382" s="394"/>
      <c r="B382" s="130"/>
      <c r="L382" s="130"/>
      <c r="V382" s="130"/>
      <c r="AF382" s="130"/>
      <c r="AP382" s="130"/>
      <c r="AZ382" s="130"/>
      <c r="BA382" s="130"/>
      <c r="BB382" s="130"/>
      <c r="BC382" s="130"/>
      <c r="BD382" s="130"/>
      <c r="BE382" s="130"/>
      <c r="BF382" s="130"/>
      <c r="BG382" s="130"/>
      <c r="BJ382" s="130"/>
      <c r="BK382" s="130"/>
      <c r="BL382" s="130"/>
      <c r="BM382" s="130"/>
      <c r="BN382" s="130"/>
      <c r="BO382" s="130"/>
      <c r="BP382" s="130"/>
      <c r="BQ382" s="130"/>
      <c r="BT382" s="441"/>
      <c r="BU382" s="442"/>
      <c r="BV382" s="442"/>
      <c r="BW382" s="442"/>
      <c r="BX382" s="442"/>
      <c r="BY382" s="442"/>
      <c r="BZ382" s="442"/>
      <c r="CA382" s="442"/>
      <c r="CB382" s="442"/>
      <c r="CC382" s="442"/>
      <c r="CD382" s="130"/>
      <c r="CN382" s="130"/>
      <c r="CX382" s="130"/>
      <c r="DH382" s="130"/>
      <c r="DR382" s="130"/>
      <c r="EB382" s="130"/>
      <c r="EL382" s="130"/>
      <c r="EV382" s="130"/>
      <c r="EW382" s="130"/>
      <c r="EX382" s="130"/>
      <c r="EY382" s="130"/>
      <c r="EZ382" s="130"/>
      <c r="FA382" s="130"/>
      <c r="FB382" s="130"/>
      <c r="FC382" s="130"/>
      <c r="FF382" s="130"/>
      <c r="FP382" s="130"/>
      <c r="FZ382" s="130"/>
      <c r="GJ382" s="130"/>
      <c r="GT382" s="130"/>
      <c r="HD382" s="130"/>
      <c r="HN382" s="130"/>
      <c r="HX382" s="130"/>
      <c r="IH382" s="130"/>
    </row>
    <row xmlns:x14ac="http://schemas.microsoft.com/office/spreadsheetml/2009/9/ac" r="383" s="3" customFormat="true" x14ac:dyDescent="0.25">
      <c r="A383" s="394"/>
      <c r="B383" s="130"/>
      <c r="L383" s="130"/>
      <c r="V383" s="130"/>
      <c r="AF383" s="130"/>
      <c r="AP383" s="130"/>
      <c r="AZ383" s="130"/>
      <c r="BA383" s="130"/>
      <c r="BB383" s="130"/>
      <c r="BC383" s="130"/>
      <c r="BD383" s="130"/>
      <c r="BE383" s="130"/>
      <c r="BF383" s="130"/>
      <c r="BG383" s="130"/>
      <c r="BJ383" s="130"/>
      <c r="BK383" s="130"/>
      <c r="BL383" s="130"/>
      <c r="BM383" s="130"/>
      <c r="BN383" s="130"/>
      <c r="BO383" s="130"/>
      <c r="BP383" s="130"/>
      <c r="BQ383" s="130"/>
      <c r="BT383" s="441"/>
      <c r="BU383" s="442"/>
      <c r="BV383" s="442"/>
      <c r="BW383" s="442"/>
      <c r="BX383" s="442"/>
      <c r="BY383" s="442"/>
      <c r="BZ383" s="442"/>
      <c r="CA383" s="442"/>
      <c r="CB383" s="442"/>
      <c r="CC383" s="442"/>
      <c r="CD383" s="130"/>
      <c r="CN383" s="130"/>
      <c r="CX383" s="130"/>
      <c r="DH383" s="130"/>
      <c r="DR383" s="130"/>
      <c r="EB383" s="130"/>
      <c r="EL383" s="130"/>
      <c r="EV383" s="130"/>
      <c r="EW383" s="130"/>
      <c r="EX383" s="130"/>
      <c r="EY383" s="130"/>
      <c r="EZ383" s="130"/>
      <c r="FA383" s="130"/>
      <c r="FB383" s="130"/>
      <c r="FC383" s="130"/>
      <c r="FF383" s="130"/>
      <c r="FP383" s="130"/>
      <c r="FZ383" s="130"/>
      <c r="GJ383" s="130"/>
      <c r="GT383" s="130"/>
      <c r="HD383" s="130"/>
      <c r="HN383" s="130"/>
      <c r="HX383" s="130"/>
      <c r="IH383" s="130"/>
    </row>
    <row xmlns:x14ac="http://schemas.microsoft.com/office/spreadsheetml/2009/9/ac" r="384" s="3" customFormat="true" x14ac:dyDescent="0.25">
      <c r="A384" s="394"/>
      <c r="B384" s="130"/>
      <c r="L384" s="130"/>
      <c r="V384" s="130"/>
      <c r="AF384" s="130"/>
      <c r="AP384" s="130"/>
      <c r="AZ384" s="130"/>
      <c r="BA384" s="130"/>
      <c r="BB384" s="130"/>
      <c r="BC384" s="130"/>
      <c r="BD384" s="130"/>
      <c r="BE384" s="130"/>
      <c r="BF384" s="130"/>
      <c r="BG384" s="130"/>
      <c r="BJ384" s="130"/>
      <c r="BK384" s="130"/>
      <c r="BL384" s="130"/>
      <c r="BM384" s="130"/>
      <c r="BN384" s="130"/>
      <c r="BO384" s="130"/>
      <c r="BP384" s="130"/>
      <c r="BQ384" s="130"/>
      <c r="BT384" s="441"/>
      <c r="BU384" s="442"/>
      <c r="BV384" s="442"/>
      <c r="BW384" s="442"/>
      <c r="BX384" s="442"/>
      <c r="BY384" s="442"/>
      <c r="BZ384" s="442"/>
      <c r="CA384" s="442"/>
      <c r="CB384" s="442"/>
      <c r="CC384" s="442"/>
      <c r="CD384" s="130"/>
      <c r="CN384" s="130"/>
      <c r="CX384" s="130"/>
      <c r="DH384" s="130"/>
      <c r="DR384" s="130"/>
      <c r="EB384" s="130"/>
      <c r="EL384" s="130"/>
      <c r="EV384" s="130"/>
      <c r="EW384" s="130"/>
      <c r="EX384" s="130"/>
      <c r="EY384" s="130"/>
      <c r="EZ384" s="130"/>
      <c r="FA384" s="130"/>
      <c r="FB384" s="130"/>
      <c r="FC384" s="130"/>
      <c r="FF384" s="130"/>
      <c r="FP384" s="130"/>
      <c r="FZ384" s="130"/>
      <c r="GJ384" s="130"/>
      <c r="GT384" s="130"/>
      <c r="HD384" s="130"/>
      <c r="HN384" s="130"/>
      <c r="HX384" s="130"/>
      <c r="IH384" s="130"/>
    </row>
    <row xmlns:x14ac="http://schemas.microsoft.com/office/spreadsheetml/2009/9/ac" r="385" s="3" customFormat="true" x14ac:dyDescent="0.25">
      <c r="A385" s="394"/>
      <c r="B385" s="130"/>
      <c r="L385" s="130"/>
      <c r="V385" s="130"/>
      <c r="AF385" s="130"/>
      <c r="AP385" s="130"/>
      <c r="AZ385" s="130"/>
      <c r="BA385" s="130"/>
      <c r="BB385" s="130"/>
      <c r="BC385" s="130"/>
      <c r="BD385" s="130"/>
      <c r="BE385" s="130"/>
      <c r="BF385" s="130"/>
      <c r="BG385" s="130"/>
      <c r="BJ385" s="130"/>
      <c r="BK385" s="130"/>
      <c r="BL385" s="130"/>
      <c r="BM385" s="130"/>
      <c r="BN385" s="130"/>
      <c r="BO385" s="130"/>
      <c r="BP385" s="130"/>
      <c r="BQ385" s="130"/>
      <c r="BT385" s="441"/>
      <c r="BU385" s="442"/>
      <c r="BV385" s="442"/>
      <c r="BW385" s="442"/>
      <c r="BX385" s="442"/>
      <c r="BY385" s="442"/>
      <c r="BZ385" s="442"/>
      <c r="CA385" s="442"/>
      <c r="CB385" s="442"/>
      <c r="CC385" s="442"/>
      <c r="CD385" s="130"/>
      <c r="CN385" s="130"/>
      <c r="CX385" s="130"/>
      <c r="DH385" s="130"/>
      <c r="DR385" s="130"/>
      <c r="EB385" s="130"/>
      <c r="EL385" s="130"/>
      <c r="EV385" s="130"/>
      <c r="EW385" s="130"/>
      <c r="EX385" s="130"/>
      <c r="EY385" s="130"/>
      <c r="EZ385" s="130"/>
      <c r="FA385" s="130"/>
      <c r="FB385" s="130"/>
      <c r="FC385" s="130"/>
      <c r="FF385" s="130"/>
      <c r="FP385" s="130"/>
      <c r="FZ385" s="130"/>
      <c r="GJ385" s="130"/>
      <c r="GT385" s="130"/>
      <c r="HD385" s="130"/>
      <c r="HN385" s="130"/>
      <c r="HX385" s="130"/>
      <c r="IH385" s="130"/>
    </row>
    <row xmlns:x14ac="http://schemas.microsoft.com/office/spreadsheetml/2009/9/ac" r="386" s="3" customFormat="true" x14ac:dyDescent="0.25">
      <c r="A386" s="394"/>
      <c r="B386" s="130"/>
      <c r="L386" s="130"/>
      <c r="V386" s="130"/>
      <c r="AF386" s="130"/>
      <c r="AP386" s="130"/>
      <c r="AZ386" s="130"/>
      <c r="BA386" s="130"/>
      <c r="BB386" s="130"/>
      <c r="BC386" s="130"/>
      <c r="BD386" s="130"/>
      <c r="BE386" s="130"/>
      <c r="BF386" s="130"/>
      <c r="BG386" s="130"/>
      <c r="BJ386" s="130"/>
      <c r="BK386" s="130"/>
      <c r="BL386" s="130"/>
      <c r="BM386" s="130"/>
      <c r="BN386" s="130"/>
      <c r="BO386" s="130"/>
      <c r="BP386" s="130"/>
      <c r="BQ386" s="130"/>
      <c r="BT386" s="441"/>
      <c r="BU386" s="442"/>
      <c r="BV386" s="442"/>
      <c r="BW386" s="442"/>
      <c r="BX386" s="442"/>
      <c r="BY386" s="442"/>
      <c r="BZ386" s="442"/>
      <c r="CA386" s="442"/>
      <c r="CB386" s="442"/>
      <c r="CC386" s="442"/>
      <c r="CD386" s="130"/>
      <c r="CN386" s="130"/>
      <c r="CX386" s="130"/>
      <c r="DH386" s="130"/>
      <c r="DR386" s="130"/>
      <c r="EB386" s="130"/>
      <c r="EL386" s="130"/>
      <c r="EV386" s="130"/>
      <c r="EW386" s="130"/>
      <c r="EX386" s="130"/>
      <c r="EY386" s="130"/>
      <c r="EZ386" s="130"/>
      <c r="FA386" s="130"/>
      <c r="FB386" s="130"/>
      <c r="FC386" s="130"/>
      <c r="FF386" s="130"/>
      <c r="FP386" s="130"/>
      <c r="FZ386" s="130"/>
      <c r="GJ386" s="130"/>
      <c r="GT386" s="130"/>
      <c r="HD386" s="130"/>
      <c r="HN386" s="130"/>
      <c r="HX386" s="130"/>
      <c r="IH386" s="130"/>
    </row>
    <row xmlns:x14ac="http://schemas.microsoft.com/office/spreadsheetml/2009/9/ac" r="387" s="3" customFormat="true" x14ac:dyDescent="0.25">
      <c r="A387" s="394"/>
      <c r="B387" s="130"/>
      <c r="L387" s="130"/>
      <c r="V387" s="130"/>
      <c r="AF387" s="130"/>
      <c r="AP387" s="130"/>
      <c r="AZ387" s="130"/>
      <c r="BA387" s="130"/>
      <c r="BB387" s="130"/>
      <c r="BC387" s="130"/>
      <c r="BD387" s="130"/>
      <c r="BE387" s="130"/>
      <c r="BF387" s="130"/>
      <c r="BG387" s="130"/>
      <c r="BJ387" s="130"/>
      <c r="BK387" s="130"/>
      <c r="BL387" s="130"/>
      <c r="BM387" s="130"/>
      <c r="BN387" s="130"/>
      <c r="BO387" s="130"/>
      <c r="BP387" s="130"/>
      <c r="BQ387" s="130"/>
      <c r="BT387" s="441"/>
      <c r="BU387" s="442"/>
      <c r="BV387" s="442"/>
      <c r="BW387" s="442"/>
      <c r="BX387" s="442"/>
      <c r="BY387" s="442"/>
      <c r="BZ387" s="442"/>
      <c r="CA387" s="442"/>
      <c r="CB387" s="442"/>
      <c r="CC387" s="442"/>
      <c r="CD387" s="130"/>
      <c r="CN387" s="130"/>
      <c r="CX387" s="130"/>
      <c r="DH387" s="130"/>
      <c r="DR387" s="130"/>
      <c r="EB387" s="130"/>
      <c r="EL387" s="130"/>
      <c r="EV387" s="130"/>
      <c r="EW387" s="130"/>
      <c r="EX387" s="130"/>
      <c r="EY387" s="130"/>
      <c r="EZ387" s="130"/>
      <c r="FA387" s="130"/>
      <c r="FB387" s="130"/>
      <c r="FC387" s="130"/>
      <c r="FF387" s="130"/>
      <c r="FP387" s="130"/>
      <c r="FZ387" s="130"/>
      <c r="GJ387" s="130"/>
      <c r="GT387" s="130"/>
      <c r="HD387" s="130"/>
      <c r="HN387" s="130"/>
      <c r="HX387" s="130"/>
      <c r="IH387" s="130"/>
    </row>
    <row xmlns:x14ac="http://schemas.microsoft.com/office/spreadsheetml/2009/9/ac" r="388" s="3" customFormat="true" x14ac:dyDescent="0.25">
      <c r="A388" s="394"/>
      <c r="B388" s="130"/>
      <c r="L388" s="130"/>
      <c r="V388" s="130"/>
      <c r="AF388" s="130"/>
      <c r="AP388" s="130"/>
      <c r="AZ388" s="130"/>
      <c r="BA388" s="130"/>
      <c r="BB388" s="130"/>
      <c r="BC388" s="130"/>
      <c r="BD388" s="130"/>
      <c r="BE388" s="130"/>
      <c r="BF388" s="130"/>
      <c r="BG388" s="130"/>
      <c r="BJ388" s="130"/>
      <c r="BK388" s="130"/>
      <c r="BL388" s="130"/>
      <c r="BM388" s="130"/>
      <c r="BN388" s="130"/>
      <c r="BO388" s="130"/>
      <c r="BP388" s="130"/>
      <c r="BQ388" s="130"/>
      <c r="BT388" s="441"/>
      <c r="BU388" s="442"/>
      <c r="BV388" s="442"/>
      <c r="BW388" s="442"/>
      <c r="BX388" s="442"/>
      <c r="BY388" s="442"/>
      <c r="BZ388" s="442"/>
      <c r="CA388" s="442"/>
      <c r="CB388" s="442"/>
      <c r="CC388" s="442"/>
      <c r="CD388" s="130"/>
      <c r="CN388" s="130"/>
      <c r="CX388" s="130"/>
      <c r="DH388" s="130"/>
      <c r="DR388" s="130"/>
      <c r="EB388" s="130"/>
      <c r="EL388" s="130"/>
      <c r="EV388" s="130"/>
      <c r="EW388" s="130"/>
      <c r="EX388" s="130"/>
      <c r="EY388" s="130"/>
      <c r="EZ388" s="130"/>
      <c r="FA388" s="130"/>
      <c r="FB388" s="130"/>
      <c r="FC388" s="130"/>
      <c r="FF388" s="130"/>
      <c r="FP388" s="130"/>
      <c r="FZ388" s="130"/>
      <c r="GJ388" s="130"/>
      <c r="GT388" s="130"/>
      <c r="HD388" s="130"/>
      <c r="HN388" s="130"/>
      <c r="HX388" s="130"/>
      <c r="IH388" s="130"/>
    </row>
    <row xmlns:x14ac="http://schemas.microsoft.com/office/spreadsheetml/2009/9/ac" r="389" s="3" customFormat="true" x14ac:dyDescent="0.25">
      <c r="A389" s="394"/>
      <c r="B389" s="130"/>
      <c r="L389" s="130"/>
      <c r="V389" s="130"/>
      <c r="AF389" s="130"/>
      <c r="AP389" s="130"/>
      <c r="AZ389" s="130"/>
      <c r="BA389" s="130"/>
      <c r="BB389" s="130"/>
      <c r="BC389" s="130"/>
      <c r="BD389" s="130"/>
      <c r="BE389" s="130"/>
      <c r="BF389" s="130"/>
      <c r="BG389" s="130"/>
      <c r="BJ389" s="130"/>
      <c r="BK389" s="130"/>
      <c r="BL389" s="130"/>
      <c r="BM389" s="130"/>
      <c r="BN389" s="130"/>
      <c r="BO389" s="130"/>
      <c r="BP389" s="130"/>
      <c r="BQ389" s="130"/>
      <c r="BT389" s="441"/>
      <c r="BU389" s="442"/>
      <c r="BV389" s="442"/>
      <c r="BW389" s="442"/>
      <c r="BX389" s="442"/>
      <c r="BY389" s="442"/>
      <c r="BZ389" s="442"/>
      <c r="CA389" s="442"/>
      <c r="CB389" s="442"/>
      <c r="CC389" s="442"/>
      <c r="CD389" s="130"/>
      <c r="CN389" s="130"/>
      <c r="CX389" s="130"/>
      <c r="DH389" s="130"/>
      <c r="DR389" s="130"/>
      <c r="EB389" s="130"/>
      <c r="EL389" s="130"/>
      <c r="EV389" s="130"/>
      <c r="EW389" s="130"/>
      <c r="EX389" s="130"/>
      <c r="EY389" s="130"/>
      <c r="EZ389" s="130"/>
      <c r="FA389" s="130"/>
      <c r="FB389" s="130"/>
      <c r="FC389" s="130"/>
      <c r="FF389" s="130"/>
      <c r="FP389" s="130"/>
      <c r="FZ389" s="130"/>
      <c r="GJ389" s="130"/>
      <c r="GT389" s="130"/>
      <c r="HD389" s="130"/>
      <c r="HN389" s="130"/>
      <c r="HX389" s="130"/>
      <c r="IH389" s="130"/>
    </row>
    <row xmlns:x14ac="http://schemas.microsoft.com/office/spreadsheetml/2009/9/ac" r="390" s="3" customFormat="true" x14ac:dyDescent="0.25">
      <c r="A390" s="394"/>
      <c r="B390" s="130"/>
      <c r="L390" s="130"/>
      <c r="V390" s="130"/>
      <c r="AF390" s="130"/>
      <c r="AP390" s="130"/>
      <c r="AZ390" s="130"/>
      <c r="BA390" s="130"/>
      <c r="BB390" s="130"/>
      <c r="BC390" s="130"/>
      <c r="BD390" s="130"/>
      <c r="BE390" s="130"/>
      <c r="BF390" s="130"/>
      <c r="BG390" s="130"/>
      <c r="BJ390" s="130"/>
      <c r="BK390" s="130"/>
      <c r="BL390" s="130"/>
      <c r="BM390" s="130"/>
      <c r="BN390" s="130"/>
      <c r="BO390" s="130"/>
      <c r="BP390" s="130"/>
      <c r="BQ390" s="130"/>
      <c r="BT390" s="441"/>
      <c r="BU390" s="442"/>
      <c r="BV390" s="442"/>
      <c r="BW390" s="442"/>
      <c r="BX390" s="442"/>
      <c r="BY390" s="442"/>
      <c r="BZ390" s="442"/>
      <c r="CA390" s="442"/>
      <c r="CB390" s="442"/>
      <c r="CC390" s="442"/>
      <c r="CD390" s="130"/>
      <c r="CN390" s="130"/>
      <c r="CX390" s="130"/>
      <c r="DH390" s="130"/>
      <c r="DR390" s="130"/>
      <c r="EB390" s="130"/>
      <c r="EL390" s="130"/>
      <c r="EV390" s="130"/>
      <c r="EW390" s="130"/>
      <c r="EX390" s="130"/>
      <c r="EY390" s="130"/>
      <c r="EZ390" s="130"/>
      <c r="FA390" s="130"/>
      <c r="FB390" s="130"/>
      <c r="FC390" s="130"/>
      <c r="FF390" s="130"/>
      <c r="FP390" s="130"/>
      <c r="FZ390" s="130"/>
      <c r="GJ390" s="130"/>
      <c r="GT390" s="130"/>
      <c r="HD390" s="130"/>
      <c r="HN390" s="130"/>
      <c r="HX390" s="130"/>
      <c r="IH390" s="130"/>
    </row>
    <row xmlns:x14ac="http://schemas.microsoft.com/office/spreadsheetml/2009/9/ac" r="391" s="3" customFormat="true" x14ac:dyDescent="0.25">
      <c r="A391" s="394"/>
      <c r="B391" s="130"/>
      <c r="L391" s="130"/>
      <c r="V391" s="130"/>
      <c r="AF391" s="130"/>
      <c r="AP391" s="130"/>
      <c r="AZ391" s="130"/>
      <c r="BA391" s="130"/>
      <c r="BB391" s="130"/>
      <c r="BC391" s="130"/>
      <c r="BD391" s="130"/>
      <c r="BE391" s="130"/>
      <c r="BF391" s="130"/>
      <c r="BG391" s="130"/>
      <c r="BJ391" s="130"/>
      <c r="BK391" s="130"/>
      <c r="BL391" s="130"/>
      <c r="BM391" s="130"/>
      <c r="BN391" s="130"/>
      <c r="BO391" s="130"/>
      <c r="BP391" s="130"/>
      <c r="BQ391" s="130"/>
      <c r="BT391" s="441"/>
      <c r="BU391" s="442"/>
      <c r="BV391" s="442"/>
      <c r="BW391" s="442"/>
      <c r="BX391" s="442"/>
      <c r="BY391" s="442"/>
      <c r="BZ391" s="442"/>
      <c r="CA391" s="442"/>
      <c r="CB391" s="442"/>
      <c r="CC391" s="442"/>
      <c r="CD391" s="130"/>
      <c r="CN391" s="130"/>
      <c r="CX391" s="130"/>
      <c r="DH391" s="130"/>
      <c r="DR391" s="130"/>
      <c r="EB391" s="130"/>
      <c r="EL391" s="130"/>
      <c r="EV391" s="130"/>
      <c r="EW391" s="130"/>
      <c r="EX391" s="130"/>
      <c r="EY391" s="130"/>
      <c r="EZ391" s="130"/>
      <c r="FA391" s="130"/>
      <c r="FB391" s="130"/>
      <c r="FC391" s="130"/>
      <c r="FF391" s="130"/>
      <c r="FP391" s="130"/>
      <c r="FZ391" s="130"/>
      <c r="GJ391" s="130"/>
      <c r="GT391" s="130"/>
      <c r="HD391" s="130"/>
      <c r="HN391" s="130"/>
      <c r="HX391" s="130"/>
      <c r="IH391" s="130"/>
    </row>
    <row xmlns:x14ac="http://schemas.microsoft.com/office/spreadsheetml/2009/9/ac" r="392" s="3" customFormat="true" x14ac:dyDescent="0.25">
      <c r="A392" s="394"/>
      <c r="B392" s="130"/>
      <c r="L392" s="130"/>
      <c r="V392" s="130"/>
      <c r="AF392" s="130"/>
      <c r="AP392" s="130"/>
      <c r="AZ392" s="130"/>
      <c r="BA392" s="130"/>
      <c r="BB392" s="130"/>
      <c r="BC392" s="130"/>
      <c r="BD392" s="130"/>
      <c r="BE392" s="130"/>
      <c r="BF392" s="130"/>
      <c r="BG392" s="130"/>
      <c r="BJ392" s="130"/>
      <c r="BK392" s="130"/>
      <c r="BL392" s="130"/>
      <c r="BM392" s="130"/>
      <c r="BN392" s="130"/>
      <c r="BO392" s="130"/>
      <c r="BP392" s="130"/>
      <c r="BQ392" s="130"/>
      <c r="BT392" s="441"/>
      <c r="BU392" s="442"/>
      <c r="BV392" s="442"/>
      <c r="BW392" s="442"/>
      <c r="BX392" s="442"/>
      <c r="BY392" s="442"/>
      <c r="BZ392" s="442"/>
      <c r="CA392" s="442"/>
      <c r="CB392" s="442"/>
      <c r="CC392" s="442"/>
      <c r="CD392" s="130"/>
      <c r="CN392" s="130"/>
      <c r="CX392" s="130"/>
      <c r="DH392" s="130"/>
      <c r="DR392" s="130"/>
      <c r="EB392" s="130"/>
      <c r="EL392" s="130"/>
      <c r="EV392" s="130"/>
      <c r="EW392" s="130"/>
      <c r="EX392" s="130"/>
      <c r="EY392" s="130"/>
      <c r="EZ392" s="130"/>
      <c r="FA392" s="130"/>
      <c r="FB392" s="130"/>
      <c r="FC392" s="130"/>
      <c r="FF392" s="130"/>
      <c r="FP392" s="130"/>
      <c r="FZ392" s="130"/>
      <c r="GJ392" s="130"/>
      <c r="GT392" s="130"/>
      <c r="HD392" s="130"/>
      <c r="HN392" s="130"/>
      <c r="HX392" s="130"/>
      <c r="IH392" s="130"/>
    </row>
    <row xmlns:x14ac="http://schemas.microsoft.com/office/spreadsheetml/2009/9/ac" r="393" s="3" customFormat="true" x14ac:dyDescent="0.25">
      <c r="A393" s="394"/>
      <c r="B393" s="130"/>
      <c r="L393" s="130"/>
      <c r="V393" s="130"/>
      <c r="AF393" s="130"/>
      <c r="AP393" s="130"/>
      <c r="AZ393" s="130"/>
      <c r="BA393" s="130"/>
      <c r="BB393" s="130"/>
      <c r="BC393" s="130"/>
      <c r="BD393" s="130"/>
      <c r="BE393" s="130"/>
      <c r="BF393" s="130"/>
      <c r="BG393" s="130"/>
      <c r="BJ393" s="130"/>
      <c r="BK393" s="130"/>
      <c r="BL393" s="130"/>
      <c r="BM393" s="130"/>
      <c r="BN393" s="130"/>
      <c r="BO393" s="130"/>
      <c r="BP393" s="130"/>
      <c r="BQ393" s="130"/>
      <c r="BT393" s="441"/>
      <c r="BU393" s="442"/>
      <c r="BV393" s="442"/>
      <c r="BW393" s="442"/>
      <c r="BX393" s="442"/>
      <c r="BY393" s="442"/>
      <c r="BZ393" s="442"/>
      <c r="CA393" s="442"/>
      <c r="CB393" s="442"/>
      <c r="CC393" s="442"/>
      <c r="CD393" s="130"/>
      <c r="CN393" s="130"/>
      <c r="CX393" s="130"/>
      <c r="DH393" s="130"/>
      <c r="DR393" s="130"/>
      <c r="EB393" s="130"/>
      <c r="EL393" s="130"/>
      <c r="EV393" s="130"/>
      <c r="EW393" s="130"/>
      <c r="EX393" s="130"/>
      <c r="EY393" s="130"/>
      <c r="EZ393" s="130"/>
      <c r="FA393" s="130"/>
      <c r="FB393" s="130"/>
      <c r="FC393" s="130"/>
      <c r="FF393" s="130"/>
      <c r="FP393" s="130"/>
      <c r="FZ393" s="130"/>
      <c r="GJ393" s="130"/>
      <c r="GT393" s="130"/>
      <c r="HD393" s="130"/>
      <c r="HN393" s="130"/>
      <c r="HX393" s="130"/>
      <c r="IH393" s="130"/>
    </row>
    <row xmlns:x14ac="http://schemas.microsoft.com/office/spreadsheetml/2009/9/ac" r="394" s="3" customFormat="true" x14ac:dyDescent="0.25">
      <c r="A394" s="394"/>
      <c r="B394" s="130"/>
      <c r="L394" s="130"/>
      <c r="V394" s="130"/>
      <c r="AF394" s="130"/>
      <c r="AP394" s="130"/>
      <c r="AZ394" s="130"/>
      <c r="BA394" s="130"/>
      <c r="BB394" s="130"/>
      <c r="BC394" s="130"/>
      <c r="BD394" s="130"/>
      <c r="BE394" s="130"/>
      <c r="BF394" s="130"/>
      <c r="BG394" s="130"/>
      <c r="BJ394" s="130"/>
      <c r="BK394" s="130"/>
      <c r="BL394" s="130"/>
      <c r="BM394" s="130"/>
      <c r="BN394" s="130"/>
      <c r="BO394" s="130"/>
      <c r="BP394" s="130"/>
      <c r="BQ394" s="130"/>
      <c r="BT394" s="441"/>
      <c r="BU394" s="442"/>
      <c r="BV394" s="442"/>
      <c r="BW394" s="442"/>
      <c r="BX394" s="442"/>
      <c r="BY394" s="442"/>
      <c r="BZ394" s="442"/>
      <c r="CA394" s="442"/>
      <c r="CB394" s="442"/>
      <c r="CC394" s="442"/>
      <c r="CD394" s="130"/>
      <c r="CN394" s="130"/>
      <c r="CX394" s="130"/>
      <c r="DH394" s="130"/>
      <c r="DR394" s="130"/>
      <c r="EB394" s="130"/>
      <c r="EL394" s="130"/>
      <c r="EV394" s="130"/>
      <c r="EW394" s="130"/>
      <c r="EX394" s="130"/>
      <c r="EY394" s="130"/>
      <c r="EZ394" s="130"/>
      <c r="FA394" s="130"/>
      <c r="FB394" s="130"/>
      <c r="FC394" s="130"/>
      <c r="FF394" s="130"/>
      <c r="FP394" s="130"/>
      <c r="FZ394" s="130"/>
      <c r="GJ394" s="130"/>
      <c r="GT394" s="130"/>
      <c r="HD394" s="130"/>
      <c r="HN394" s="130"/>
      <c r="HX394" s="130"/>
      <c r="IH394" s="130"/>
    </row>
    <row xmlns:x14ac="http://schemas.microsoft.com/office/spreadsheetml/2009/9/ac" r="395" s="3" customFormat="true" x14ac:dyDescent="0.25">
      <c r="A395" s="394"/>
      <c r="B395" s="130"/>
      <c r="L395" s="130"/>
      <c r="V395" s="130"/>
      <c r="AF395" s="130"/>
      <c r="AP395" s="130"/>
      <c r="AZ395" s="130"/>
      <c r="BA395" s="130"/>
      <c r="BB395" s="130"/>
      <c r="BC395" s="130"/>
      <c r="BD395" s="130"/>
      <c r="BE395" s="130"/>
      <c r="BF395" s="130"/>
      <c r="BG395" s="130"/>
      <c r="BJ395" s="130"/>
      <c r="BK395" s="130"/>
      <c r="BL395" s="130"/>
      <c r="BM395" s="130"/>
      <c r="BN395" s="130"/>
      <c r="BO395" s="130"/>
      <c r="BP395" s="130"/>
      <c r="BQ395" s="130"/>
      <c r="BT395" s="441"/>
      <c r="BU395" s="442"/>
      <c r="BV395" s="442"/>
      <c r="BW395" s="442"/>
      <c r="BX395" s="442"/>
      <c r="BY395" s="442"/>
      <c r="BZ395" s="442"/>
      <c r="CA395" s="442"/>
      <c r="CB395" s="442"/>
      <c r="CC395" s="442"/>
      <c r="CD395" s="130"/>
      <c r="CN395" s="130"/>
      <c r="CX395" s="130"/>
      <c r="DH395" s="130"/>
      <c r="DR395" s="130"/>
      <c r="EB395" s="130"/>
      <c r="EL395" s="130"/>
      <c r="EV395" s="130"/>
      <c r="EW395" s="130"/>
      <c r="EX395" s="130"/>
      <c r="EY395" s="130"/>
      <c r="EZ395" s="130"/>
      <c r="FA395" s="130"/>
      <c r="FB395" s="130"/>
      <c r="FC395" s="130"/>
      <c r="FF395" s="130"/>
      <c r="FP395" s="130"/>
      <c r="FZ395" s="130"/>
      <c r="GJ395" s="130"/>
      <c r="GT395" s="130"/>
      <c r="HD395" s="130"/>
      <c r="HN395" s="130"/>
      <c r="HX395" s="130"/>
      <c r="IH395" s="130"/>
    </row>
    <row xmlns:x14ac="http://schemas.microsoft.com/office/spreadsheetml/2009/9/ac" r="396" s="3" customFormat="true" x14ac:dyDescent="0.25">
      <c r="A396" s="394"/>
      <c r="B396" s="130"/>
      <c r="L396" s="130"/>
      <c r="V396" s="130"/>
      <c r="AF396" s="130"/>
      <c r="AP396" s="130"/>
      <c r="AZ396" s="130"/>
      <c r="BA396" s="130"/>
      <c r="BB396" s="130"/>
      <c r="BC396" s="130"/>
      <c r="BD396" s="130"/>
      <c r="BE396" s="130"/>
      <c r="BF396" s="130"/>
      <c r="BG396" s="130"/>
      <c r="BJ396" s="130"/>
      <c r="BK396" s="130"/>
      <c r="BL396" s="130"/>
      <c r="BM396" s="130"/>
      <c r="BN396" s="130"/>
      <c r="BO396" s="130"/>
      <c r="BP396" s="130"/>
      <c r="BQ396" s="130"/>
      <c r="BT396" s="441"/>
      <c r="BU396" s="442"/>
      <c r="BV396" s="442"/>
      <c r="BW396" s="442"/>
      <c r="BX396" s="442"/>
      <c r="BY396" s="442"/>
      <c r="BZ396" s="442"/>
      <c r="CA396" s="442"/>
      <c r="CB396" s="442"/>
      <c r="CC396" s="442"/>
      <c r="CD396" s="130"/>
      <c r="CN396" s="130"/>
      <c r="CX396" s="130"/>
      <c r="DH396" s="130"/>
      <c r="DR396" s="130"/>
      <c r="EB396" s="130"/>
      <c r="EL396" s="130"/>
      <c r="EV396" s="130"/>
      <c r="EW396" s="130"/>
      <c r="EX396" s="130"/>
      <c r="EY396" s="130"/>
      <c r="EZ396" s="130"/>
      <c r="FA396" s="130"/>
      <c r="FB396" s="130"/>
      <c r="FC396" s="130"/>
      <c r="FF396" s="130"/>
      <c r="FP396" s="130"/>
      <c r="FZ396" s="130"/>
      <c r="GJ396" s="130"/>
      <c r="GT396" s="130"/>
      <c r="HD396" s="130"/>
      <c r="HN396" s="130"/>
      <c r="HX396" s="130"/>
      <c r="IH396" s="130"/>
    </row>
    <row xmlns:x14ac="http://schemas.microsoft.com/office/spreadsheetml/2009/9/ac" r="397" s="3" customFormat="true" x14ac:dyDescent="0.25">
      <c r="A397" s="394"/>
      <c r="B397" s="130"/>
      <c r="L397" s="130"/>
      <c r="V397" s="130"/>
      <c r="AF397" s="130"/>
      <c r="AP397" s="130"/>
      <c r="AZ397" s="130"/>
      <c r="BA397" s="130"/>
      <c r="BB397" s="130"/>
      <c r="BC397" s="130"/>
      <c r="BD397" s="130"/>
      <c r="BE397" s="130"/>
      <c r="BF397" s="130"/>
      <c r="BG397" s="130"/>
      <c r="BJ397" s="130"/>
      <c r="BK397" s="130"/>
      <c r="BL397" s="130"/>
      <c r="BM397" s="130"/>
      <c r="BN397" s="130"/>
      <c r="BO397" s="130"/>
      <c r="BP397" s="130"/>
      <c r="BQ397" s="130"/>
      <c r="BT397" s="441"/>
      <c r="BU397" s="442"/>
      <c r="BV397" s="442"/>
      <c r="BW397" s="442"/>
      <c r="BX397" s="442"/>
      <c r="BY397" s="442"/>
      <c r="BZ397" s="442"/>
      <c r="CA397" s="442"/>
      <c r="CB397" s="442"/>
      <c r="CC397" s="442"/>
      <c r="CD397" s="130"/>
      <c r="CN397" s="130"/>
      <c r="CX397" s="130"/>
      <c r="DH397" s="130"/>
      <c r="DR397" s="130"/>
      <c r="EB397" s="130"/>
      <c r="EL397" s="130"/>
      <c r="EV397" s="130"/>
      <c r="EW397" s="130"/>
      <c r="EX397" s="130"/>
      <c r="EY397" s="130"/>
      <c r="EZ397" s="130"/>
      <c r="FA397" s="130"/>
      <c r="FB397" s="130"/>
      <c r="FC397" s="130"/>
      <c r="FF397" s="130"/>
      <c r="FP397" s="130"/>
      <c r="FZ397" s="130"/>
      <c r="GJ397" s="130"/>
      <c r="GT397" s="130"/>
      <c r="HD397" s="130"/>
      <c r="HN397" s="130"/>
      <c r="HX397" s="130"/>
      <c r="IH397" s="130"/>
    </row>
    <row xmlns:x14ac="http://schemas.microsoft.com/office/spreadsheetml/2009/9/ac" r="398" s="3" customFormat="true" x14ac:dyDescent="0.25">
      <c r="A398" s="394"/>
      <c r="B398" s="130"/>
      <c r="L398" s="130"/>
      <c r="V398" s="130"/>
      <c r="AF398" s="130"/>
      <c r="AP398" s="130"/>
      <c r="AZ398" s="130"/>
      <c r="BA398" s="130"/>
      <c r="BB398" s="130"/>
      <c r="BC398" s="130"/>
      <c r="BD398" s="130"/>
      <c r="BE398" s="130"/>
      <c r="BF398" s="130"/>
      <c r="BG398" s="130"/>
      <c r="BJ398" s="130"/>
      <c r="BK398" s="130"/>
      <c r="BL398" s="130"/>
      <c r="BM398" s="130"/>
      <c r="BN398" s="130"/>
      <c r="BO398" s="130"/>
      <c r="BP398" s="130"/>
      <c r="BQ398" s="130"/>
      <c r="BT398" s="441"/>
      <c r="BU398" s="442"/>
      <c r="BV398" s="442"/>
      <c r="BW398" s="442"/>
      <c r="BX398" s="442"/>
      <c r="BY398" s="442"/>
      <c r="BZ398" s="442"/>
      <c r="CA398" s="442"/>
      <c r="CB398" s="442"/>
      <c r="CC398" s="442"/>
      <c r="CD398" s="130"/>
      <c r="CN398" s="130"/>
      <c r="CX398" s="130"/>
      <c r="DH398" s="130"/>
      <c r="DR398" s="130"/>
      <c r="EB398" s="130"/>
      <c r="EL398" s="130"/>
      <c r="EV398" s="130"/>
      <c r="EW398" s="130"/>
      <c r="EX398" s="130"/>
      <c r="EY398" s="130"/>
      <c r="EZ398" s="130"/>
      <c r="FA398" s="130"/>
      <c r="FB398" s="130"/>
      <c r="FC398" s="130"/>
      <c r="FF398" s="130"/>
      <c r="FP398" s="130"/>
      <c r="FZ398" s="130"/>
      <c r="GJ398" s="130"/>
      <c r="GT398" s="130"/>
      <c r="HD398" s="130"/>
      <c r="HN398" s="130"/>
      <c r="HX398" s="130"/>
      <c r="IH398" s="130"/>
    </row>
    <row xmlns:x14ac="http://schemas.microsoft.com/office/spreadsheetml/2009/9/ac" r="399" s="3" customFormat="true" x14ac:dyDescent="0.25">
      <c r="A399" s="394"/>
      <c r="B399" s="130"/>
      <c r="L399" s="130"/>
      <c r="V399" s="130"/>
      <c r="AF399" s="130"/>
      <c r="AP399" s="130"/>
      <c r="AZ399" s="130"/>
      <c r="BA399" s="130"/>
      <c r="BB399" s="130"/>
      <c r="BC399" s="130"/>
      <c r="BD399" s="130"/>
      <c r="BE399" s="130"/>
      <c r="BF399" s="130"/>
      <c r="BG399" s="130"/>
      <c r="BJ399" s="130"/>
      <c r="BK399" s="130"/>
      <c r="BL399" s="130"/>
      <c r="BM399" s="130"/>
      <c r="BN399" s="130"/>
      <c r="BO399" s="130"/>
      <c r="BP399" s="130"/>
      <c r="BQ399" s="130"/>
      <c r="BT399" s="441"/>
      <c r="BU399" s="442"/>
      <c r="BV399" s="442"/>
      <c r="BW399" s="442"/>
      <c r="BX399" s="442"/>
      <c r="BY399" s="442"/>
      <c r="BZ399" s="442"/>
      <c r="CA399" s="442"/>
      <c r="CB399" s="442"/>
      <c r="CC399" s="442"/>
      <c r="CD399" s="130"/>
      <c r="CN399" s="130"/>
      <c r="CX399" s="130"/>
      <c r="DH399" s="130"/>
      <c r="DR399" s="130"/>
      <c r="EB399" s="130"/>
      <c r="EL399" s="130"/>
      <c r="EV399" s="130"/>
      <c r="EW399" s="130"/>
      <c r="EX399" s="130"/>
      <c r="EY399" s="130"/>
      <c r="EZ399" s="130"/>
      <c r="FA399" s="130"/>
      <c r="FB399" s="130"/>
      <c r="FC399" s="130"/>
      <c r="FF399" s="130"/>
      <c r="FP399" s="130"/>
      <c r="FZ399" s="130"/>
      <c r="GJ399" s="130"/>
      <c r="GT399" s="130"/>
      <c r="HD399" s="130"/>
      <c r="HN399" s="130"/>
      <c r="HX399" s="130"/>
      <c r="IH399" s="130"/>
    </row>
    <row xmlns:x14ac="http://schemas.microsoft.com/office/spreadsheetml/2009/9/ac" r="400" s="3" customFormat="true" x14ac:dyDescent="0.25">
      <c r="A400" s="394"/>
      <c r="B400" s="130"/>
      <c r="L400" s="130"/>
      <c r="V400" s="130"/>
      <c r="AF400" s="130"/>
      <c r="AP400" s="130"/>
      <c r="AZ400" s="130"/>
      <c r="BA400" s="130"/>
      <c r="BB400" s="130"/>
      <c r="BC400" s="130"/>
      <c r="BD400" s="130"/>
      <c r="BE400" s="130"/>
      <c r="BF400" s="130"/>
      <c r="BG400" s="130"/>
      <c r="BJ400" s="130"/>
      <c r="BK400" s="130"/>
      <c r="BL400" s="130"/>
      <c r="BM400" s="130"/>
      <c r="BN400" s="130"/>
      <c r="BO400" s="130"/>
      <c r="BP400" s="130"/>
      <c r="BQ400" s="130"/>
      <c r="BT400" s="441"/>
      <c r="BU400" s="442"/>
      <c r="BV400" s="442"/>
      <c r="BW400" s="442"/>
      <c r="BX400" s="442"/>
      <c r="BY400" s="442"/>
      <c r="BZ400" s="442"/>
      <c r="CA400" s="442"/>
      <c r="CB400" s="442"/>
      <c r="CC400" s="442"/>
      <c r="CD400" s="130"/>
      <c r="CN400" s="130"/>
      <c r="CX400" s="130"/>
      <c r="DH400" s="130"/>
      <c r="DR400" s="130"/>
      <c r="EB400" s="130"/>
      <c r="EL400" s="130"/>
      <c r="EV400" s="130"/>
      <c r="EW400" s="130"/>
      <c r="EX400" s="130"/>
      <c r="EY400" s="130"/>
      <c r="EZ400" s="130"/>
      <c r="FA400" s="130"/>
      <c r="FB400" s="130"/>
      <c r="FC400" s="130"/>
      <c r="FF400" s="130"/>
      <c r="FP400" s="130"/>
      <c r="FZ400" s="130"/>
      <c r="GJ400" s="130"/>
      <c r="GT400" s="130"/>
      <c r="HD400" s="130"/>
      <c r="HN400" s="130"/>
      <c r="HX400" s="130"/>
      <c r="IH400" s="130"/>
    </row>
    <row xmlns:x14ac="http://schemas.microsoft.com/office/spreadsheetml/2009/9/ac" r="401" s="3" customFormat="true" x14ac:dyDescent="0.25">
      <c r="A401" s="394"/>
      <c r="B401" s="130"/>
      <c r="L401" s="130"/>
      <c r="V401" s="130"/>
      <c r="AF401" s="130"/>
      <c r="AP401" s="130"/>
      <c r="AZ401" s="130"/>
      <c r="BA401" s="130"/>
      <c r="BB401" s="130"/>
      <c r="BC401" s="130"/>
      <c r="BD401" s="130"/>
      <c r="BE401" s="130"/>
      <c r="BF401" s="130"/>
      <c r="BG401" s="130"/>
      <c r="BJ401" s="130"/>
      <c r="BK401" s="130"/>
      <c r="BL401" s="130"/>
      <c r="BM401" s="130"/>
      <c r="BN401" s="130"/>
      <c r="BO401" s="130"/>
      <c r="BP401" s="130"/>
      <c r="BQ401" s="130"/>
      <c r="BT401" s="441"/>
      <c r="BU401" s="442"/>
      <c r="BV401" s="442"/>
      <c r="BW401" s="442"/>
      <c r="BX401" s="442"/>
      <c r="BY401" s="442"/>
      <c r="BZ401" s="442"/>
      <c r="CA401" s="442"/>
      <c r="CB401" s="442"/>
      <c r="CC401" s="442"/>
      <c r="CD401" s="130"/>
      <c r="CN401" s="130"/>
      <c r="CX401" s="130"/>
      <c r="DH401" s="130"/>
      <c r="DR401" s="130"/>
      <c r="EB401" s="130"/>
      <c r="EL401" s="130"/>
      <c r="EV401" s="130"/>
      <c r="EW401" s="130"/>
      <c r="EX401" s="130"/>
      <c r="EY401" s="130"/>
      <c r="EZ401" s="130"/>
      <c r="FA401" s="130"/>
      <c r="FB401" s="130"/>
      <c r="FC401" s="130"/>
      <c r="FF401" s="130"/>
      <c r="FP401" s="130"/>
      <c r="FZ401" s="130"/>
      <c r="GJ401" s="130"/>
      <c r="GT401" s="130"/>
      <c r="HD401" s="130"/>
      <c r="HN401" s="130"/>
      <c r="HX401" s="130"/>
      <c r="IH401" s="130"/>
    </row>
    <row xmlns:x14ac="http://schemas.microsoft.com/office/spreadsheetml/2009/9/ac" r="402" s="3" customFormat="true" x14ac:dyDescent="0.25">
      <c r="A402" s="394"/>
      <c r="B402" s="130"/>
      <c r="L402" s="130"/>
      <c r="V402" s="130"/>
      <c r="AF402" s="130"/>
      <c r="AP402" s="130"/>
      <c r="AZ402" s="130"/>
      <c r="BA402" s="130"/>
      <c r="BB402" s="130"/>
      <c r="BC402" s="130"/>
      <c r="BD402" s="130"/>
      <c r="BE402" s="130"/>
      <c r="BF402" s="130"/>
      <c r="BG402" s="130"/>
      <c r="BJ402" s="130"/>
      <c r="BK402" s="130"/>
      <c r="BL402" s="130"/>
      <c r="BM402" s="130"/>
      <c r="BN402" s="130"/>
      <c r="BO402" s="130"/>
      <c r="BP402" s="130"/>
      <c r="BQ402" s="130"/>
      <c r="BT402" s="441"/>
      <c r="BU402" s="442"/>
      <c r="BV402" s="442"/>
      <c r="BW402" s="442"/>
      <c r="BX402" s="442"/>
      <c r="BY402" s="442"/>
      <c r="BZ402" s="442"/>
      <c r="CA402" s="442"/>
      <c r="CB402" s="442"/>
      <c r="CC402" s="442"/>
      <c r="CD402" s="130"/>
      <c r="CN402" s="130"/>
      <c r="CX402" s="130"/>
      <c r="DH402" s="130"/>
      <c r="DR402" s="130"/>
      <c r="EB402" s="130"/>
      <c r="EL402" s="130"/>
      <c r="EV402" s="130"/>
      <c r="EW402" s="130"/>
      <c r="EX402" s="130"/>
      <c r="EY402" s="130"/>
      <c r="EZ402" s="130"/>
      <c r="FA402" s="130"/>
      <c r="FB402" s="130"/>
      <c r="FC402" s="130"/>
      <c r="FF402" s="130"/>
      <c r="FP402" s="130"/>
      <c r="FZ402" s="130"/>
      <c r="GJ402" s="130"/>
      <c r="GT402" s="130"/>
      <c r="HD402" s="130"/>
      <c r="HN402" s="130"/>
      <c r="HX402" s="130"/>
      <c r="IH402" s="130"/>
    </row>
    <row xmlns:x14ac="http://schemas.microsoft.com/office/spreadsheetml/2009/9/ac" r="403" s="3" customFormat="true" x14ac:dyDescent="0.25">
      <c r="A403" s="394"/>
      <c r="B403" s="130"/>
      <c r="L403" s="130"/>
      <c r="V403" s="130"/>
      <c r="AF403" s="130"/>
      <c r="AP403" s="130"/>
      <c r="AZ403" s="130"/>
      <c r="BA403" s="130"/>
      <c r="BB403" s="130"/>
      <c r="BC403" s="130"/>
      <c r="BD403" s="130"/>
      <c r="BE403" s="130"/>
      <c r="BF403" s="130"/>
      <c r="BG403" s="130"/>
      <c r="BJ403" s="130"/>
      <c r="BK403" s="130"/>
      <c r="BL403" s="130"/>
      <c r="BM403" s="130"/>
      <c r="BN403" s="130"/>
      <c r="BO403" s="130"/>
      <c r="BP403" s="130"/>
      <c r="BQ403" s="130"/>
      <c r="BT403" s="441"/>
      <c r="BU403" s="442"/>
      <c r="BV403" s="442"/>
      <c r="BW403" s="442"/>
      <c r="BX403" s="442"/>
      <c r="BY403" s="442"/>
      <c r="BZ403" s="442"/>
      <c r="CA403" s="442"/>
      <c r="CB403" s="442"/>
      <c r="CC403" s="442"/>
      <c r="CD403" s="130"/>
      <c r="CN403" s="130"/>
      <c r="CX403" s="130"/>
      <c r="DH403" s="130"/>
      <c r="DR403" s="130"/>
      <c r="EB403" s="130"/>
      <c r="EL403" s="130"/>
      <c r="EV403" s="130"/>
      <c r="EW403" s="130"/>
      <c r="EX403" s="130"/>
      <c r="EY403" s="130"/>
      <c r="EZ403" s="130"/>
      <c r="FA403" s="130"/>
      <c r="FB403" s="130"/>
      <c r="FC403" s="130"/>
      <c r="FF403" s="130"/>
      <c r="FP403" s="130"/>
      <c r="FZ403" s="130"/>
      <c r="GJ403" s="130"/>
      <c r="GT403" s="130"/>
      <c r="HD403" s="130"/>
      <c r="HN403" s="130"/>
      <c r="HX403" s="130"/>
      <c r="IH403" s="130"/>
    </row>
    <row xmlns:x14ac="http://schemas.microsoft.com/office/spreadsheetml/2009/9/ac" r="404" s="3" customFormat="true" x14ac:dyDescent="0.25">
      <c r="A404" s="394"/>
      <c r="B404" s="130"/>
      <c r="L404" s="130"/>
      <c r="V404" s="130"/>
      <c r="AF404" s="130"/>
      <c r="AP404" s="130"/>
      <c r="AZ404" s="130"/>
      <c r="BA404" s="130"/>
      <c r="BB404" s="130"/>
      <c r="BC404" s="130"/>
      <c r="BD404" s="130"/>
      <c r="BE404" s="130"/>
      <c r="BF404" s="130"/>
      <c r="BG404" s="130"/>
      <c r="BJ404" s="130"/>
      <c r="BK404" s="130"/>
      <c r="BL404" s="130"/>
      <c r="BM404" s="130"/>
      <c r="BN404" s="130"/>
      <c r="BO404" s="130"/>
      <c r="BP404" s="130"/>
      <c r="BQ404" s="130"/>
      <c r="BT404" s="441"/>
      <c r="BU404" s="442"/>
      <c r="BV404" s="442"/>
      <c r="BW404" s="442"/>
      <c r="BX404" s="442"/>
      <c r="BY404" s="442"/>
      <c r="BZ404" s="442"/>
      <c r="CA404" s="442"/>
      <c r="CB404" s="442"/>
      <c r="CC404" s="442"/>
      <c r="CD404" s="130"/>
      <c r="CN404" s="130"/>
      <c r="CX404" s="130"/>
      <c r="DH404" s="130"/>
      <c r="DR404" s="130"/>
      <c r="EB404" s="130"/>
      <c r="EL404" s="130"/>
      <c r="EV404" s="130"/>
      <c r="EW404" s="130"/>
      <c r="EX404" s="130"/>
      <c r="EY404" s="130"/>
      <c r="EZ404" s="130"/>
      <c r="FA404" s="130"/>
      <c r="FB404" s="130"/>
      <c r="FC404" s="130"/>
      <c r="FF404" s="130"/>
      <c r="FP404" s="130"/>
      <c r="FZ404" s="130"/>
      <c r="GJ404" s="130"/>
      <c r="GT404" s="130"/>
      <c r="HD404" s="130"/>
      <c r="HN404" s="130"/>
      <c r="HX404" s="130"/>
      <c r="IH404" s="130"/>
    </row>
    <row xmlns:x14ac="http://schemas.microsoft.com/office/spreadsheetml/2009/9/ac" r="405" s="3" customFormat="true" x14ac:dyDescent="0.25">
      <c r="A405" s="394"/>
      <c r="B405" s="130"/>
      <c r="L405" s="130"/>
      <c r="V405" s="130"/>
      <c r="AF405" s="130"/>
      <c r="AP405" s="130"/>
      <c r="AZ405" s="130"/>
      <c r="BA405" s="130"/>
      <c r="BB405" s="130"/>
      <c r="BC405" s="130"/>
      <c r="BD405" s="130"/>
      <c r="BE405" s="130"/>
      <c r="BF405" s="130"/>
      <c r="BG405" s="130"/>
      <c r="BJ405" s="130"/>
      <c r="BK405" s="130"/>
      <c r="BL405" s="130"/>
      <c r="BM405" s="130"/>
      <c r="BN405" s="130"/>
      <c r="BO405" s="130"/>
      <c r="BP405" s="130"/>
      <c r="BQ405" s="130"/>
      <c r="BT405" s="441"/>
      <c r="BU405" s="442"/>
      <c r="BV405" s="442"/>
      <c r="BW405" s="442"/>
      <c r="BX405" s="442"/>
      <c r="BY405" s="442"/>
      <c r="BZ405" s="442"/>
      <c r="CA405" s="442"/>
      <c r="CB405" s="442"/>
      <c r="CC405" s="442"/>
      <c r="CD405" s="130"/>
      <c r="CN405" s="130"/>
      <c r="CX405" s="130"/>
      <c r="DH405" s="130"/>
      <c r="DR405" s="130"/>
      <c r="EB405" s="130"/>
      <c r="EL405" s="130"/>
      <c r="EV405" s="130"/>
      <c r="EW405" s="130"/>
      <c r="EX405" s="130"/>
      <c r="EY405" s="130"/>
      <c r="EZ405" s="130"/>
      <c r="FA405" s="130"/>
      <c r="FB405" s="130"/>
      <c r="FC405" s="130"/>
      <c r="FF405" s="130"/>
      <c r="FP405" s="130"/>
      <c r="FZ405" s="130"/>
      <c r="GJ405" s="130"/>
      <c r="GT405" s="130"/>
      <c r="HD405" s="130"/>
      <c r="HN405" s="130"/>
      <c r="HX405" s="130"/>
      <c r="IH405" s="130"/>
    </row>
    <row xmlns:x14ac="http://schemas.microsoft.com/office/spreadsheetml/2009/9/ac" r="406" s="3" customFormat="true" x14ac:dyDescent="0.25">
      <c r="A406" s="394"/>
      <c r="B406" s="130"/>
      <c r="L406" s="130"/>
      <c r="V406" s="130"/>
      <c r="AF406" s="130"/>
      <c r="AP406" s="130"/>
      <c r="AZ406" s="130"/>
      <c r="BA406" s="130"/>
      <c r="BB406" s="130"/>
      <c r="BC406" s="130"/>
      <c r="BD406" s="130"/>
      <c r="BE406" s="130"/>
      <c r="BF406" s="130"/>
      <c r="BG406" s="130"/>
      <c r="BJ406" s="130"/>
      <c r="BK406" s="130"/>
      <c r="BL406" s="130"/>
      <c r="BM406" s="130"/>
      <c r="BN406" s="130"/>
      <c r="BO406" s="130"/>
      <c r="BP406" s="130"/>
      <c r="BQ406" s="130"/>
      <c r="BT406" s="441"/>
      <c r="BU406" s="442"/>
      <c r="BV406" s="442"/>
      <c r="BW406" s="442"/>
      <c r="BX406" s="442"/>
      <c r="BY406" s="442"/>
      <c r="BZ406" s="442"/>
      <c r="CA406" s="442"/>
      <c r="CB406" s="442"/>
      <c r="CC406" s="442"/>
      <c r="CD406" s="130"/>
      <c r="CN406" s="130"/>
      <c r="CX406" s="130"/>
      <c r="DH406" s="130"/>
      <c r="DR406" s="130"/>
      <c r="EB406" s="130"/>
      <c r="EL406" s="130"/>
      <c r="EV406" s="130"/>
      <c r="EW406" s="130"/>
      <c r="EX406" s="130"/>
      <c r="EY406" s="130"/>
      <c r="EZ406" s="130"/>
      <c r="FA406" s="130"/>
      <c r="FB406" s="130"/>
      <c r="FC406" s="130"/>
      <c r="FF406" s="130"/>
      <c r="FP406" s="130"/>
      <c r="FZ406" s="130"/>
      <c r="GJ406" s="130"/>
      <c r="GT406" s="130"/>
      <c r="HD406" s="130"/>
      <c r="HN406" s="130"/>
      <c r="HX406" s="130"/>
      <c r="IH406" s="130"/>
    </row>
    <row xmlns:x14ac="http://schemas.microsoft.com/office/spreadsheetml/2009/9/ac" r="407" s="3" customFormat="true" x14ac:dyDescent="0.25">
      <c r="A407" s="394"/>
      <c r="B407" s="130"/>
      <c r="L407" s="130"/>
      <c r="V407" s="130"/>
      <c r="AF407" s="130"/>
      <c r="AP407" s="130"/>
      <c r="AZ407" s="130"/>
      <c r="BA407" s="130"/>
      <c r="BB407" s="130"/>
      <c r="BC407" s="130"/>
      <c r="BD407" s="130"/>
      <c r="BE407" s="130"/>
      <c r="BF407" s="130"/>
      <c r="BG407" s="130"/>
      <c r="BJ407" s="130"/>
      <c r="BK407" s="130"/>
      <c r="BL407" s="130"/>
      <c r="BM407" s="130"/>
      <c r="BN407" s="130"/>
      <c r="BO407" s="130"/>
      <c r="BP407" s="130"/>
      <c r="BQ407" s="130"/>
      <c r="BT407" s="441"/>
      <c r="BU407" s="442"/>
      <c r="BV407" s="442"/>
      <c r="BW407" s="442"/>
      <c r="BX407" s="442"/>
      <c r="BY407" s="442"/>
      <c r="BZ407" s="442"/>
      <c r="CA407" s="442"/>
      <c r="CB407" s="442"/>
      <c r="CC407" s="442"/>
      <c r="CD407" s="130"/>
      <c r="CN407" s="130"/>
      <c r="CX407" s="130"/>
      <c r="DH407" s="130"/>
      <c r="DR407" s="130"/>
      <c r="EB407" s="130"/>
      <c r="EL407" s="130"/>
      <c r="EV407" s="130"/>
      <c r="EW407" s="130"/>
      <c r="EX407" s="130"/>
      <c r="EY407" s="130"/>
      <c r="EZ407" s="130"/>
      <c r="FA407" s="130"/>
      <c r="FB407" s="130"/>
      <c r="FC407" s="130"/>
      <c r="FF407" s="130"/>
      <c r="FP407" s="130"/>
      <c r="FZ407" s="130"/>
      <c r="GJ407" s="130"/>
      <c r="GT407" s="130"/>
      <c r="HD407" s="130"/>
      <c r="HN407" s="130"/>
      <c r="HX407" s="130"/>
      <c r="IH407" s="130"/>
    </row>
    <row xmlns:x14ac="http://schemas.microsoft.com/office/spreadsheetml/2009/9/ac" r="408" s="3" customFormat="true" x14ac:dyDescent="0.25">
      <c r="A408" s="394"/>
      <c r="B408" s="130"/>
      <c r="L408" s="130"/>
      <c r="V408" s="130"/>
      <c r="AF408" s="130"/>
      <c r="AP408" s="130"/>
      <c r="AZ408" s="130"/>
      <c r="BA408" s="130"/>
      <c r="BB408" s="130"/>
      <c r="BC408" s="130"/>
      <c r="BD408" s="130"/>
      <c r="BE408" s="130"/>
      <c r="BF408" s="130"/>
      <c r="BG408" s="130"/>
      <c r="BJ408" s="130"/>
      <c r="BK408" s="130"/>
      <c r="BL408" s="130"/>
      <c r="BM408" s="130"/>
      <c r="BN408" s="130"/>
      <c r="BO408" s="130"/>
      <c r="BP408" s="130"/>
      <c r="BQ408" s="130"/>
      <c r="BT408" s="441"/>
      <c r="BU408" s="442"/>
      <c r="BV408" s="442"/>
      <c r="BW408" s="442"/>
      <c r="BX408" s="442"/>
      <c r="BY408" s="442"/>
      <c r="BZ408" s="442"/>
      <c r="CA408" s="442"/>
      <c r="CB408" s="442"/>
      <c r="CC408" s="442"/>
      <c r="CD408" s="130"/>
      <c r="CN408" s="130"/>
      <c r="CX408" s="130"/>
      <c r="DH408" s="130"/>
      <c r="DR408" s="130"/>
      <c r="EB408" s="130"/>
      <c r="EL408" s="130"/>
      <c r="EV408" s="130"/>
      <c r="EW408" s="130"/>
      <c r="EX408" s="130"/>
      <c r="EY408" s="130"/>
      <c r="EZ408" s="130"/>
      <c r="FA408" s="130"/>
      <c r="FB408" s="130"/>
      <c r="FC408" s="130"/>
      <c r="FF408" s="130"/>
      <c r="FP408" s="130"/>
      <c r="FZ408" s="130"/>
      <c r="GJ408" s="130"/>
      <c r="GT408" s="130"/>
      <c r="HD408" s="130"/>
      <c r="HN408" s="130"/>
      <c r="HX408" s="130"/>
      <c r="IH408" s="130"/>
    </row>
    <row xmlns:x14ac="http://schemas.microsoft.com/office/spreadsheetml/2009/9/ac" r="409" s="3" customFormat="true" x14ac:dyDescent="0.25">
      <c r="A409" s="394"/>
      <c r="B409" s="130"/>
      <c r="L409" s="130"/>
      <c r="V409" s="130"/>
      <c r="AF409" s="130"/>
      <c r="AP409" s="130"/>
      <c r="AZ409" s="130"/>
      <c r="BA409" s="130"/>
      <c r="BB409" s="130"/>
      <c r="BC409" s="130"/>
      <c r="BD409" s="130"/>
      <c r="BE409" s="130"/>
      <c r="BF409" s="130"/>
      <c r="BG409" s="130"/>
      <c r="BJ409" s="130"/>
      <c r="BK409" s="130"/>
      <c r="BL409" s="130"/>
      <c r="BM409" s="130"/>
      <c r="BN409" s="130"/>
      <c r="BO409" s="130"/>
      <c r="BP409" s="130"/>
      <c r="BQ409" s="130"/>
      <c r="BT409" s="441"/>
      <c r="BU409" s="442"/>
      <c r="BV409" s="442"/>
      <c r="BW409" s="442"/>
      <c r="BX409" s="442"/>
      <c r="BY409" s="442"/>
      <c r="BZ409" s="442"/>
      <c r="CA409" s="442"/>
      <c r="CB409" s="442"/>
      <c r="CC409" s="442"/>
      <c r="CD409" s="130"/>
      <c r="CN409" s="130"/>
      <c r="CX409" s="130"/>
      <c r="DH409" s="130"/>
      <c r="DR409" s="130"/>
      <c r="EB409" s="130"/>
      <c r="EL409" s="130"/>
      <c r="EV409" s="130"/>
      <c r="EW409" s="130"/>
      <c r="EX409" s="130"/>
      <c r="EY409" s="130"/>
      <c r="EZ409" s="130"/>
      <c r="FA409" s="130"/>
      <c r="FB409" s="130"/>
      <c r="FC409" s="130"/>
      <c r="FF409" s="130"/>
      <c r="FP409" s="130"/>
      <c r="FZ409" s="130"/>
      <c r="GJ409" s="130"/>
      <c r="GT409" s="130"/>
      <c r="HD409" s="130"/>
      <c r="HN409" s="130"/>
      <c r="HX409" s="130"/>
      <c r="IH409" s="130"/>
    </row>
    <row xmlns:x14ac="http://schemas.microsoft.com/office/spreadsheetml/2009/9/ac" r="410" s="3" customFormat="true" x14ac:dyDescent="0.25">
      <c r="A410" s="394"/>
      <c r="B410" s="130"/>
      <c r="L410" s="130"/>
      <c r="V410" s="130"/>
      <c r="AF410" s="130"/>
      <c r="AP410" s="130"/>
      <c r="AZ410" s="130"/>
      <c r="BA410" s="130"/>
      <c r="BB410" s="130"/>
      <c r="BC410" s="130"/>
      <c r="BD410" s="130"/>
      <c r="BE410" s="130"/>
      <c r="BF410" s="130"/>
      <c r="BG410" s="130"/>
      <c r="BJ410" s="130"/>
      <c r="BK410" s="130"/>
      <c r="BL410" s="130"/>
      <c r="BM410" s="130"/>
      <c r="BN410" s="130"/>
      <c r="BO410" s="130"/>
      <c r="BP410" s="130"/>
      <c r="BQ410" s="130"/>
      <c r="BT410" s="441"/>
      <c r="BU410" s="442"/>
      <c r="BV410" s="442"/>
      <c r="BW410" s="442"/>
      <c r="BX410" s="442"/>
      <c r="BY410" s="442"/>
      <c r="BZ410" s="442"/>
      <c r="CA410" s="442"/>
      <c r="CB410" s="442"/>
      <c r="CC410" s="442"/>
      <c r="CD410" s="130"/>
      <c r="CN410" s="130"/>
      <c r="CX410" s="130"/>
      <c r="DH410" s="130"/>
      <c r="DR410" s="130"/>
      <c r="EB410" s="130"/>
      <c r="EL410" s="130"/>
      <c r="EV410" s="130"/>
      <c r="EW410" s="130"/>
      <c r="EX410" s="130"/>
      <c r="EY410" s="130"/>
      <c r="EZ410" s="130"/>
      <c r="FA410" s="130"/>
      <c r="FB410" s="130"/>
      <c r="FC410" s="130"/>
      <c r="FF410" s="130"/>
      <c r="FP410" s="130"/>
      <c r="FZ410" s="130"/>
      <c r="GJ410" s="130"/>
      <c r="GT410" s="130"/>
      <c r="HD410" s="130"/>
      <c r="HN410" s="130"/>
      <c r="HX410" s="130"/>
      <c r="IH410" s="130"/>
    </row>
    <row xmlns:x14ac="http://schemas.microsoft.com/office/spreadsheetml/2009/9/ac" r="411" s="3" customFormat="true" x14ac:dyDescent="0.25">
      <c r="A411" s="394"/>
      <c r="B411" s="130"/>
      <c r="L411" s="130"/>
      <c r="V411" s="130"/>
      <c r="AF411" s="130"/>
      <c r="AP411" s="130"/>
      <c r="AZ411" s="130"/>
      <c r="BA411" s="130"/>
      <c r="BB411" s="130"/>
      <c r="BC411" s="130"/>
      <c r="BD411" s="130"/>
      <c r="BE411" s="130"/>
      <c r="BF411" s="130"/>
      <c r="BG411" s="130"/>
      <c r="BJ411" s="130"/>
      <c r="BK411" s="130"/>
      <c r="BL411" s="130"/>
      <c r="BM411" s="130"/>
      <c r="BN411" s="130"/>
      <c r="BO411" s="130"/>
      <c r="BP411" s="130"/>
      <c r="BQ411" s="130"/>
      <c r="BT411" s="441"/>
      <c r="BU411" s="442"/>
      <c r="BV411" s="442"/>
      <c r="BW411" s="442"/>
      <c r="BX411" s="442"/>
      <c r="BY411" s="442"/>
      <c r="BZ411" s="442"/>
      <c r="CA411" s="442"/>
      <c r="CB411" s="442"/>
      <c r="CC411" s="442"/>
      <c r="CD411" s="130"/>
      <c r="CN411" s="130"/>
      <c r="CX411" s="130"/>
      <c r="DH411" s="130"/>
      <c r="DR411" s="130"/>
      <c r="EB411" s="130"/>
      <c r="EL411" s="130"/>
      <c r="EV411" s="130"/>
      <c r="EW411" s="130"/>
      <c r="EX411" s="130"/>
      <c r="EY411" s="130"/>
      <c r="EZ411" s="130"/>
      <c r="FA411" s="130"/>
      <c r="FB411" s="130"/>
      <c r="FC411" s="130"/>
      <c r="FF411" s="130"/>
      <c r="FP411" s="130"/>
      <c r="FZ411" s="130"/>
      <c r="GJ411" s="130"/>
      <c r="GT411" s="130"/>
      <c r="HD411" s="130"/>
      <c r="HN411" s="130"/>
      <c r="HX411" s="130"/>
      <c r="IH411" s="130"/>
    </row>
    <row xmlns:x14ac="http://schemas.microsoft.com/office/spreadsheetml/2009/9/ac" r="412" s="3" customFormat="true" x14ac:dyDescent="0.25">
      <c r="A412" s="394"/>
      <c r="B412" s="130"/>
      <c r="L412" s="130"/>
      <c r="V412" s="130"/>
      <c r="AF412" s="130"/>
      <c r="AP412" s="130"/>
      <c r="AZ412" s="130"/>
      <c r="BA412" s="130"/>
      <c r="BB412" s="130"/>
      <c r="BC412" s="130"/>
      <c r="BD412" s="130"/>
      <c r="BE412" s="130"/>
      <c r="BF412" s="130"/>
      <c r="BG412" s="130"/>
      <c r="BJ412" s="130"/>
      <c r="BK412" s="130"/>
      <c r="BL412" s="130"/>
      <c r="BM412" s="130"/>
      <c r="BN412" s="130"/>
      <c r="BO412" s="130"/>
      <c r="BP412" s="130"/>
      <c r="BQ412" s="130"/>
      <c r="BT412" s="441"/>
      <c r="BU412" s="442"/>
      <c r="BV412" s="442"/>
      <c r="BW412" s="442"/>
      <c r="BX412" s="442"/>
      <c r="BY412" s="442"/>
      <c r="BZ412" s="442"/>
      <c r="CA412" s="442"/>
      <c r="CB412" s="442"/>
      <c r="CC412" s="442"/>
      <c r="CD412" s="130"/>
      <c r="CN412" s="130"/>
      <c r="CX412" s="130"/>
      <c r="DH412" s="130"/>
      <c r="DR412" s="130"/>
      <c r="EB412" s="130"/>
      <c r="EL412" s="130"/>
      <c r="EV412" s="130"/>
      <c r="EW412" s="130"/>
      <c r="EX412" s="130"/>
      <c r="EY412" s="130"/>
      <c r="EZ412" s="130"/>
      <c r="FA412" s="130"/>
      <c r="FB412" s="130"/>
      <c r="FC412" s="130"/>
      <c r="FF412" s="130"/>
      <c r="FP412" s="130"/>
      <c r="FZ412" s="130"/>
      <c r="GJ412" s="130"/>
      <c r="GT412" s="130"/>
      <c r="HD412" s="130"/>
      <c r="HN412" s="130"/>
      <c r="HX412" s="130"/>
      <c r="IH412" s="130"/>
    </row>
    <row xmlns:x14ac="http://schemas.microsoft.com/office/spreadsheetml/2009/9/ac" r="413" s="3" customFormat="true" x14ac:dyDescent="0.25">
      <c r="A413" s="394"/>
      <c r="B413" s="130"/>
      <c r="L413" s="130"/>
      <c r="V413" s="130"/>
      <c r="AF413" s="130"/>
      <c r="AP413" s="130"/>
      <c r="AZ413" s="130"/>
      <c r="BA413" s="130"/>
      <c r="BB413" s="130"/>
      <c r="BC413" s="130"/>
      <c r="BD413" s="130"/>
      <c r="BE413" s="130"/>
      <c r="BF413" s="130"/>
      <c r="BG413" s="130"/>
      <c r="BJ413" s="130"/>
      <c r="BK413" s="130"/>
      <c r="BL413" s="130"/>
      <c r="BM413" s="130"/>
      <c r="BN413" s="130"/>
      <c r="BO413" s="130"/>
      <c r="BP413" s="130"/>
      <c r="BQ413" s="130"/>
      <c r="BT413" s="441"/>
      <c r="BU413" s="442"/>
      <c r="BV413" s="442"/>
      <c r="BW413" s="442"/>
      <c r="BX413" s="442"/>
      <c r="BY413" s="442"/>
      <c r="BZ413" s="442"/>
      <c r="CA413" s="442"/>
      <c r="CB413" s="442"/>
      <c r="CC413" s="442"/>
      <c r="CD413" s="130"/>
      <c r="CN413" s="130"/>
      <c r="CX413" s="130"/>
      <c r="DH413" s="130"/>
      <c r="DR413" s="130"/>
      <c r="EB413" s="130"/>
      <c r="EL413" s="130"/>
      <c r="EV413" s="130"/>
      <c r="EW413" s="130"/>
      <c r="EX413" s="130"/>
      <c r="EY413" s="130"/>
      <c r="EZ413" s="130"/>
      <c r="FA413" s="130"/>
      <c r="FB413" s="130"/>
      <c r="FC413" s="130"/>
      <c r="FF413" s="130"/>
      <c r="FP413" s="130"/>
      <c r="FZ413" s="130"/>
      <c r="GJ413" s="130"/>
      <c r="GT413" s="130"/>
      <c r="HD413" s="130"/>
      <c r="HN413" s="130"/>
      <c r="HX413" s="130"/>
      <c r="IH413" s="130"/>
    </row>
    <row xmlns:x14ac="http://schemas.microsoft.com/office/spreadsheetml/2009/9/ac" r="414" s="3" customFormat="true" x14ac:dyDescent="0.25">
      <c r="A414" s="394"/>
      <c r="B414" s="130"/>
      <c r="L414" s="130"/>
      <c r="V414" s="130"/>
      <c r="AF414" s="130"/>
      <c r="AP414" s="130"/>
      <c r="AZ414" s="130"/>
      <c r="BA414" s="130"/>
      <c r="BB414" s="130"/>
      <c r="BC414" s="130"/>
      <c r="BD414" s="130"/>
      <c r="BE414" s="130"/>
      <c r="BF414" s="130"/>
      <c r="BG414" s="130"/>
      <c r="BJ414" s="130"/>
      <c r="BK414" s="130"/>
      <c r="BL414" s="130"/>
      <c r="BM414" s="130"/>
      <c r="BN414" s="130"/>
      <c r="BO414" s="130"/>
      <c r="BP414" s="130"/>
      <c r="BQ414" s="130"/>
      <c r="BT414" s="441"/>
      <c r="BU414" s="442"/>
      <c r="BV414" s="442"/>
      <c r="BW414" s="442"/>
      <c r="BX414" s="442"/>
      <c r="BY414" s="442"/>
      <c r="BZ414" s="442"/>
      <c r="CA414" s="442"/>
      <c r="CB414" s="442"/>
      <c r="CC414" s="442"/>
      <c r="CD414" s="130"/>
      <c r="CN414" s="130"/>
      <c r="CX414" s="130"/>
      <c r="DH414" s="130"/>
      <c r="DR414" s="130"/>
      <c r="EB414" s="130"/>
      <c r="EL414" s="130"/>
      <c r="EV414" s="130"/>
      <c r="EW414" s="130"/>
      <c r="EX414" s="130"/>
      <c r="EY414" s="130"/>
      <c r="EZ414" s="130"/>
      <c r="FA414" s="130"/>
      <c r="FB414" s="130"/>
      <c r="FC414" s="130"/>
      <c r="FF414" s="130"/>
      <c r="FP414" s="130"/>
      <c r="FZ414" s="130"/>
      <c r="GJ414" s="130"/>
      <c r="GT414" s="130"/>
      <c r="HD414" s="130"/>
      <c r="HN414" s="130"/>
      <c r="HX414" s="130"/>
      <c r="IH414" s="130"/>
    </row>
    <row xmlns:x14ac="http://schemas.microsoft.com/office/spreadsheetml/2009/9/ac" r="415" s="3" customFormat="true" x14ac:dyDescent="0.25">
      <c r="A415" s="394"/>
      <c r="B415" s="130"/>
      <c r="L415" s="130"/>
      <c r="V415" s="130"/>
      <c r="AF415" s="130"/>
      <c r="AP415" s="130"/>
      <c r="AZ415" s="130"/>
      <c r="BA415" s="130"/>
      <c r="BB415" s="130"/>
      <c r="BC415" s="130"/>
      <c r="BD415" s="130"/>
      <c r="BE415" s="130"/>
      <c r="BF415" s="130"/>
      <c r="BG415" s="130"/>
      <c r="BJ415" s="130"/>
      <c r="BK415" s="130"/>
      <c r="BL415" s="130"/>
      <c r="BM415" s="130"/>
      <c r="BN415" s="130"/>
      <c r="BO415" s="130"/>
      <c r="BP415" s="130"/>
      <c r="BQ415" s="130"/>
      <c r="BT415" s="441"/>
      <c r="BU415" s="442"/>
      <c r="BV415" s="442"/>
      <c r="BW415" s="442"/>
      <c r="BX415" s="442"/>
      <c r="BY415" s="442"/>
      <c r="BZ415" s="442"/>
      <c r="CA415" s="442"/>
      <c r="CB415" s="442"/>
      <c r="CC415" s="442"/>
      <c r="CD415" s="130"/>
      <c r="CN415" s="130"/>
      <c r="CX415" s="130"/>
      <c r="DH415" s="130"/>
      <c r="DR415" s="130"/>
      <c r="EB415" s="130"/>
      <c r="EL415" s="130"/>
      <c r="EV415" s="130"/>
      <c r="EW415" s="130"/>
      <c r="EX415" s="130"/>
      <c r="EY415" s="130"/>
      <c r="EZ415" s="130"/>
      <c r="FA415" s="130"/>
      <c r="FB415" s="130"/>
      <c r="FC415" s="130"/>
      <c r="FF415" s="130"/>
      <c r="FP415" s="130"/>
      <c r="FZ415" s="130"/>
      <c r="GJ415" s="130"/>
      <c r="GT415" s="130"/>
      <c r="HD415" s="130"/>
      <c r="HN415" s="130"/>
      <c r="HX415" s="130"/>
      <c r="IH415" s="130"/>
    </row>
    <row xmlns:x14ac="http://schemas.microsoft.com/office/spreadsheetml/2009/9/ac" r="416" s="3" customFormat="true" x14ac:dyDescent="0.25">
      <c r="A416" s="394"/>
      <c r="B416" s="130"/>
      <c r="L416" s="130"/>
      <c r="V416" s="130"/>
      <c r="AF416" s="130"/>
      <c r="AP416" s="130"/>
      <c r="AZ416" s="130"/>
      <c r="BA416" s="130"/>
      <c r="BB416" s="130"/>
      <c r="BC416" s="130"/>
      <c r="BD416" s="130"/>
      <c r="BE416" s="130"/>
      <c r="BF416" s="130"/>
      <c r="BG416" s="130"/>
      <c r="BJ416" s="130"/>
      <c r="BK416" s="130"/>
      <c r="BL416" s="130"/>
      <c r="BM416" s="130"/>
      <c r="BN416" s="130"/>
      <c r="BO416" s="130"/>
      <c r="BP416" s="130"/>
      <c r="BQ416" s="130"/>
      <c r="BT416" s="441"/>
      <c r="BU416" s="442"/>
      <c r="BV416" s="442"/>
      <c r="BW416" s="442"/>
      <c r="BX416" s="442"/>
      <c r="BY416" s="442"/>
      <c r="BZ416" s="442"/>
      <c r="CA416" s="442"/>
      <c r="CB416" s="442"/>
      <c r="CC416" s="442"/>
      <c r="CD416" s="130"/>
      <c r="CN416" s="130"/>
      <c r="CX416" s="130"/>
      <c r="DH416" s="130"/>
      <c r="DR416" s="130"/>
      <c r="EB416" s="130"/>
      <c r="EL416" s="130"/>
      <c r="EV416" s="130"/>
      <c r="EW416" s="130"/>
      <c r="EX416" s="130"/>
      <c r="EY416" s="130"/>
      <c r="EZ416" s="130"/>
      <c r="FA416" s="130"/>
      <c r="FB416" s="130"/>
      <c r="FC416" s="130"/>
      <c r="FF416" s="130"/>
      <c r="FP416" s="130"/>
      <c r="FZ416" s="130"/>
      <c r="GJ416" s="130"/>
      <c r="GT416" s="130"/>
      <c r="HD416" s="130"/>
      <c r="HN416" s="130"/>
      <c r="HX416" s="130"/>
      <c r="IH416" s="130"/>
    </row>
    <row xmlns:x14ac="http://schemas.microsoft.com/office/spreadsheetml/2009/9/ac" r="417" s="3" customFormat="true" x14ac:dyDescent="0.25">
      <c r="A417" s="394"/>
      <c r="B417" s="130"/>
      <c r="L417" s="130"/>
      <c r="V417" s="130"/>
      <c r="AF417" s="130"/>
      <c r="AP417" s="130"/>
      <c r="AZ417" s="130"/>
      <c r="BA417" s="130"/>
      <c r="BB417" s="130"/>
      <c r="BC417" s="130"/>
      <c r="BD417" s="130"/>
      <c r="BE417" s="130"/>
      <c r="BF417" s="130"/>
      <c r="BG417" s="130"/>
      <c r="BJ417" s="130"/>
      <c r="BK417" s="130"/>
      <c r="BL417" s="130"/>
      <c r="BM417" s="130"/>
      <c r="BN417" s="130"/>
      <c r="BO417" s="130"/>
      <c r="BP417" s="130"/>
      <c r="BQ417" s="130"/>
      <c r="BT417" s="441"/>
      <c r="BU417" s="442"/>
      <c r="BV417" s="442"/>
      <c r="BW417" s="442"/>
      <c r="BX417" s="442"/>
      <c r="BY417" s="442"/>
      <c r="BZ417" s="442"/>
      <c r="CA417" s="442"/>
      <c r="CB417" s="442"/>
      <c r="CC417" s="442"/>
      <c r="CD417" s="130"/>
      <c r="CN417" s="130"/>
      <c r="CX417" s="130"/>
      <c r="DH417" s="130"/>
      <c r="DR417" s="130"/>
      <c r="EB417" s="130"/>
      <c r="EL417" s="130"/>
      <c r="EV417" s="130"/>
      <c r="EW417" s="130"/>
      <c r="EX417" s="130"/>
      <c r="EY417" s="130"/>
      <c r="EZ417" s="130"/>
      <c r="FA417" s="130"/>
      <c r="FB417" s="130"/>
      <c r="FC417" s="130"/>
      <c r="FF417" s="130"/>
      <c r="FP417" s="130"/>
      <c r="FZ417" s="130"/>
      <c r="GJ417" s="130"/>
      <c r="GT417" s="130"/>
      <c r="HD417" s="130"/>
      <c r="HN417" s="130"/>
      <c r="HX417" s="130"/>
      <c r="IH417" s="130"/>
    </row>
    <row xmlns:x14ac="http://schemas.microsoft.com/office/spreadsheetml/2009/9/ac" r="418" s="3" customFormat="true" x14ac:dyDescent="0.25">
      <c r="A418" s="394"/>
      <c r="B418" s="130"/>
      <c r="L418" s="130"/>
      <c r="V418" s="130"/>
      <c r="AF418" s="130"/>
      <c r="AP418" s="130"/>
      <c r="AZ418" s="130"/>
      <c r="BA418" s="130"/>
      <c r="BB418" s="130"/>
      <c r="BC418" s="130"/>
      <c r="BD418" s="130"/>
      <c r="BE418" s="130"/>
      <c r="BF418" s="130"/>
      <c r="BG418" s="130"/>
      <c r="BJ418" s="130"/>
      <c r="BK418" s="130"/>
      <c r="BL418" s="130"/>
      <c r="BM418" s="130"/>
      <c r="BN418" s="130"/>
      <c r="BO418" s="130"/>
      <c r="BP418" s="130"/>
      <c r="BQ418" s="130"/>
      <c r="BT418" s="441"/>
      <c r="BU418" s="442"/>
      <c r="BV418" s="442"/>
      <c r="BW418" s="442"/>
      <c r="BX418" s="442"/>
      <c r="BY418" s="442"/>
      <c r="BZ418" s="442"/>
      <c r="CA418" s="442"/>
      <c r="CB418" s="442"/>
      <c r="CC418" s="442"/>
      <c r="CD418" s="130"/>
      <c r="CN418" s="130"/>
      <c r="CX418" s="130"/>
      <c r="DH418" s="130"/>
      <c r="DR418" s="130"/>
      <c r="EB418" s="130"/>
      <c r="EL418" s="130"/>
      <c r="EV418" s="130"/>
      <c r="EW418" s="130"/>
      <c r="EX418" s="130"/>
      <c r="EY418" s="130"/>
      <c r="EZ418" s="130"/>
      <c r="FA418" s="130"/>
      <c r="FB418" s="130"/>
      <c r="FC418" s="130"/>
      <c r="FF418" s="130"/>
      <c r="FP418" s="130"/>
      <c r="FZ418" s="130"/>
      <c r="GJ418" s="130"/>
      <c r="GT418" s="130"/>
      <c r="HD418" s="130"/>
      <c r="HN418" s="130"/>
      <c r="HX418" s="130"/>
      <c r="IH418" s="130"/>
    </row>
    <row xmlns:x14ac="http://schemas.microsoft.com/office/spreadsheetml/2009/9/ac" r="419" s="3" customFormat="true" x14ac:dyDescent="0.25">
      <c r="A419" s="394"/>
      <c r="B419" s="130"/>
      <c r="L419" s="130"/>
      <c r="V419" s="130"/>
      <c r="AF419" s="130"/>
      <c r="AP419" s="130"/>
      <c r="AZ419" s="130"/>
      <c r="BA419" s="130"/>
      <c r="BB419" s="130"/>
      <c r="BC419" s="130"/>
      <c r="BD419" s="130"/>
      <c r="BE419" s="130"/>
      <c r="BF419" s="130"/>
      <c r="BG419" s="130"/>
      <c r="BJ419" s="130"/>
      <c r="BK419" s="130"/>
      <c r="BL419" s="130"/>
      <c r="BM419" s="130"/>
      <c r="BN419" s="130"/>
      <c r="BO419" s="130"/>
      <c r="BP419" s="130"/>
      <c r="BQ419" s="130"/>
      <c r="BT419" s="441"/>
      <c r="BU419" s="442"/>
      <c r="BV419" s="442"/>
      <c r="BW419" s="442"/>
      <c r="BX419" s="442"/>
      <c r="BY419" s="442"/>
      <c r="BZ419" s="442"/>
      <c r="CA419" s="442"/>
      <c r="CB419" s="442"/>
      <c r="CC419" s="442"/>
      <c r="CD419" s="130"/>
      <c r="CN419" s="130"/>
      <c r="CX419" s="130"/>
      <c r="DH419" s="130"/>
      <c r="DR419" s="130"/>
      <c r="EB419" s="130"/>
      <c r="EL419" s="130"/>
      <c r="EV419" s="130"/>
      <c r="EW419" s="130"/>
      <c r="EX419" s="130"/>
      <c r="EY419" s="130"/>
      <c r="EZ419" s="130"/>
      <c r="FA419" s="130"/>
      <c r="FB419" s="130"/>
      <c r="FC419" s="130"/>
      <c r="FF419" s="130"/>
      <c r="FP419" s="130"/>
      <c r="FZ419" s="130"/>
      <c r="GJ419" s="130"/>
      <c r="GT419" s="130"/>
      <c r="HD419" s="130"/>
      <c r="HN419" s="130"/>
      <c r="HX419" s="130"/>
      <c r="IH419" s="130"/>
    </row>
    <row xmlns:x14ac="http://schemas.microsoft.com/office/spreadsheetml/2009/9/ac" r="420" s="3" customFormat="true" x14ac:dyDescent="0.25">
      <c r="A420" s="394"/>
      <c r="B420" s="130"/>
      <c r="L420" s="130"/>
      <c r="V420" s="130"/>
      <c r="AF420" s="130"/>
      <c r="AP420" s="130"/>
      <c r="AZ420" s="130"/>
      <c r="BA420" s="130"/>
      <c r="BB420" s="130"/>
      <c r="BC420" s="130"/>
      <c r="BD420" s="130"/>
      <c r="BE420" s="130"/>
      <c r="BF420" s="130"/>
      <c r="BG420" s="130"/>
      <c r="BJ420" s="130"/>
      <c r="BK420" s="130"/>
      <c r="BL420" s="130"/>
      <c r="BM420" s="130"/>
      <c r="BN420" s="130"/>
      <c r="BO420" s="130"/>
      <c r="BP420" s="130"/>
      <c r="BQ420" s="130"/>
      <c r="BT420" s="441"/>
      <c r="BU420" s="442"/>
      <c r="BV420" s="442"/>
      <c r="BW420" s="442"/>
      <c r="BX420" s="442"/>
      <c r="BY420" s="442"/>
      <c r="BZ420" s="442"/>
      <c r="CA420" s="442"/>
      <c r="CB420" s="442"/>
      <c r="CC420" s="442"/>
      <c r="CD420" s="130"/>
      <c r="CN420" s="130"/>
      <c r="CX420" s="130"/>
      <c r="DH420" s="130"/>
      <c r="DR420" s="130"/>
      <c r="EB420" s="130"/>
      <c r="EL420" s="130"/>
      <c r="EV420" s="130"/>
      <c r="EW420" s="130"/>
      <c r="EX420" s="130"/>
      <c r="EY420" s="130"/>
      <c r="EZ420" s="130"/>
      <c r="FA420" s="130"/>
      <c r="FB420" s="130"/>
      <c r="FC420" s="130"/>
      <c r="FF420" s="130"/>
      <c r="FP420" s="130"/>
      <c r="FZ420" s="130"/>
      <c r="GJ420" s="130"/>
      <c r="GT420" s="130"/>
      <c r="HD420" s="130"/>
      <c r="HN420" s="130"/>
      <c r="HX420" s="130"/>
      <c r="IH420" s="130"/>
    </row>
    <row xmlns:x14ac="http://schemas.microsoft.com/office/spreadsheetml/2009/9/ac" r="421" s="3" customFormat="true" x14ac:dyDescent="0.25">
      <c r="A421" s="394"/>
      <c r="B421" s="130"/>
      <c r="L421" s="130"/>
      <c r="V421" s="130"/>
      <c r="AF421" s="130"/>
      <c r="AP421" s="130"/>
      <c r="AZ421" s="130"/>
      <c r="BA421" s="130"/>
      <c r="BB421" s="130"/>
      <c r="BC421" s="130"/>
      <c r="BD421" s="130"/>
      <c r="BE421" s="130"/>
      <c r="BF421" s="130"/>
      <c r="BG421" s="130"/>
      <c r="BJ421" s="130"/>
      <c r="BK421" s="130"/>
      <c r="BL421" s="130"/>
      <c r="BM421" s="130"/>
      <c r="BN421" s="130"/>
      <c r="BO421" s="130"/>
      <c r="BP421" s="130"/>
      <c r="BQ421" s="130"/>
      <c r="BT421" s="441"/>
      <c r="BU421" s="442"/>
      <c r="BV421" s="442"/>
      <c r="BW421" s="442"/>
      <c r="BX421" s="442"/>
      <c r="BY421" s="442"/>
      <c r="BZ421" s="442"/>
      <c r="CA421" s="442"/>
      <c r="CB421" s="442"/>
      <c r="CC421" s="442"/>
      <c r="CD421" s="130"/>
      <c r="CN421" s="130"/>
      <c r="CX421" s="130"/>
      <c r="DH421" s="130"/>
      <c r="DR421" s="130"/>
      <c r="EB421" s="130"/>
      <c r="EL421" s="130"/>
      <c r="EV421" s="130"/>
      <c r="EW421" s="130"/>
      <c r="EX421" s="130"/>
      <c r="EY421" s="130"/>
      <c r="EZ421" s="130"/>
      <c r="FA421" s="130"/>
      <c r="FB421" s="130"/>
      <c r="FC421" s="130"/>
      <c r="FF421" s="130"/>
      <c r="FP421" s="130"/>
      <c r="FZ421" s="130"/>
      <c r="GJ421" s="130"/>
      <c r="GT421" s="130"/>
      <c r="HD421" s="130"/>
      <c r="HN421" s="130"/>
      <c r="HX421" s="130"/>
      <c r="IH421" s="130"/>
    </row>
    <row xmlns:x14ac="http://schemas.microsoft.com/office/spreadsheetml/2009/9/ac" r="422" s="3" customFormat="true" x14ac:dyDescent="0.25">
      <c r="A422" s="394"/>
      <c r="B422" s="130"/>
      <c r="L422" s="130"/>
      <c r="V422" s="130"/>
      <c r="AF422" s="130"/>
      <c r="AP422" s="130"/>
      <c r="AZ422" s="130"/>
      <c r="BA422" s="130"/>
      <c r="BB422" s="130"/>
      <c r="BC422" s="130"/>
      <c r="BD422" s="130"/>
      <c r="BE422" s="130"/>
      <c r="BF422" s="130"/>
      <c r="BG422" s="130"/>
      <c r="BJ422" s="130"/>
      <c r="BK422" s="130"/>
      <c r="BL422" s="130"/>
      <c r="BM422" s="130"/>
      <c r="BN422" s="130"/>
      <c r="BO422" s="130"/>
      <c r="BP422" s="130"/>
      <c r="BQ422" s="130"/>
      <c r="BT422" s="441"/>
      <c r="BU422" s="442"/>
      <c r="BV422" s="442"/>
      <c r="BW422" s="442"/>
      <c r="BX422" s="442"/>
      <c r="BY422" s="442"/>
      <c r="BZ422" s="442"/>
      <c r="CA422" s="442"/>
      <c r="CB422" s="442"/>
      <c r="CC422" s="442"/>
      <c r="CD422" s="130"/>
      <c r="CN422" s="130"/>
      <c r="CX422" s="130"/>
      <c r="DH422" s="130"/>
      <c r="DR422" s="130"/>
      <c r="EB422" s="130"/>
      <c r="EL422" s="130"/>
      <c r="EV422" s="130"/>
      <c r="EW422" s="130"/>
      <c r="EX422" s="130"/>
      <c r="EY422" s="130"/>
      <c r="EZ422" s="130"/>
      <c r="FA422" s="130"/>
      <c r="FB422" s="130"/>
      <c r="FC422" s="130"/>
      <c r="FF422" s="130"/>
      <c r="FP422" s="130"/>
      <c r="FZ422" s="130"/>
      <c r="GJ422" s="130"/>
      <c r="GT422" s="130"/>
      <c r="HD422" s="130"/>
      <c r="HN422" s="130"/>
      <c r="HX422" s="130"/>
      <c r="IH422" s="130"/>
    </row>
    <row xmlns:x14ac="http://schemas.microsoft.com/office/spreadsheetml/2009/9/ac" r="423" s="3" customFormat="true" x14ac:dyDescent="0.25">
      <c r="A423" s="394"/>
      <c r="B423" s="130"/>
      <c r="L423" s="130"/>
      <c r="V423" s="130"/>
      <c r="AF423" s="130"/>
      <c r="AP423" s="130"/>
      <c r="AZ423" s="130"/>
      <c r="BA423" s="130"/>
      <c r="BB423" s="130"/>
      <c r="BC423" s="130"/>
      <c r="BD423" s="130"/>
      <c r="BE423" s="130"/>
      <c r="BF423" s="130"/>
      <c r="BG423" s="130"/>
      <c r="BJ423" s="130"/>
      <c r="BK423" s="130"/>
      <c r="BL423" s="130"/>
      <c r="BM423" s="130"/>
      <c r="BN423" s="130"/>
      <c r="BO423" s="130"/>
      <c r="BP423" s="130"/>
      <c r="BQ423" s="130"/>
      <c r="BT423" s="441"/>
      <c r="BU423" s="442"/>
      <c r="BV423" s="442"/>
      <c r="BW423" s="442"/>
      <c r="BX423" s="442"/>
      <c r="BY423" s="442"/>
      <c r="BZ423" s="442"/>
      <c r="CA423" s="442"/>
      <c r="CB423" s="442"/>
      <c r="CC423" s="442"/>
      <c r="CD423" s="130"/>
      <c r="CN423" s="130"/>
      <c r="CX423" s="130"/>
      <c r="DH423" s="130"/>
      <c r="DR423" s="130"/>
      <c r="EB423" s="130"/>
      <c r="EL423" s="130"/>
      <c r="EV423" s="130"/>
      <c r="EW423" s="130"/>
      <c r="EX423" s="130"/>
      <c r="EY423" s="130"/>
      <c r="EZ423" s="130"/>
      <c r="FA423" s="130"/>
      <c r="FB423" s="130"/>
      <c r="FC423" s="130"/>
      <c r="FF423" s="130"/>
      <c r="FP423" s="130"/>
      <c r="FZ423" s="130"/>
      <c r="GJ423" s="130"/>
      <c r="GT423" s="130"/>
      <c r="HD423" s="130"/>
      <c r="HN423" s="130"/>
      <c r="HX423" s="130"/>
      <c r="IH423" s="130"/>
    </row>
    <row xmlns:x14ac="http://schemas.microsoft.com/office/spreadsheetml/2009/9/ac" r="424" s="3" customFormat="true" x14ac:dyDescent="0.25">
      <c r="A424" s="394"/>
      <c r="B424" s="130"/>
      <c r="L424" s="130"/>
      <c r="V424" s="130"/>
      <c r="AF424" s="130"/>
      <c r="AP424" s="130"/>
      <c r="AZ424" s="130"/>
      <c r="BA424" s="130"/>
      <c r="BB424" s="130"/>
      <c r="BC424" s="130"/>
      <c r="BD424" s="130"/>
      <c r="BE424" s="130"/>
      <c r="BF424" s="130"/>
      <c r="BG424" s="130"/>
      <c r="BJ424" s="130"/>
      <c r="BK424" s="130"/>
      <c r="BL424" s="130"/>
      <c r="BM424" s="130"/>
      <c r="BN424" s="130"/>
      <c r="BO424" s="130"/>
      <c r="BP424" s="130"/>
      <c r="BQ424" s="130"/>
      <c r="BT424" s="441"/>
      <c r="BU424" s="442"/>
      <c r="BV424" s="442"/>
      <c r="BW424" s="442"/>
      <c r="BX424" s="442"/>
      <c r="BY424" s="442"/>
      <c r="BZ424" s="442"/>
      <c r="CA424" s="442"/>
      <c r="CB424" s="442"/>
      <c r="CC424" s="442"/>
      <c r="CD424" s="130"/>
      <c r="CN424" s="130"/>
      <c r="CX424" s="130"/>
      <c r="DH424" s="130"/>
      <c r="DR424" s="130"/>
      <c r="EB424" s="130"/>
      <c r="EL424" s="130"/>
      <c r="EV424" s="130"/>
      <c r="EW424" s="130"/>
      <c r="EX424" s="130"/>
      <c r="EY424" s="130"/>
      <c r="EZ424" s="130"/>
      <c r="FA424" s="130"/>
      <c r="FB424" s="130"/>
      <c r="FC424" s="130"/>
      <c r="FF424" s="130"/>
      <c r="FP424" s="130"/>
      <c r="FZ424" s="130"/>
      <c r="GJ424" s="130"/>
      <c r="GT424" s="130"/>
      <c r="HD424" s="130"/>
      <c r="HN424" s="130"/>
      <c r="HX424" s="130"/>
      <c r="IH424" s="130"/>
    </row>
    <row xmlns:x14ac="http://schemas.microsoft.com/office/spreadsheetml/2009/9/ac" r="425" s="3" customFormat="true" x14ac:dyDescent="0.25">
      <c r="A425" s="394"/>
      <c r="B425" s="130"/>
      <c r="L425" s="130"/>
      <c r="V425" s="130"/>
      <c r="AF425" s="130"/>
      <c r="AP425" s="130"/>
      <c r="AZ425" s="130"/>
      <c r="BA425" s="130"/>
      <c r="BB425" s="130"/>
      <c r="BC425" s="130"/>
      <c r="BD425" s="130"/>
      <c r="BE425" s="130"/>
      <c r="BF425" s="130"/>
      <c r="BG425" s="130"/>
      <c r="BJ425" s="130"/>
      <c r="BK425" s="130"/>
      <c r="BL425" s="130"/>
      <c r="BM425" s="130"/>
      <c r="BN425" s="130"/>
      <c r="BO425" s="130"/>
      <c r="BP425" s="130"/>
      <c r="BQ425" s="130"/>
      <c r="BT425" s="441"/>
      <c r="BU425" s="442"/>
      <c r="BV425" s="442"/>
      <c r="BW425" s="442"/>
      <c r="BX425" s="442"/>
      <c r="BY425" s="442"/>
      <c r="BZ425" s="442"/>
      <c r="CA425" s="442"/>
      <c r="CB425" s="442"/>
      <c r="CC425" s="442"/>
      <c r="CD425" s="130"/>
      <c r="CN425" s="130"/>
      <c r="CX425" s="130"/>
      <c r="DH425" s="130"/>
      <c r="DR425" s="130"/>
      <c r="EB425" s="130"/>
      <c r="EL425" s="130"/>
      <c r="EV425" s="130"/>
      <c r="EW425" s="130"/>
      <c r="EX425" s="130"/>
      <c r="EY425" s="130"/>
      <c r="EZ425" s="130"/>
      <c r="FA425" s="130"/>
      <c r="FB425" s="130"/>
      <c r="FC425" s="130"/>
      <c r="FF425" s="130"/>
      <c r="FP425" s="130"/>
      <c r="FZ425" s="130"/>
      <c r="GJ425" s="130"/>
      <c r="GT425" s="130"/>
      <c r="HD425" s="130"/>
      <c r="HN425" s="130"/>
      <c r="HX425" s="130"/>
      <c r="IH425" s="130"/>
    </row>
    <row xmlns:x14ac="http://schemas.microsoft.com/office/spreadsheetml/2009/9/ac" r="426" s="3" customFormat="true" x14ac:dyDescent="0.25">
      <c r="A426" s="394"/>
      <c r="B426" s="130"/>
      <c r="L426" s="130"/>
      <c r="V426" s="130"/>
      <c r="AF426" s="130"/>
      <c r="AP426" s="130"/>
      <c r="AZ426" s="130"/>
      <c r="BA426" s="130"/>
      <c r="BB426" s="130"/>
      <c r="BC426" s="130"/>
      <c r="BD426" s="130"/>
      <c r="BE426" s="130"/>
      <c r="BF426" s="130"/>
      <c r="BG426" s="130"/>
      <c r="BJ426" s="130"/>
      <c r="BK426" s="130"/>
      <c r="BL426" s="130"/>
      <c r="BM426" s="130"/>
      <c r="BN426" s="130"/>
      <c r="BO426" s="130"/>
      <c r="BP426" s="130"/>
      <c r="BQ426" s="130"/>
      <c r="BT426" s="441"/>
      <c r="BU426" s="442"/>
      <c r="BV426" s="442"/>
      <c r="BW426" s="442"/>
      <c r="BX426" s="442"/>
      <c r="BY426" s="442"/>
      <c r="BZ426" s="442"/>
      <c r="CA426" s="442"/>
      <c r="CB426" s="442"/>
      <c r="CC426" s="442"/>
      <c r="CD426" s="130"/>
      <c r="CN426" s="130"/>
      <c r="CX426" s="130"/>
      <c r="DH426" s="130"/>
      <c r="DR426" s="130"/>
      <c r="EB426" s="130"/>
      <c r="EL426" s="130"/>
      <c r="EV426" s="130"/>
      <c r="EW426" s="130"/>
      <c r="EX426" s="130"/>
      <c r="EY426" s="130"/>
      <c r="EZ426" s="130"/>
      <c r="FA426" s="130"/>
      <c r="FB426" s="130"/>
      <c r="FC426" s="130"/>
      <c r="FF426" s="130"/>
      <c r="FP426" s="130"/>
      <c r="FZ426" s="130"/>
      <c r="GJ426" s="130"/>
      <c r="GT426" s="130"/>
      <c r="HD426" s="130"/>
      <c r="HN426" s="130"/>
      <c r="HX426" s="130"/>
      <c r="IH426" s="130"/>
    </row>
    <row xmlns:x14ac="http://schemas.microsoft.com/office/spreadsheetml/2009/9/ac" r="427" s="3" customFormat="true" x14ac:dyDescent="0.25">
      <c r="A427" s="394"/>
      <c r="B427" s="130"/>
      <c r="L427" s="130"/>
      <c r="V427" s="130"/>
      <c r="AF427" s="130"/>
      <c r="AP427" s="130"/>
      <c r="AZ427" s="130"/>
      <c r="BA427" s="130"/>
      <c r="BB427" s="130"/>
      <c r="BC427" s="130"/>
      <c r="BD427" s="130"/>
      <c r="BE427" s="130"/>
      <c r="BF427" s="130"/>
      <c r="BG427" s="130"/>
      <c r="BJ427" s="130"/>
      <c r="BK427" s="130"/>
      <c r="BL427" s="130"/>
      <c r="BM427" s="130"/>
      <c r="BN427" s="130"/>
      <c r="BO427" s="130"/>
      <c r="BP427" s="130"/>
      <c r="BQ427" s="130"/>
      <c r="BT427" s="441"/>
      <c r="BU427" s="442"/>
      <c r="BV427" s="442"/>
      <c r="BW427" s="442"/>
      <c r="BX427" s="442"/>
      <c r="BY427" s="442"/>
      <c r="BZ427" s="442"/>
      <c r="CA427" s="442"/>
      <c r="CB427" s="442"/>
      <c r="CC427" s="442"/>
      <c r="CD427" s="130"/>
      <c r="CN427" s="130"/>
      <c r="CX427" s="130"/>
      <c r="DH427" s="130"/>
      <c r="DR427" s="130"/>
      <c r="EB427" s="130"/>
      <c r="EL427" s="130"/>
      <c r="EV427" s="130"/>
      <c r="EW427" s="130"/>
      <c r="EX427" s="130"/>
      <c r="EY427" s="130"/>
      <c r="EZ427" s="130"/>
      <c r="FA427" s="130"/>
      <c r="FB427" s="130"/>
      <c r="FC427" s="130"/>
      <c r="FF427" s="130"/>
      <c r="FP427" s="130"/>
      <c r="FZ427" s="130"/>
      <c r="GJ427" s="130"/>
      <c r="GT427" s="130"/>
      <c r="HD427" s="130"/>
      <c r="HN427" s="130"/>
      <c r="HX427" s="130"/>
      <c r="IH427" s="130"/>
    </row>
    <row xmlns:x14ac="http://schemas.microsoft.com/office/spreadsheetml/2009/9/ac" r="428" s="3" customFormat="true" x14ac:dyDescent="0.25">
      <c r="A428" s="394"/>
      <c r="B428" s="130"/>
      <c r="L428" s="130"/>
      <c r="V428" s="130"/>
      <c r="AF428" s="130"/>
      <c r="AP428" s="130"/>
      <c r="AZ428" s="130"/>
      <c r="BA428" s="130"/>
      <c r="BB428" s="130"/>
      <c r="BC428" s="130"/>
      <c r="BD428" s="130"/>
      <c r="BE428" s="130"/>
      <c r="BF428" s="130"/>
      <c r="BG428" s="130"/>
      <c r="BJ428" s="130"/>
      <c r="BK428" s="130"/>
      <c r="BL428" s="130"/>
      <c r="BM428" s="130"/>
      <c r="BN428" s="130"/>
      <c r="BO428" s="130"/>
      <c r="BP428" s="130"/>
      <c r="BQ428" s="130"/>
      <c r="BT428" s="441"/>
      <c r="BU428" s="442"/>
      <c r="BV428" s="442"/>
      <c r="BW428" s="442"/>
      <c r="BX428" s="442"/>
      <c r="BY428" s="442"/>
      <c r="BZ428" s="442"/>
      <c r="CA428" s="442"/>
      <c r="CB428" s="442"/>
      <c r="CC428" s="442"/>
      <c r="CD428" s="130"/>
      <c r="CN428" s="130"/>
      <c r="CX428" s="130"/>
      <c r="DH428" s="130"/>
      <c r="DR428" s="130"/>
      <c r="EB428" s="130"/>
      <c r="EL428" s="130"/>
      <c r="EV428" s="130"/>
      <c r="EW428" s="130"/>
      <c r="EX428" s="130"/>
      <c r="EY428" s="130"/>
      <c r="EZ428" s="130"/>
      <c r="FA428" s="130"/>
      <c r="FB428" s="130"/>
      <c r="FC428" s="130"/>
      <c r="FF428" s="130"/>
      <c r="FP428" s="130"/>
      <c r="FZ428" s="130"/>
      <c r="GJ428" s="130"/>
      <c r="GT428" s="130"/>
      <c r="HD428" s="130"/>
      <c r="HN428" s="130"/>
      <c r="HX428" s="130"/>
      <c r="IH428" s="130"/>
    </row>
    <row xmlns:x14ac="http://schemas.microsoft.com/office/spreadsheetml/2009/9/ac" r="429" s="3" customFormat="true" x14ac:dyDescent="0.25">
      <c r="A429" s="394"/>
      <c r="B429" s="130"/>
      <c r="L429" s="130"/>
      <c r="V429" s="130"/>
      <c r="AF429" s="130"/>
      <c r="AP429" s="130"/>
      <c r="AZ429" s="130"/>
      <c r="BA429" s="130"/>
      <c r="BB429" s="130"/>
      <c r="BC429" s="130"/>
      <c r="BD429" s="130"/>
      <c r="BE429" s="130"/>
      <c r="BF429" s="130"/>
      <c r="BG429" s="130"/>
      <c r="BJ429" s="130"/>
      <c r="BK429" s="130"/>
      <c r="BL429" s="130"/>
      <c r="BM429" s="130"/>
      <c r="BN429" s="130"/>
      <c r="BO429" s="130"/>
      <c r="BP429" s="130"/>
      <c r="BQ429" s="130"/>
      <c r="BT429" s="441"/>
      <c r="BU429" s="442"/>
      <c r="BV429" s="442"/>
      <c r="BW429" s="442"/>
      <c r="BX429" s="442"/>
      <c r="BY429" s="442"/>
      <c r="BZ429" s="442"/>
      <c r="CA429" s="442"/>
      <c r="CB429" s="442"/>
      <c r="CC429" s="442"/>
      <c r="CD429" s="130"/>
      <c r="CN429" s="130"/>
      <c r="CX429" s="130"/>
      <c r="DH429" s="130"/>
      <c r="DR429" s="130"/>
      <c r="EB429" s="130"/>
      <c r="EL429" s="130"/>
      <c r="EV429" s="130"/>
      <c r="EW429" s="130"/>
      <c r="EX429" s="130"/>
      <c r="EY429" s="130"/>
      <c r="EZ429" s="130"/>
      <c r="FA429" s="130"/>
      <c r="FB429" s="130"/>
      <c r="FC429" s="130"/>
      <c r="FF429" s="130"/>
      <c r="FP429" s="130"/>
      <c r="FZ429" s="130"/>
      <c r="GJ429" s="130"/>
      <c r="GT429" s="130"/>
      <c r="HD429" s="130"/>
      <c r="HN429" s="130"/>
      <c r="HX429" s="130"/>
      <c r="IH429" s="130"/>
    </row>
    <row xmlns:x14ac="http://schemas.microsoft.com/office/spreadsheetml/2009/9/ac" r="430" s="3" customFormat="true" x14ac:dyDescent="0.25">
      <c r="A430" s="394"/>
      <c r="B430" s="130"/>
      <c r="L430" s="130"/>
      <c r="V430" s="130"/>
      <c r="AF430" s="130"/>
      <c r="AP430" s="130"/>
      <c r="AZ430" s="130"/>
      <c r="BA430" s="130"/>
      <c r="BB430" s="130"/>
      <c r="BC430" s="130"/>
      <c r="BD430" s="130"/>
      <c r="BE430" s="130"/>
      <c r="BF430" s="130"/>
      <c r="BG430" s="130"/>
      <c r="BJ430" s="130"/>
      <c r="BK430" s="130"/>
      <c r="BL430" s="130"/>
      <c r="BM430" s="130"/>
      <c r="BN430" s="130"/>
      <c r="BO430" s="130"/>
      <c r="BP430" s="130"/>
      <c r="BQ430" s="130"/>
      <c r="BT430" s="441"/>
      <c r="BU430" s="442"/>
      <c r="BV430" s="442"/>
      <c r="BW430" s="442"/>
      <c r="BX430" s="442"/>
      <c r="BY430" s="442"/>
      <c r="BZ430" s="442"/>
      <c r="CA430" s="442"/>
      <c r="CB430" s="442"/>
      <c r="CC430" s="442"/>
      <c r="CD430" s="130"/>
      <c r="CN430" s="130"/>
      <c r="CX430" s="130"/>
      <c r="DH430" s="130"/>
      <c r="DR430" s="130"/>
      <c r="EB430" s="130"/>
      <c r="EL430" s="130"/>
      <c r="EV430" s="130"/>
      <c r="EW430" s="130"/>
      <c r="EX430" s="130"/>
      <c r="EY430" s="130"/>
      <c r="EZ430" s="130"/>
      <c r="FA430" s="130"/>
      <c r="FB430" s="130"/>
      <c r="FC430" s="130"/>
      <c r="FF430" s="130"/>
      <c r="FP430" s="130"/>
      <c r="FZ430" s="130"/>
      <c r="GJ430" s="130"/>
      <c r="GT430" s="130"/>
      <c r="HD430" s="130"/>
      <c r="HN430" s="130"/>
      <c r="HX430" s="130"/>
      <c r="IH430" s="130"/>
    </row>
    <row xmlns:x14ac="http://schemas.microsoft.com/office/spreadsheetml/2009/9/ac" r="431" s="3" customFormat="true" x14ac:dyDescent="0.25">
      <c r="A431" s="394"/>
      <c r="B431" s="130"/>
      <c r="L431" s="130"/>
      <c r="V431" s="130"/>
      <c r="AF431" s="130"/>
      <c r="AP431" s="130"/>
      <c r="AZ431" s="130"/>
      <c r="BA431" s="130"/>
      <c r="BB431" s="130"/>
      <c r="BC431" s="130"/>
      <c r="BD431" s="130"/>
      <c r="BE431" s="130"/>
      <c r="BF431" s="130"/>
      <c r="BG431" s="130"/>
      <c r="BJ431" s="130"/>
      <c r="BK431" s="130"/>
      <c r="BL431" s="130"/>
      <c r="BM431" s="130"/>
      <c r="BN431" s="130"/>
      <c r="BO431" s="130"/>
      <c r="BP431" s="130"/>
      <c r="BQ431" s="130"/>
      <c r="BT431" s="441"/>
      <c r="BU431" s="442"/>
      <c r="BV431" s="442"/>
      <c r="BW431" s="442"/>
      <c r="BX431" s="442"/>
      <c r="BY431" s="442"/>
      <c r="BZ431" s="442"/>
      <c r="CA431" s="442"/>
      <c r="CB431" s="442"/>
      <c r="CC431" s="442"/>
      <c r="CD431" s="130"/>
      <c r="CN431" s="130"/>
      <c r="CX431" s="130"/>
      <c r="DH431" s="130"/>
      <c r="DR431" s="130"/>
      <c r="EB431" s="130"/>
      <c r="EL431" s="130"/>
      <c r="EV431" s="130"/>
      <c r="EW431" s="130"/>
      <c r="EX431" s="130"/>
      <c r="EY431" s="130"/>
      <c r="EZ431" s="130"/>
      <c r="FA431" s="130"/>
      <c r="FB431" s="130"/>
      <c r="FC431" s="130"/>
      <c r="FF431" s="130"/>
      <c r="FP431" s="130"/>
      <c r="FZ431" s="130"/>
      <c r="GJ431" s="130"/>
      <c r="GT431" s="130"/>
      <c r="HD431" s="130"/>
      <c r="HN431" s="130"/>
      <c r="HX431" s="130"/>
      <c r="IH431" s="130"/>
    </row>
    <row xmlns:x14ac="http://schemas.microsoft.com/office/spreadsheetml/2009/9/ac" r="432" s="3" customFormat="true" x14ac:dyDescent="0.25">
      <c r="A432" s="394"/>
      <c r="B432" s="130"/>
      <c r="L432" s="130"/>
      <c r="V432" s="130"/>
      <c r="AF432" s="130"/>
      <c r="AP432" s="130"/>
      <c r="AZ432" s="130"/>
      <c r="BA432" s="130"/>
      <c r="BB432" s="130"/>
      <c r="BC432" s="130"/>
      <c r="BD432" s="130"/>
      <c r="BE432" s="130"/>
      <c r="BF432" s="130"/>
      <c r="BG432" s="130"/>
      <c r="BJ432" s="130"/>
      <c r="BK432" s="130"/>
      <c r="BL432" s="130"/>
      <c r="BM432" s="130"/>
      <c r="BN432" s="130"/>
      <c r="BO432" s="130"/>
      <c r="BP432" s="130"/>
      <c r="BQ432" s="130"/>
      <c r="BT432" s="441"/>
      <c r="BU432" s="442"/>
      <c r="BV432" s="442"/>
      <c r="BW432" s="442"/>
      <c r="BX432" s="442"/>
      <c r="BY432" s="442"/>
      <c r="BZ432" s="442"/>
      <c r="CA432" s="442"/>
      <c r="CB432" s="442"/>
      <c r="CC432" s="442"/>
      <c r="CD432" s="130"/>
      <c r="CN432" s="130"/>
      <c r="CX432" s="130"/>
      <c r="DH432" s="130"/>
      <c r="DR432" s="130"/>
      <c r="EB432" s="130"/>
      <c r="EL432" s="130"/>
      <c r="EV432" s="130"/>
      <c r="EW432" s="130"/>
      <c r="EX432" s="130"/>
      <c r="EY432" s="130"/>
      <c r="EZ432" s="130"/>
      <c r="FA432" s="130"/>
      <c r="FB432" s="130"/>
      <c r="FC432" s="130"/>
      <c r="FF432" s="130"/>
      <c r="FP432" s="130"/>
      <c r="FZ432" s="130"/>
      <c r="GJ432" s="130"/>
      <c r="GT432" s="130"/>
      <c r="HD432" s="130"/>
      <c r="HN432" s="130"/>
      <c r="HX432" s="130"/>
      <c r="IH432" s="130"/>
    </row>
    <row xmlns:x14ac="http://schemas.microsoft.com/office/spreadsheetml/2009/9/ac" r="433" s="3" customFormat="true" x14ac:dyDescent="0.25">
      <c r="A433" s="394"/>
      <c r="B433" s="130"/>
      <c r="L433" s="130"/>
      <c r="V433" s="130"/>
      <c r="AF433" s="130"/>
      <c r="AP433" s="130"/>
      <c r="AZ433" s="130"/>
      <c r="BA433" s="130"/>
      <c r="BB433" s="130"/>
      <c r="BC433" s="130"/>
      <c r="BD433" s="130"/>
      <c r="BE433" s="130"/>
      <c r="BF433" s="130"/>
      <c r="BG433" s="130"/>
      <c r="BJ433" s="130"/>
      <c r="BK433" s="130"/>
      <c r="BL433" s="130"/>
      <c r="BM433" s="130"/>
      <c r="BN433" s="130"/>
      <c r="BO433" s="130"/>
      <c r="BP433" s="130"/>
      <c r="BQ433" s="130"/>
      <c r="BT433" s="441"/>
      <c r="BU433" s="442"/>
      <c r="BV433" s="442"/>
      <c r="BW433" s="442"/>
      <c r="BX433" s="442"/>
      <c r="BY433" s="442"/>
      <c r="BZ433" s="442"/>
      <c r="CA433" s="442"/>
      <c r="CB433" s="442"/>
      <c r="CC433" s="442"/>
      <c r="CD433" s="130"/>
      <c r="CN433" s="130"/>
      <c r="CX433" s="130"/>
      <c r="DH433" s="130"/>
      <c r="DR433" s="130"/>
      <c r="EB433" s="130"/>
      <c r="EL433" s="130"/>
      <c r="EV433" s="130"/>
      <c r="EW433" s="130"/>
      <c r="EX433" s="130"/>
      <c r="EY433" s="130"/>
      <c r="EZ433" s="130"/>
      <c r="FA433" s="130"/>
      <c r="FB433" s="130"/>
      <c r="FC433" s="130"/>
      <c r="FF433" s="130"/>
      <c r="FP433" s="130"/>
      <c r="FZ433" s="130"/>
      <c r="GJ433" s="130"/>
      <c r="GT433" s="130"/>
      <c r="HD433" s="130"/>
      <c r="HN433" s="130"/>
      <c r="HX433" s="130"/>
      <c r="IH433" s="130"/>
    </row>
    <row xmlns:x14ac="http://schemas.microsoft.com/office/spreadsheetml/2009/9/ac" r="434" s="3" customFormat="true" x14ac:dyDescent="0.25">
      <c r="A434" s="394"/>
      <c r="B434" s="130"/>
      <c r="L434" s="130"/>
      <c r="V434" s="130"/>
      <c r="AF434" s="130"/>
      <c r="AP434" s="130"/>
      <c r="AZ434" s="130"/>
      <c r="BA434" s="130"/>
      <c r="BB434" s="130"/>
      <c r="BC434" s="130"/>
      <c r="BD434" s="130"/>
      <c r="BE434" s="130"/>
      <c r="BF434" s="130"/>
      <c r="BG434" s="130"/>
      <c r="BJ434" s="130"/>
      <c r="BK434" s="130"/>
      <c r="BL434" s="130"/>
      <c r="BM434" s="130"/>
      <c r="BN434" s="130"/>
      <c r="BO434" s="130"/>
      <c r="BP434" s="130"/>
      <c r="BQ434" s="130"/>
      <c r="BT434" s="441"/>
      <c r="BU434" s="442"/>
      <c r="BV434" s="442"/>
      <c r="BW434" s="442"/>
      <c r="BX434" s="442"/>
      <c r="BY434" s="442"/>
      <c r="BZ434" s="442"/>
      <c r="CA434" s="442"/>
      <c r="CB434" s="442"/>
      <c r="CC434" s="442"/>
      <c r="CD434" s="130"/>
      <c r="CN434" s="130"/>
      <c r="CX434" s="130"/>
      <c r="DH434" s="130"/>
      <c r="DR434" s="130"/>
      <c r="EB434" s="130"/>
      <c r="EL434" s="130"/>
      <c r="EV434" s="130"/>
      <c r="EW434" s="130"/>
      <c r="EX434" s="130"/>
      <c r="EY434" s="130"/>
      <c r="EZ434" s="130"/>
      <c r="FA434" s="130"/>
      <c r="FB434" s="130"/>
      <c r="FC434" s="130"/>
      <c r="FF434" s="130"/>
      <c r="FP434" s="130"/>
      <c r="FZ434" s="130"/>
      <c r="GJ434" s="130"/>
      <c r="GT434" s="130"/>
      <c r="HD434" s="130"/>
      <c r="HN434" s="130"/>
      <c r="HX434" s="130"/>
      <c r="IH434" s="130"/>
    </row>
    <row xmlns:x14ac="http://schemas.microsoft.com/office/spreadsheetml/2009/9/ac" r="435" s="3" customFormat="true" x14ac:dyDescent="0.25">
      <c r="A435" s="394"/>
      <c r="B435" s="130"/>
      <c r="L435" s="130"/>
      <c r="V435" s="130"/>
      <c r="AF435" s="130"/>
      <c r="AP435" s="130"/>
      <c r="AZ435" s="130"/>
      <c r="BA435" s="130"/>
      <c r="BB435" s="130"/>
      <c r="BC435" s="130"/>
      <c r="BD435" s="130"/>
      <c r="BE435" s="130"/>
      <c r="BF435" s="130"/>
      <c r="BG435" s="130"/>
      <c r="BJ435" s="130"/>
      <c r="BK435" s="130"/>
      <c r="BL435" s="130"/>
      <c r="BM435" s="130"/>
      <c r="BN435" s="130"/>
      <c r="BO435" s="130"/>
      <c r="BP435" s="130"/>
      <c r="BQ435" s="130"/>
      <c r="BT435" s="441"/>
      <c r="BU435" s="442"/>
      <c r="BV435" s="442"/>
      <c r="BW435" s="442"/>
      <c r="BX435" s="442"/>
      <c r="BY435" s="442"/>
      <c r="BZ435" s="442"/>
      <c r="CA435" s="442"/>
      <c r="CB435" s="442"/>
      <c r="CC435" s="442"/>
      <c r="CD435" s="130"/>
      <c r="CN435" s="130"/>
      <c r="CX435" s="130"/>
      <c r="DH435" s="130"/>
      <c r="DR435" s="130"/>
      <c r="EB435" s="130"/>
      <c r="EL435" s="130"/>
      <c r="EV435" s="130"/>
      <c r="EW435" s="130"/>
      <c r="EX435" s="130"/>
      <c r="EY435" s="130"/>
      <c r="EZ435" s="130"/>
      <c r="FA435" s="130"/>
      <c r="FB435" s="130"/>
      <c r="FC435" s="130"/>
      <c r="FF435" s="130"/>
      <c r="FP435" s="130"/>
      <c r="FZ435" s="130"/>
      <c r="GJ435" s="130"/>
      <c r="GT435" s="130"/>
      <c r="HD435" s="130"/>
      <c r="HN435" s="130"/>
      <c r="HX435" s="130"/>
      <c r="IH435" s="130"/>
    </row>
    <row xmlns:x14ac="http://schemas.microsoft.com/office/spreadsheetml/2009/9/ac" r="436" s="3" customFormat="true" x14ac:dyDescent="0.25">
      <c r="A436" s="394"/>
      <c r="B436" s="130"/>
      <c r="L436" s="130"/>
      <c r="V436" s="130"/>
      <c r="AF436" s="130"/>
      <c r="AP436" s="130"/>
      <c r="AZ436" s="130"/>
      <c r="BA436" s="130"/>
      <c r="BB436" s="130"/>
      <c r="BC436" s="130"/>
      <c r="BD436" s="130"/>
      <c r="BE436" s="130"/>
      <c r="BF436" s="130"/>
      <c r="BG436" s="130"/>
      <c r="BJ436" s="130"/>
      <c r="BK436" s="130"/>
      <c r="BL436" s="130"/>
      <c r="BM436" s="130"/>
      <c r="BN436" s="130"/>
      <c r="BO436" s="130"/>
      <c r="BP436" s="130"/>
      <c r="BQ436" s="130"/>
      <c r="BT436" s="441"/>
      <c r="BU436" s="442"/>
      <c r="BV436" s="442"/>
      <c r="BW436" s="442"/>
      <c r="BX436" s="442"/>
      <c r="BY436" s="442"/>
      <c r="BZ436" s="442"/>
      <c r="CA436" s="442"/>
      <c r="CB436" s="442"/>
      <c r="CC436" s="442"/>
      <c r="CD436" s="130"/>
      <c r="CN436" s="130"/>
      <c r="CX436" s="130"/>
      <c r="DH436" s="130"/>
      <c r="DR436" s="130"/>
      <c r="EB436" s="130"/>
      <c r="EL436" s="130"/>
      <c r="EV436" s="130"/>
      <c r="EW436" s="130"/>
      <c r="EX436" s="130"/>
      <c r="EY436" s="130"/>
      <c r="EZ436" s="130"/>
      <c r="FA436" s="130"/>
      <c r="FB436" s="130"/>
      <c r="FC436" s="130"/>
      <c r="FF436" s="130"/>
      <c r="FP436" s="130"/>
      <c r="FZ436" s="130"/>
      <c r="GJ436" s="130"/>
      <c r="GT436" s="130"/>
      <c r="HD436" s="130"/>
      <c r="HN436" s="130"/>
      <c r="HX436" s="130"/>
      <c r="IH436" s="130"/>
    </row>
    <row xmlns:x14ac="http://schemas.microsoft.com/office/spreadsheetml/2009/9/ac" r="437" s="3" customFormat="true" x14ac:dyDescent="0.25">
      <c r="A437" s="394"/>
      <c r="B437" s="130"/>
      <c r="L437" s="130"/>
      <c r="V437" s="130"/>
      <c r="AF437" s="130"/>
      <c r="AP437" s="130"/>
      <c r="AZ437" s="130"/>
      <c r="BA437" s="130"/>
      <c r="BB437" s="130"/>
      <c r="BC437" s="130"/>
      <c r="BD437" s="130"/>
      <c r="BE437" s="130"/>
      <c r="BF437" s="130"/>
      <c r="BG437" s="130"/>
      <c r="BJ437" s="130"/>
      <c r="BK437" s="130"/>
      <c r="BL437" s="130"/>
      <c r="BM437" s="130"/>
      <c r="BN437" s="130"/>
      <c r="BO437" s="130"/>
      <c r="BP437" s="130"/>
      <c r="BQ437" s="130"/>
      <c r="BT437" s="441"/>
      <c r="BU437" s="442"/>
      <c r="BV437" s="442"/>
      <c r="BW437" s="442"/>
      <c r="BX437" s="442"/>
      <c r="BY437" s="442"/>
      <c r="BZ437" s="442"/>
      <c r="CA437" s="442"/>
      <c r="CB437" s="442"/>
      <c r="CC437" s="442"/>
      <c r="CD437" s="130"/>
      <c r="CN437" s="130"/>
      <c r="CX437" s="130"/>
      <c r="DH437" s="130"/>
      <c r="DR437" s="130"/>
      <c r="EB437" s="130"/>
      <c r="EL437" s="130"/>
      <c r="EV437" s="130"/>
      <c r="EW437" s="130"/>
      <c r="EX437" s="130"/>
      <c r="EY437" s="130"/>
      <c r="EZ437" s="130"/>
      <c r="FA437" s="130"/>
      <c r="FB437" s="130"/>
      <c r="FC437" s="130"/>
      <c r="FF437" s="130"/>
      <c r="FP437" s="130"/>
      <c r="FZ437" s="130"/>
      <c r="GJ437" s="130"/>
      <c r="GT437" s="130"/>
      <c r="HD437" s="130"/>
      <c r="HN437" s="130"/>
      <c r="HX437" s="130"/>
      <c r="IH437" s="130"/>
    </row>
    <row xmlns:x14ac="http://schemas.microsoft.com/office/spreadsheetml/2009/9/ac" r="438" s="3" customFormat="true" x14ac:dyDescent="0.25">
      <c r="A438" s="394"/>
      <c r="B438" s="130"/>
      <c r="L438" s="130"/>
      <c r="V438" s="130"/>
      <c r="AF438" s="130"/>
      <c r="AP438" s="130"/>
      <c r="AZ438" s="130"/>
      <c r="BA438" s="130"/>
      <c r="BB438" s="130"/>
      <c r="BC438" s="130"/>
      <c r="BD438" s="130"/>
      <c r="BE438" s="130"/>
      <c r="BF438" s="130"/>
      <c r="BG438" s="130"/>
      <c r="BJ438" s="130"/>
      <c r="BK438" s="130"/>
      <c r="BL438" s="130"/>
      <c r="BM438" s="130"/>
      <c r="BN438" s="130"/>
      <c r="BO438" s="130"/>
      <c r="BP438" s="130"/>
      <c r="BQ438" s="130"/>
      <c r="BT438" s="441"/>
      <c r="BU438" s="442"/>
      <c r="BV438" s="442"/>
      <c r="BW438" s="442"/>
      <c r="BX438" s="442"/>
      <c r="BY438" s="442"/>
      <c r="BZ438" s="442"/>
      <c r="CA438" s="442"/>
      <c r="CB438" s="442"/>
      <c r="CC438" s="442"/>
      <c r="CD438" s="130"/>
      <c r="CN438" s="130"/>
      <c r="CX438" s="130"/>
      <c r="DH438" s="130"/>
      <c r="DR438" s="130"/>
      <c r="EB438" s="130"/>
      <c r="EL438" s="130"/>
      <c r="EV438" s="130"/>
      <c r="EW438" s="130"/>
      <c r="EX438" s="130"/>
      <c r="EY438" s="130"/>
      <c r="EZ438" s="130"/>
      <c r="FA438" s="130"/>
      <c r="FB438" s="130"/>
      <c r="FC438" s="130"/>
      <c r="FF438" s="130"/>
      <c r="FP438" s="130"/>
      <c r="FZ438" s="130"/>
      <c r="GJ438" s="130"/>
      <c r="GT438" s="130"/>
      <c r="HD438" s="130"/>
      <c r="HN438" s="130"/>
      <c r="HX438" s="130"/>
      <c r="IH438" s="130"/>
    </row>
    <row xmlns:x14ac="http://schemas.microsoft.com/office/spreadsheetml/2009/9/ac" r="439" s="3" customFormat="true" x14ac:dyDescent="0.25">
      <c r="A439" s="394"/>
      <c r="B439" s="130"/>
      <c r="L439" s="130"/>
      <c r="V439" s="130"/>
      <c r="AF439" s="130"/>
      <c r="AP439" s="130"/>
      <c r="AZ439" s="130"/>
      <c r="BA439" s="130"/>
      <c r="BB439" s="130"/>
      <c r="BC439" s="130"/>
      <c r="BD439" s="130"/>
      <c r="BE439" s="130"/>
      <c r="BF439" s="130"/>
      <c r="BG439" s="130"/>
      <c r="BJ439" s="130"/>
      <c r="BK439" s="130"/>
      <c r="BL439" s="130"/>
      <c r="BM439" s="130"/>
      <c r="BN439" s="130"/>
      <c r="BO439" s="130"/>
      <c r="BP439" s="130"/>
      <c r="BQ439" s="130"/>
      <c r="BT439" s="441"/>
      <c r="BU439" s="442"/>
      <c r="BV439" s="442"/>
      <c r="BW439" s="442"/>
      <c r="BX439" s="442"/>
      <c r="BY439" s="442"/>
      <c r="BZ439" s="442"/>
      <c r="CA439" s="442"/>
      <c r="CB439" s="442"/>
      <c r="CC439" s="442"/>
      <c r="CD439" s="130"/>
      <c r="CN439" s="130"/>
      <c r="CX439" s="130"/>
      <c r="DH439" s="130"/>
      <c r="DR439" s="130"/>
      <c r="EB439" s="130"/>
      <c r="EL439" s="130"/>
      <c r="EV439" s="130"/>
      <c r="EW439" s="130"/>
      <c r="EX439" s="130"/>
      <c r="EY439" s="130"/>
      <c r="EZ439" s="130"/>
      <c r="FA439" s="130"/>
      <c r="FB439" s="130"/>
      <c r="FC439" s="130"/>
      <c r="FF439" s="130"/>
      <c r="FP439" s="130"/>
      <c r="FZ439" s="130"/>
      <c r="GJ439" s="130"/>
      <c r="GT439" s="130"/>
      <c r="HD439" s="130"/>
      <c r="HN439" s="130"/>
      <c r="HX439" s="130"/>
      <c r="IH439" s="130"/>
    </row>
    <row xmlns:x14ac="http://schemas.microsoft.com/office/spreadsheetml/2009/9/ac" r="440" s="3" customFormat="true" x14ac:dyDescent="0.25">
      <c r="A440" s="394"/>
      <c r="B440" s="130"/>
      <c r="L440" s="130"/>
      <c r="V440" s="130"/>
      <c r="AF440" s="130"/>
      <c r="AP440" s="130"/>
      <c r="AZ440" s="130"/>
      <c r="BA440" s="130"/>
      <c r="BB440" s="130"/>
      <c r="BC440" s="130"/>
      <c r="BD440" s="130"/>
      <c r="BE440" s="130"/>
      <c r="BF440" s="130"/>
      <c r="BG440" s="130"/>
      <c r="BJ440" s="130"/>
      <c r="BK440" s="130"/>
      <c r="BL440" s="130"/>
      <c r="BM440" s="130"/>
      <c r="BN440" s="130"/>
      <c r="BO440" s="130"/>
      <c r="BP440" s="130"/>
      <c r="BQ440" s="130"/>
      <c r="BT440" s="441"/>
      <c r="BU440" s="442"/>
      <c r="BV440" s="442"/>
      <c r="BW440" s="442"/>
      <c r="BX440" s="442"/>
      <c r="BY440" s="442"/>
      <c r="BZ440" s="442"/>
      <c r="CA440" s="442"/>
      <c r="CB440" s="442"/>
      <c r="CC440" s="442"/>
      <c r="CD440" s="130"/>
      <c r="CN440" s="130"/>
      <c r="CX440" s="130"/>
      <c r="DH440" s="130"/>
      <c r="DR440" s="130"/>
      <c r="EB440" s="130"/>
      <c r="EL440" s="130"/>
      <c r="EV440" s="130"/>
      <c r="EW440" s="130"/>
      <c r="EX440" s="130"/>
      <c r="EY440" s="130"/>
      <c r="EZ440" s="130"/>
      <c r="FA440" s="130"/>
      <c r="FB440" s="130"/>
      <c r="FC440" s="130"/>
      <c r="FF440" s="130"/>
      <c r="FP440" s="130"/>
      <c r="FZ440" s="130"/>
      <c r="GJ440" s="130"/>
      <c r="GT440" s="130"/>
      <c r="HD440" s="130"/>
      <c r="HN440" s="130"/>
      <c r="HX440" s="130"/>
      <c r="IH440" s="130"/>
    </row>
    <row xmlns:x14ac="http://schemas.microsoft.com/office/spreadsheetml/2009/9/ac" r="441" s="3" customFormat="true" x14ac:dyDescent="0.25">
      <c r="A441" s="394"/>
      <c r="B441" s="130"/>
      <c r="L441" s="130"/>
      <c r="V441" s="130"/>
      <c r="AF441" s="130"/>
      <c r="AP441" s="130"/>
      <c r="AZ441" s="130"/>
      <c r="BA441" s="130"/>
      <c r="BB441" s="130"/>
      <c r="BC441" s="130"/>
      <c r="BD441" s="130"/>
      <c r="BE441" s="130"/>
      <c r="BF441" s="130"/>
      <c r="BG441" s="130"/>
      <c r="BJ441" s="130"/>
      <c r="BK441" s="130"/>
      <c r="BL441" s="130"/>
      <c r="BM441" s="130"/>
      <c r="BN441" s="130"/>
      <c r="BO441" s="130"/>
      <c r="BP441" s="130"/>
      <c r="BQ441" s="130"/>
      <c r="BT441" s="441"/>
      <c r="BU441" s="442"/>
      <c r="BV441" s="442"/>
      <c r="BW441" s="442"/>
      <c r="BX441" s="442"/>
      <c r="BY441" s="442"/>
      <c r="BZ441" s="442"/>
      <c r="CA441" s="442"/>
      <c r="CB441" s="442"/>
      <c r="CC441" s="442"/>
      <c r="CD441" s="130"/>
      <c r="CN441" s="130"/>
      <c r="CX441" s="130"/>
      <c r="DH441" s="130"/>
      <c r="DR441" s="130"/>
      <c r="EB441" s="130"/>
      <c r="EL441" s="130"/>
      <c r="EV441" s="130"/>
      <c r="EW441" s="130"/>
      <c r="EX441" s="130"/>
      <c r="EY441" s="130"/>
      <c r="EZ441" s="130"/>
      <c r="FA441" s="130"/>
      <c r="FB441" s="130"/>
      <c r="FC441" s="130"/>
      <c r="FF441" s="130"/>
      <c r="FP441" s="130"/>
      <c r="FZ441" s="130"/>
      <c r="GJ441" s="130"/>
      <c r="GT441" s="130"/>
      <c r="HD441" s="130"/>
      <c r="HN441" s="130"/>
      <c r="HX441" s="130"/>
      <c r="IH441" s="130"/>
    </row>
    <row xmlns:x14ac="http://schemas.microsoft.com/office/spreadsheetml/2009/9/ac" r="442" s="3" customFormat="true" x14ac:dyDescent="0.25">
      <c r="A442" s="394"/>
      <c r="B442" s="130"/>
      <c r="L442" s="130"/>
      <c r="V442" s="130"/>
      <c r="AF442" s="130"/>
      <c r="AP442" s="130"/>
      <c r="AZ442" s="130"/>
      <c r="BA442" s="130"/>
      <c r="BB442" s="130"/>
      <c r="BC442" s="130"/>
      <c r="BD442" s="130"/>
      <c r="BE442" s="130"/>
      <c r="BF442" s="130"/>
      <c r="BG442" s="130"/>
      <c r="BJ442" s="130"/>
      <c r="BK442" s="130"/>
      <c r="BL442" s="130"/>
      <c r="BM442" s="130"/>
      <c r="BN442" s="130"/>
      <c r="BO442" s="130"/>
      <c r="BP442" s="130"/>
      <c r="BQ442" s="130"/>
      <c r="BT442" s="441"/>
      <c r="BU442" s="442"/>
      <c r="BV442" s="442"/>
      <c r="BW442" s="442"/>
      <c r="BX442" s="442"/>
      <c r="BY442" s="442"/>
      <c r="BZ442" s="442"/>
      <c r="CA442" s="442"/>
      <c r="CB442" s="442"/>
      <c r="CC442" s="442"/>
      <c r="CD442" s="130"/>
      <c r="CN442" s="130"/>
      <c r="CX442" s="130"/>
      <c r="DH442" s="130"/>
      <c r="DR442" s="130"/>
      <c r="EB442" s="130"/>
      <c r="EL442" s="130"/>
      <c r="EV442" s="130"/>
      <c r="EW442" s="130"/>
      <c r="EX442" s="130"/>
      <c r="EY442" s="130"/>
      <c r="EZ442" s="130"/>
      <c r="FA442" s="130"/>
      <c r="FB442" s="130"/>
      <c r="FC442" s="130"/>
      <c r="FF442" s="130"/>
      <c r="FP442" s="130"/>
      <c r="FZ442" s="130"/>
      <c r="GJ442" s="130"/>
      <c r="GT442" s="130"/>
      <c r="HD442" s="130"/>
      <c r="HN442" s="130"/>
      <c r="HX442" s="130"/>
      <c r="IH442" s="130"/>
    </row>
    <row xmlns:x14ac="http://schemas.microsoft.com/office/spreadsheetml/2009/9/ac" r="443" s="3" customFormat="true" x14ac:dyDescent="0.25">
      <c r="A443" s="394"/>
      <c r="B443" s="130"/>
      <c r="L443" s="130"/>
      <c r="V443" s="130"/>
      <c r="AF443" s="130"/>
      <c r="AP443" s="130"/>
      <c r="AZ443" s="130"/>
      <c r="BA443" s="130"/>
      <c r="BB443" s="130"/>
      <c r="BC443" s="130"/>
      <c r="BD443" s="130"/>
      <c r="BE443" s="130"/>
      <c r="BF443" s="130"/>
      <c r="BG443" s="130"/>
      <c r="BJ443" s="130"/>
      <c r="BK443" s="130"/>
      <c r="BL443" s="130"/>
      <c r="BM443" s="130"/>
      <c r="BN443" s="130"/>
      <c r="BO443" s="130"/>
      <c r="BP443" s="130"/>
      <c r="BQ443" s="130"/>
      <c r="BT443" s="441"/>
      <c r="BU443" s="442"/>
      <c r="BV443" s="442"/>
      <c r="BW443" s="442"/>
      <c r="BX443" s="442"/>
      <c r="BY443" s="442"/>
      <c r="BZ443" s="442"/>
      <c r="CA443" s="442"/>
      <c r="CB443" s="442"/>
      <c r="CC443" s="442"/>
      <c r="CD443" s="130"/>
      <c r="CN443" s="130"/>
      <c r="CX443" s="130"/>
      <c r="DH443" s="130"/>
      <c r="DR443" s="130"/>
      <c r="EB443" s="130"/>
      <c r="EL443" s="130"/>
      <c r="EV443" s="130"/>
      <c r="EW443" s="130"/>
      <c r="EX443" s="130"/>
      <c r="EY443" s="130"/>
      <c r="EZ443" s="130"/>
      <c r="FA443" s="130"/>
      <c r="FB443" s="130"/>
      <c r="FC443" s="130"/>
      <c r="FF443" s="130"/>
      <c r="FP443" s="130"/>
      <c r="FZ443" s="130"/>
      <c r="GJ443" s="130"/>
      <c r="GT443" s="130"/>
      <c r="HD443" s="130"/>
      <c r="HN443" s="130"/>
      <c r="HX443" s="130"/>
      <c r="IH443" s="130"/>
    </row>
    <row xmlns:x14ac="http://schemas.microsoft.com/office/spreadsheetml/2009/9/ac" r="444" s="3" customFormat="true" x14ac:dyDescent="0.25">
      <c r="A444" s="394"/>
      <c r="B444" s="130"/>
      <c r="L444" s="130"/>
      <c r="V444" s="130"/>
      <c r="AF444" s="130"/>
      <c r="AP444" s="130"/>
      <c r="AZ444" s="130"/>
      <c r="BA444" s="130"/>
      <c r="BB444" s="130"/>
      <c r="BC444" s="130"/>
      <c r="BD444" s="130"/>
      <c r="BE444" s="130"/>
      <c r="BF444" s="130"/>
      <c r="BG444" s="130"/>
      <c r="BJ444" s="130"/>
      <c r="BK444" s="130"/>
      <c r="BL444" s="130"/>
      <c r="BM444" s="130"/>
      <c r="BN444" s="130"/>
      <c r="BO444" s="130"/>
      <c r="BP444" s="130"/>
      <c r="BQ444" s="130"/>
      <c r="BT444" s="441"/>
      <c r="BU444" s="442"/>
      <c r="BV444" s="442"/>
      <c r="BW444" s="442"/>
      <c r="BX444" s="442"/>
      <c r="BY444" s="442"/>
      <c r="BZ444" s="442"/>
      <c r="CA444" s="442"/>
      <c r="CB444" s="442"/>
      <c r="CC444" s="442"/>
      <c r="CD444" s="130"/>
      <c r="CN444" s="130"/>
      <c r="CX444" s="130"/>
      <c r="DH444" s="130"/>
      <c r="DR444" s="130"/>
      <c r="EB444" s="130"/>
      <c r="EL444" s="130"/>
      <c r="EV444" s="130"/>
      <c r="EW444" s="130"/>
      <c r="EX444" s="130"/>
      <c r="EY444" s="130"/>
      <c r="EZ444" s="130"/>
      <c r="FA444" s="130"/>
      <c r="FB444" s="130"/>
      <c r="FC444" s="130"/>
      <c r="FF444" s="130"/>
      <c r="FP444" s="130"/>
      <c r="FZ444" s="130"/>
      <c r="GJ444" s="130"/>
      <c r="GT444" s="130"/>
      <c r="HD444" s="130"/>
      <c r="HN444" s="130"/>
      <c r="HX444" s="130"/>
      <c r="IH444" s="130"/>
    </row>
    <row xmlns:x14ac="http://schemas.microsoft.com/office/spreadsheetml/2009/9/ac" r="445" s="3" customFormat="true" x14ac:dyDescent="0.25">
      <c r="A445" s="394"/>
      <c r="B445" s="130"/>
      <c r="L445" s="130"/>
      <c r="V445" s="130"/>
      <c r="AF445" s="130"/>
      <c r="AP445" s="130"/>
      <c r="AZ445" s="130"/>
      <c r="BA445" s="130"/>
      <c r="BB445" s="130"/>
      <c r="BC445" s="130"/>
      <c r="BD445" s="130"/>
      <c r="BE445" s="130"/>
      <c r="BF445" s="130"/>
      <c r="BG445" s="130"/>
      <c r="BJ445" s="130"/>
      <c r="BK445" s="130"/>
      <c r="BL445" s="130"/>
      <c r="BM445" s="130"/>
      <c r="BN445" s="130"/>
      <c r="BO445" s="130"/>
      <c r="BP445" s="130"/>
      <c r="BQ445" s="130"/>
      <c r="BT445" s="441"/>
      <c r="BU445" s="442"/>
      <c r="BV445" s="442"/>
      <c r="BW445" s="442"/>
      <c r="BX445" s="442"/>
      <c r="BY445" s="442"/>
      <c r="BZ445" s="442"/>
      <c r="CA445" s="442"/>
      <c r="CB445" s="442"/>
      <c r="CC445" s="442"/>
      <c r="CD445" s="130"/>
      <c r="CN445" s="130"/>
      <c r="CX445" s="130"/>
      <c r="DH445" s="130"/>
      <c r="DR445" s="130"/>
      <c r="EB445" s="130"/>
      <c r="EL445" s="130"/>
      <c r="EV445" s="130"/>
      <c r="EW445" s="130"/>
      <c r="EX445" s="130"/>
      <c r="EY445" s="130"/>
      <c r="EZ445" s="130"/>
      <c r="FA445" s="130"/>
      <c r="FB445" s="130"/>
      <c r="FC445" s="130"/>
      <c r="FF445" s="130"/>
      <c r="FP445" s="130"/>
      <c r="FZ445" s="130"/>
      <c r="GJ445" s="130"/>
      <c r="GT445" s="130"/>
      <c r="HD445" s="130"/>
      <c r="HN445" s="130"/>
      <c r="HX445" s="130"/>
      <c r="IH445" s="130"/>
    </row>
    <row xmlns:x14ac="http://schemas.microsoft.com/office/spreadsheetml/2009/9/ac" r="446" s="3" customFormat="true" x14ac:dyDescent="0.25">
      <c r="A446" s="394"/>
      <c r="B446" s="130"/>
      <c r="L446" s="130"/>
      <c r="V446" s="130"/>
      <c r="AF446" s="130"/>
      <c r="AP446" s="130"/>
      <c r="AZ446" s="130"/>
      <c r="BA446" s="130"/>
      <c r="BB446" s="130"/>
      <c r="BC446" s="130"/>
      <c r="BD446" s="130"/>
      <c r="BE446" s="130"/>
      <c r="BF446" s="130"/>
      <c r="BG446" s="130"/>
      <c r="BJ446" s="130"/>
      <c r="BK446" s="130"/>
      <c r="BL446" s="130"/>
      <c r="BM446" s="130"/>
      <c r="BN446" s="130"/>
      <c r="BO446" s="130"/>
      <c r="BP446" s="130"/>
      <c r="BQ446" s="130"/>
      <c r="BT446" s="441"/>
      <c r="BU446" s="442"/>
      <c r="BV446" s="442"/>
      <c r="BW446" s="442"/>
      <c r="BX446" s="442"/>
      <c r="BY446" s="442"/>
      <c r="BZ446" s="442"/>
      <c r="CA446" s="442"/>
      <c r="CB446" s="442"/>
      <c r="CC446" s="442"/>
      <c r="CD446" s="130"/>
      <c r="CN446" s="130"/>
      <c r="CX446" s="130"/>
      <c r="DH446" s="130"/>
      <c r="DR446" s="130"/>
      <c r="EB446" s="130"/>
      <c r="EL446" s="130"/>
      <c r="EV446" s="130"/>
      <c r="EW446" s="130"/>
      <c r="EX446" s="130"/>
      <c r="EY446" s="130"/>
      <c r="EZ446" s="130"/>
      <c r="FA446" s="130"/>
      <c r="FB446" s="130"/>
      <c r="FC446" s="130"/>
      <c r="FF446" s="130"/>
      <c r="FP446" s="130"/>
      <c r="FZ446" s="130"/>
      <c r="GJ446" s="130"/>
      <c r="GT446" s="130"/>
      <c r="HD446" s="130"/>
      <c r="HN446" s="130"/>
      <c r="HX446" s="130"/>
      <c r="IH446" s="130"/>
    </row>
    <row xmlns:x14ac="http://schemas.microsoft.com/office/spreadsheetml/2009/9/ac" r="447" s="3" customFormat="true" x14ac:dyDescent="0.25">
      <c r="A447" s="394"/>
      <c r="B447" s="130"/>
      <c r="L447" s="130"/>
      <c r="V447" s="130"/>
      <c r="AF447" s="130"/>
      <c r="AP447" s="130"/>
      <c r="AZ447" s="130"/>
      <c r="BA447" s="130"/>
      <c r="BB447" s="130"/>
      <c r="BC447" s="130"/>
      <c r="BD447" s="130"/>
      <c r="BE447" s="130"/>
      <c r="BF447" s="130"/>
      <c r="BG447" s="130"/>
      <c r="BJ447" s="130"/>
      <c r="BK447" s="130"/>
      <c r="BL447" s="130"/>
      <c r="BM447" s="130"/>
      <c r="BN447" s="130"/>
      <c r="BO447" s="130"/>
      <c r="BP447" s="130"/>
      <c r="BQ447" s="130"/>
      <c r="BT447" s="441"/>
      <c r="BU447" s="442"/>
      <c r="BV447" s="442"/>
      <c r="BW447" s="442"/>
      <c r="BX447" s="442"/>
      <c r="BY447" s="442"/>
      <c r="BZ447" s="442"/>
      <c r="CA447" s="442"/>
      <c r="CB447" s="442"/>
      <c r="CC447" s="442"/>
      <c r="CD447" s="130"/>
      <c r="CN447" s="130"/>
      <c r="CX447" s="130"/>
      <c r="DH447" s="130"/>
      <c r="DR447" s="130"/>
      <c r="EB447" s="130"/>
      <c r="EL447" s="130"/>
      <c r="EV447" s="130"/>
      <c r="EW447" s="130"/>
      <c r="EX447" s="130"/>
      <c r="EY447" s="130"/>
      <c r="EZ447" s="130"/>
      <c r="FA447" s="130"/>
      <c r="FB447" s="130"/>
      <c r="FC447" s="130"/>
      <c r="FF447" s="130"/>
      <c r="FP447" s="130"/>
      <c r="FZ447" s="130"/>
      <c r="GJ447" s="130"/>
      <c r="GT447" s="130"/>
      <c r="HD447" s="130"/>
      <c r="HN447" s="130"/>
      <c r="HX447" s="130"/>
      <c r="IH447" s="130"/>
    </row>
    <row xmlns:x14ac="http://schemas.microsoft.com/office/spreadsheetml/2009/9/ac" r="448" s="3" customFormat="true" x14ac:dyDescent="0.25">
      <c r="A448" s="394"/>
      <c r="B448" s="130"/>
      <c r="L448" s="130"/>
      <c r="V448" s="130"/>
      <c r="AF448" s="130"/>
      <c r="AP448" s="130"/>
      <c r="AZ448" s="130"/>
      <c r="BA448" s="130"/>
      <c r="BB448" s="130"/>
      <c r="BC448" s="130"/>
      <c r="BD448" s="130"/>
      <c r="BE448" s="130"/>
      <c r="BF448" s="130"/>
      <c r="BG448" s="130"/>
      <c r="BJ448" s="130"/>
      <c r="BK448" s="130"/>
      <c r="BL448" s="130"/>
      <c r="BM448" s="130"/>
      <c r="BN448" s="130"/>
      <c r="BO448" s="130"/>
      <c r="BP448" s="130"/>
      <c r="BQ448" s="130"/>
      <c r="BT448" s="441"/>
      <c r="BU448" s="442"/>
      <c r="BV448" s="442"/>
      <c r="BW448" s="442"/>
      <c r="BX448" s="442"/>
      <c r="BY448" s="442"/>
      <c r="BZ448" s="442"/>
      <c r="CA448" s="442"/>
      <c r="CB448" s="442"/>
      <c r="CC448" s="442"/>
      <c r="CD448" s="130"/>
      <c r="CN448" s="130"/>
      <c r="CX448" s="130"/>
      <c r="DH448" s="130"/>
      <c r="DR448" s="130"/>
      <c r="EB448" s="130"/>
      <c r="EL448" s="130"/>
      <c r="EV448" s="130"/>
      <c r="EW448" s="130"/>
      <c r="EX448" s="130"/>
      <c r="EY448" s="130"/>
      <c r="EZ448" s="130"/>
      <c r="FA448" s="130"/>
      <c r="FB448" s="130"/>
      <c r="FC448" s="130"/>
      <c r="FF448" s="130"/>
      <c r="FP448" s="130"/>
      <c r="FZ448" s="130"/>
      <c r="GJ448" s="130"/>
      <c r="GT448" s="130"/>
      <c r="HD448" s="130"/>
      <c r="HN448" s="130"/>
      <c r="HX448" s="130"/>
      <c r="IH448" s="130"/>
    </row>
    <row xmlns:x14ac="http://schemas.microsoft.com/office/spreadsheetml/2009/9/ac" r="449" s="3" customFormat="true" x14ac:dyDescent="0.25">
      <c r="A449" s="394"/>
      <c r="B449" s="130"/>
      <c r="L449" s="130"/>
      <c r="V449" s="130"/>
      <c r="AF449" s="130"/>
      <c r="AP449" s="130"/>
      <c r="AZ449" s="130"/>
      <c r="BA449" s="130"/>
      <c r="BB449" s="130"/>
      <c r="BC449" s="130"/>
      <c r="BD449" s="130"/>
      <c r="BE449" s="130"/>
      <c r="BF449" s="130"/>
      <c r="BG449" s="130"/>
      <c r="BJ449" s="130"/>
      <c r="BK449" s="130"/>
      <c r="BL449" s="130"/>
      <c r="BM449" s="130"/>
      <c r="BN449" s="130"/>
      <c r="BO449" s="130"/>
      <c r="BP449" s="130"/>
      <c r="BQ449" s="130"/>
      <c r="BT449" s="441"/>
      <c r="BU449" s="442"/>
      <c r="BV449" s="442"/>
      <c r="BW449" s="442"/>
      <c r="BX449" s="442"/>
      <c r="BY449" s="442"/>
      <c r="BZ449" s="442"/>
      <c r="CA449" s="442"/>
      <c r="CB449" s="442"/>
      <c r="CC449" s="442"/>
      <c r="CD449" s="130"/>
      <c r="CN449" s="130"/>
      <c r="CX449" s="130"/>
      <c r="DH449" s="130"/>
      <c r="DR449" s="130"/>
      <c r="EB449" s="130"/>
      <c r="EL449" s="130"/>
      <c r="EV449" s="130"/>
      <c r="EW449" s="130"/>
      <c r="EX449" s="130"/>
      <c r="EY449" s="130"/>
      <c r="EZ449" s="130"/>
      <c r="FA449" s="130"/>
      <c r="FB449" s="130"/>
      <c r="FC449" s="130"/>
      <c r="FF449" s="130"/>
      <c r="FP449" s="130"/>
      <c r="FZ449" s="130"/>
      <c r="GJ449" s="130"/>
      <c r="GT449" s="130"/>
      <c r="HD449" s="130"/>
      <c r="HN449" s="130"/>
      <c r="HX449" s="130"/>
      <c r="IH449" s="130"/>
    </row>
    <row xmlns:x14ac="http://schemas.microsoft.com/office/spreadsheetml/2009/9/ac" r="450" s="3" customFormat="true" x14ac:dyDescent="0.25">
      <c r="A450" s="394"/>
      <c r="B450" s="130"/>
      <c r="L450" s="130"/>
      <c r="V450" s="130"/>
      <c r="AF450" s="130"/>
      <c r="AP450" s="130"/>
      <c r="AZ450" s="130"/>
      <c r="BA450" s="130"/>
      <c r="BB450" s="130"/>
      <c r="BC450" s="130"/>
      <c r="BD450" s="130"/>
      <c r="BE450" s="130"/>
      <c r="BF450" s="130"/>
      <c r="BG450" s="130"/>
      <c r="BJ450" s="130"/>
      <c r="BK450" s="130"/>
      <c r="BL450" s="130"/>
      <c r="BM450" s="130"/>
      <c r="BN450" s="130"/>
      <c r="BO450" s="130"/>
      <c r="BP450" s="130"/>
      <c r="BQ450" s="130"/>
      <c r="BT450" s="441"/>
      <c r="BU450" s="442"/>
      <c r="BV450" s="442"/>
      <c r="BW450" s="442"/>
      <c r="BX450" s="442"/>
      <c r="BY450" s="442"/>
      <c r="BZ450" s="442"/>
      <c r="CA450" s="442"/>
      <c r="CB450" s="442"/>
      <c r="CC450" s="442"/>
      <c r="CD450" s="130"/>
      <c r="CN450" s="130"/>
      <c r="CX450" s="130"/>
      <c r="DH450" s="130"/>
      <c r="DR450" s="130"/>
      <c r="EB450" s="130"/>
      <c r="EL450" s="130"/>
      <c r="EV450" s="130"/>
      <c r="EW450" s="130"/>
      <c r="EX450" s="130"/>
      <c r="EY450" s="130"/>
      <c r="EZ450" s="130"/>
      <c r="FA450" s="130"/>
      <c r="FB450" s="130"/>
      <c r="FC450" s="130"/>
      <c r="FF450" s="130"/>
      <c r="FP450" s="130"/>
      <c r="FZ450" s="130"/>
      <c r="GJ450" s="130"/>
      <c r="GT450" s="130"/>
      <c r="HD450" s="130"/>
      <c r="HN450" s="130"/>
      <c r="HX450" s="130"/>
      <c r="IH450" s="130"/>
    </row>
    <row xmlns:x14ac="http://schemas.microsoft.com/office/spreadsheetml/2009/9/ac" r="451" s="3" customFormat="true" x14ac:dyDescent="0.25">
      <c r="A451" s="394"/>
      <c r="B451" s="130"/>
      <c r="L451" s="130"/>
      <c r="V451" s="130"/>
      <c r="AF451" s="130"/>
      <c r="AP451" s="130"/>
      <c r="AZ451" s="130"/>
      <c r="BA451" s="130"/>
      <c r="BB451" s="130"/>
      <c r="BC451" s="130"/>
      <c r="BD451" s="130"/>
      <c r="BE451" s="130"/>
      <c r="BF451" s="130"/>
      <c r="BG451" s="130"/>
      <c r="BJ451" s="130"/>
      <c r="BK451" s="130"/>
      <c r="BL451" s="130"/>
      <c r="BM451" s="130"/>
      <c r="BN451" s="130"/>
      <c r="BO451" s="130"/>
      <c r="BP451" s="130"/>
      <c r="BQ451" s="130"/>
      <c r="BT451" s="441"/>
      <c r="BU451" s="442"/>
      <c r="BV451" s="442"/>
      <c r="BW451" s="442"/>
      <c r="BX451" s="442"/>
      <c r="BY451" s="442"/>
      <c r="BZ451" s="442"/>
      <c r="CA451" s="442"/>
      <c r="CB451" s="442"/>
      <c r="CC451" s="442"/>
      <c r="CD451" s="130"/>
      <c r="CN451" s="130"/>
      <c r="CX451" s="130"/>
      <c r="DH451" s="130"/>
      <c r="DR451" s="130"/>
      <c r="EB451" s="130"/>
      <c r="EL451" s="130"/>
      <c r="EV451" s="130"/>
      <c r="EW451" s="130"/>
      <c r="EX451" s="130"/>
      <c r="EY451" s="130"/>
      <c r="EZ451" s="130"/>
      <c r="FA451" s="130"/>
      <c r="FB451" s="130"/>
      <c r="FC451" s="130"/>
      <c r="FF451" s="130"/>
      <c r="FP451" s="130"/>
      <c r="FZ451" s="130"/>
      <c r="GJ451" s="130"/>
      <c r="GT451" s="130"/>
      <c r="HD451" s="130"/>
      <c r="HN451" s="130"/>
      <c r="HX451" s="130"/>
      <c r="IH451" s="130"/>
    </row>
    <row xmlns:x14ac="http://schemas.microsoft.com/office/spreadsheetml/2009/9/ac" r="452" s="3" customFormat="true" x14ac:dyDescent="0.25">
      <c r="A452" s="394"/>
      <c r="B452" s="130"/>
      <c r="L452" s="130"/>
      <c r="V452" s="130"/>
      <c r="AF452" s="130"/>
      <c r="AP452" s="130"/>
      <c r="AZ452" s="130"/>
      <c r="BA452" s="130"/>
      <c r="BB452" s="130"/>
      <c r="BC452" s="130"/>
      <c r="BD452" s="130"/>
      <c r="BE452" s="130"/>
      <c r="BF452" s="130"/>
      <c r="BG452" s="130"/>
      <c r="BJ452" s="130"/>
      <c r="BK452" s="130"/>
      <c r="BL452" s="130"/>
      <c r="BM452" s="130"/>
      <c r="BN452" s="130"/>
      <c r="BO452" s="130"/>
      <c r="BP452" s="130"/>
      <c r="BQ452" s="130"/>
      <c r="BT452" s="441"/>
      <c r="BU452" s="442"/>
      <c r="BV452" s="442"/>
      <c r="BW452" s="442"/>
      <c r="BX452" s="442"/>
      <c r="BY452" s="442"/>
      <c r="BZ452" s="442"/>
      <c r="CA452" s="442"/>
      <c r="CB452" s="442"/>
      <c r="CC452" s="442"/>
      <c r="CD452" s="130"/>
      <c r="CN452" s="130"/>
      <c r="CX452" s="130"/>
      <c r="DH452" s="130"/>
      <c r="DR452" s="130"/>
      <c r="EB452" s="130"/>
      <c r="EL452" s="130"/>
      <c r="EV452" s="130"/>
      <c r="EW452" s="130"/>
      <c r="EX452" s="130"/>
      <c r="EY452" s="130"/>
      <c r="EZ452" s="130"/>
      <c r="FA452" s="130"/>
      <c r="FB452" s="130"/>
      <c r="FC452" s="130"/>
      <c r="FF452" s="130"/>
      <c r="FP452" s="130"/>
      <c r="FZ452" s="130"/>
      <c r="GJ452" s="130"/>
      <c r="GT452" s="130"/>
      <c r="HD452" s="130"/>
      <c r="HN452" s="130"/>
      <c r="HX452" s="130"/>
      <c r="IH452" s="130"/>
    </row>
    <row xmlns:x14ac="http://schemas.microsoft.com/office/spreadsheetml/2009/9/ac" r="453" s="3" customFormat="true" x14ac:dyDescent="0.25">
      <c r="A453" s="394"/>
      <c r="B453" s="130"/>
      <c r="L453" s="130"/>
      <c r="V453" s="130"/>
      <c r="AF453" s="130"/>
      <c r="AP453" s="130"/>
      <c r="AZ453" s="130"/>
      <c r="BA453" s="130"/>
      <c r="BB453" s="130"/>
      <c r="BC453" s="130"/>
      <c r="BD453" s="130"/>
      <c r="BE453" s="130"/>
      <c r="BF453" s="130"/>
      <c r="BG453" s="130"/>
      <c r="BJ453" s="130"/>
      <c r="BK453" s="130"/>
      <c r="BL453" s="130"/>
      <c r="BM453" s="130"/>
      <c r="BN453" s="130"/>
      <c r="BO453" s="130"/>
      <c r="BP453" s="130"/>
      <c r="BQ453" s="130"/>
      <c r="BT453" s="441"/>
      <c r="BU453" s="442"/>
      <c r="BV453" s="442"/>
      <c r="BW453" s="442"/>
      <c r="BX453" s="442"/>
      <c r="BY453" s="442"/>
      <c r="BZ453" s="442"/>
      <c r="CA453" s="442"/>
      <c r="CB453" s="442"/>
      <c r="CC453" s="442"/>
      <c r="CD453" s="130"/>
      <c r="CN453" s="130"/>
      <c r="CX453" s="130"/>
      <c r="DH453" s="130"/>
      <c r="DR453" s="130"/>
      <c r="EB453" s="130"/>
      <c r="EL453" s="130"/>
      <c r="EV453" s="130"/>
      <c r="EW453" s="130"/>
      <c r="EX453" s="130"/>
      <c r="EY453" s="130"/>
      <c r="EZ453" s="130"/>
      <c r="FA453" s="130"/>
      <c r="FB453" s="130"/>
      <c r="FC453" s="130"/>
      <c r="FF453" s="130"/>
      <c r="FP453" s="130"/>
      <c r="FZ453" s="130"/>
      <c r="GJ453" s="130"/>
      <c r="GT453" s="130"/>
      <c r="HD453" s="130"/>
      <c r="HN453" s="130"/>
      <c r="HX453" s="130"/>
      <c r="IH453" s="130"/>
    </row>
    <row xmlns:x14ac="http://schemas.microsoft.com/office/spreadsheetml/2009/9/ac" r="454" s="3" customFormat="true" x14ac:dyDescent="0.25">
      <c r="A454" s="394"/>
      <c r="B454" s="130"/>
      <c r="L454" s="130"/>
      <c r="V454" s="130"/>
      <c r="AF454" s="130"/>
      <c r="AP454" s="130"/>
      <c r="AZ454" s="130"/>
      <c r="BA454" s="130"/>
      <c r="BB454" s="130"/>
      <c r="BC454" s="130"/>
      <c r="BD454" s="130"/>
      <c r="BE454" s="130"/>
      <c r="BF454" s="130"/>
      <c r="BG454" s="130"/>
      <c r="BJ454" s="130"/>
      <c r="BK454" s="130"/>
      <c r="BL454" s="130"/>
      <c r="BM454" s="130"/>
      <c r="BN454" s="130"/>
      <c r="BO454" s="130"/>
      <c r="BP454" s="130"/>
      <c r="BQ454" s="130"/>
      <c r="BT454" s="441"/>
      <c r="BU454" s="442"/>
      <c r="BV454" s="442"/>
      <c r="BW454" s="442"/>
      <c r="BX454" s="442"/>
      <c r="BY454" s="442"/>
      <c r="BZ454" s="442"/>
      <c r="CA454" s="442"/>
      <c r="CB454" s="442"/>
      <c r="CC454" s="442"/>
      <c r="CD454" s="130"/>
      <c r="CN454" s="130"/>
      <c r="CX454" s="130"/>
      <c r="DH454" s="130"/>
      <c r="DR454" s="130"/>
      <c r="EB454" s="130"/>
      <c r="EL454" s="130"/>
      <c r="EV454" s="130"/>
      <c r="EW454" s="130"/>
      <c r="EX454" s="130"/>
      <c r="EY454" s="130"/>
      <c r="EZ454" s="130"/>
      <c r="FA454" s="130"/>
      <c r="FB454" s="130"/>
      <c r="FC454" s="130"/>
      <c r="FF454" s="130"/>
      <c r="FP454" s="130"/>
      <c r="FZ454" s="130"/>
      <c r="GJ454" s="130"/>
      <c r="GT454" s="130"/>
      <c r="HD454" s="130"/>
      <c r="HN454" s="130"/>
      <c r="HX454" s="130"/>
      <c r="IH454" s="130"/>
    </row>
    <row xmlns:x14ac="http://schemas.microsoft.com/office/spreadsheetml/2009/9/ac" r="455" s="3" customFormat="true" x14ac:dyDescent="0.25">
      <c r="A455" s="394"/>
      <c r="B455" s="130"/>
      <c r="L455" s="130"/>
      <c r="V455" s="130"/>
      <c r="AF455" s="130"/>
      <c r="AP455" s="130"/>
      <c r="AZ455" s="130"/>
      <c r="BA455" s="130"/>
      <c r="BB455" s="130"/>
      <c r="BC455" s="130"/>
      <c r="BD455" s="130"/>
      <c r="BE455" s="130"/>
      <c r="BF455" s="130"/>
      <c r="BG455" s="130"/>
      <c r="BJ455" s="130"/>
      <c r="BK455" s="130"/>
      <c r="BL455" s="130"/>
      <c r="BM455" s="130"/>
      <c r="BN455" s="130"/>
      <c r="BO455" s="130"/>
      <c r="BP455" s="130"/>
      <c r="BQ455" s="130"/>
      <c r="BT455" s="441"/>
      <c r="BU455" s="442"/>
      <c r="BV455" s="442"/>
      <c r="BW455" s="442"/>
      <c r="BX455" s="442"/>
      <c r="BY455" s="442"/>
      <c r="BZ455" s="442"/>
      <c r="CA455" s="442"/>
      <c r="CB455" s="442"/>
      <c r="CC455" s="442"/>
      <c r="CD455" s="130"/>
      <c r="CN455" s="130"/>
      <c r="CX455" s="130"/>
      <c r="DH455" s="130"/>
      <c r="DR455" s="130"/>
      <c r="EB455" s="130"/>
      <c r="EL455" s="130"/>
      <c r="EV455" s="130"/>
      <c r="EW455" s="130"/>
      <c r="EX455" s="130"/>
      <c r="EY455" s="130"/>
      <c r="EZ455" s="130"/>
      <c r="FA455" s="130"/>
      <c r="FB455" s="130"/>
      <c r="FC455" s="130"/>
      <c r="FF455" s="130"/>
      <c r="FP455" s="130"/>
      <c r="FZ455" s="130"/>
      <c r="GJ455" s="130"/>
      <c r="GT455" s="130"/>
      <c r="HD455" s="130"/>
      <c r="HN455" s="130"/>
      <c r="HX455" s="130"/>
      <c r="IH455" s="130"/>
    </row>
    <row xmlns:x14ac="http://schemas.microsoft.com/office/spreadsheetml/2009/9/ac" r="456" s="3" customFormat="true" x14ac:dyDescent="0.25">
      <c r="A456" s="394"/>
      <c r="B456" s="130"/>
      <c r="L456" s="130"/>
      <c r="V456" s="130"/>
      <c r="AF456" s="130"/>
      <c r="AP456" s="130"/>
      <c r="AZ456" s="130"/>
      <c r="BA456" s="130"/>
      <c r="BB456" s="130"/>
      <c r="BC456" s="130"/>
      <c r="BD456" s="130"/>
      <c r="BE456" s="130"/>
      <c r="BF456" s="130"/>
      <c r="BG456" s="130"/>
      <c r="BJ456" s="130"/>
      <c r="BK456" s="130"/>
      <c r="BL456" s="130"/>
      <c r="BM456" s="130"/>
      <c r="BN456" s="130"/>
      <c r="BO456" s="130"/>
      <c r="BP456" s="130"/>
      <c r="BQ456" s="130"/>
      <c r="BT456" s="441"/>
      <c r="BU456" s="442"/>
      <c r="BV456" s="442"/>
      <c r="BW456" s="442"/>
      <c r="BX456" s="442"/>
      <c r="BY456" s="442"/>
      <c r="BZ456" s="442"/>
      <c r="CA456" s="442"/>
      <c r="CB456" s="442"/>
      <c r="CC456" s="442"/>
      <c r="CD456" s="130"/>
      <c r="CN456" s="130"/>
      <c r="CX456" s="130"/>
      <c r="DH456" s="130"/>
      <c r="DR456" s="130"/>
      <c r="EB456" s="130"/>
      <c r="EL456" s="130"/>
      <c r="EV456" s="130"/>
      <c r="EW456" s="130"/>
      <c r="EX456" s="130"/>
      <c r="EY456" s="130"/>
      <c r="EZ456" s="130"/>
      <c r="FA456" s="130"/>
      <c r="FB456" s="130"/>
      <c r="FC456" s="130"/>
      <c r="FF456" s="130"/>
      <c r="FP456" s="130"/>
      <c r="FZ456" s="130"/>
      <c r="GJ456" s="130"/>
      <c r="GT456" s="130"/>
      <c r="HD456" s="130"/>
      <c r="HN456" s="130"/>
      <c r="HX456" s="130"/>
      <c r="IH456" s="130"/>
    </row>
    <row xmlns:x14ac="http://schemas.microsoft.com/office/spreadsheetml/2009/9/ac" r="457" s="3" customFormat="true" x14ac:dyDescent="0.25">
      <c r="A457" s="394"/>
      <c r="B457" s="130"/>
      <c r="L457" s="130"/>
      <c r="V457" s="130"/>
      <c r="AF457" s="130"/>
      <c r="AP457" s="130"/>
      <c r="AZ457" s="130"/>
      <c r="BA457" s="130"/>
      <c r="BB457" s="130"/>
      <c r="BC457" s="130"/>
      <c r="BD457" s="130"/>
      <c r="BE457" s="130"/>
      <c r="BF457" s="130"/>
      <c r="BG457" s="130"/>
      <c r="BJ457" s="130"/>
      <c r="BK457" s="130"/>
      <c r="BL457" s="130"/>
      <c r="BM457" s="130"/>
      <c r="BN457" s="130"/>
      <c r="BO457" s="130"/>
      <c r="BP457" s="130"/>
      <c r="BQ457" s="130"/>
      <c r="BT457" s="441"/>
      <c r="BU457" s="442"/>
      <c r="BV457" s="442"/>
      <c r="BW457" s="442"/>
      <c r="BX457" s="442"/>
      <c r="BY457" s="442"/>
      <c r="BZ457" s="442"/>
      <c r="CA457" s="442"/>
      <c r="CB457" s="442"/>
      <c r="CC457" s="442"/>
      <c r="CD457" s="130"/>
      <c r="CN457" s="130"/>
      <c r="CX457" s="130"/>
      <c r="DH457" s="130"/>
      <c r="DR457" s="130"/>
      <c r="EB457" s="130"/>
      <c r="EL457" s="130"/>
      <c r="EV457" s="130"/>
      <c r="EW457" s="130"/>
      <c r="EX457" s="130"/>
      <c r="EY457" s="130"/>
      <c r="EZ457" s="130"/>
      <c r="FA457" s="130"/>
      <c r="FB457" s="130"/>
      <c r="FC457" s="130"/>
      <c r="FF457" s="130"/>
      <c r="FP457" s="130"/>
      <c r="FZ457" s="130"/>
      <c r="GJ457" s="130"/>
      <c r="GT457" s="130"/>
      <c r="HD457" s="130"/>
      <c r="HN457" s="130"/>
      <c r="HX457" s="130"/>
      <c r="IH457" s="130"/>
    </row>
    <row xmlns:x14ac="http://schemas.microsoft.com/office/spreadsheetml/2009/9/ac" r="458" s="3" customFormat="true" x14ac:dyDescent="0.25">
      <c r="A458" s="394"/>
      <c r="B458" s="130"/>
      <c r="L458" s="130"/>
      <c r="V458" s="130"/>
      <c r="AF458" s="130"/>
      <c r="AP458" s="130"/>
      <c r="AZ458" s="130"/>
      <c r="BA458" s="130"/>
      <c r="BB458" s="130"/>
      <c r="BC458" s="130"/>
      <c r="BD458" s="130"/>
      <c r="BE458" s="130"/>
      <c r="BF458" s="130"/>
      <c r="BG458" s="130"/>
      <c r="BJ458" s="130"/>
      <c r="BK458" s="130"/>
      <c r="BL458" s="130"/>
      <c r="BM458" s="130"/>
      <c r="BN458" s="130"/>
      <c r="BO458" s="130"/>
      <c r="BP458" s="130"/>
      <c r="BQ458" s="130"/>
      <c r="BT458" s="441"/>
      <c r="BU458" s="442"/>
      <c r="BV458" s="442"/>
      <c r="BW458" s="442"/>
      <c r="BX458" s="442"/>
      <c r="BY458" s="442"/>
      <c r="BZ458" s="442"/>
      <c r="CA458" s="442"/>
      <c r="CB458" s="442"/>
      <c r="CC458" s="442"/>
      <c r="CD458" s="130"/>
      <c r="CN458" s="130"/>
      <c r="CX458" s="130"/>
      <c r="DH458" s="130"/>
      <c r="DR458" s="130"/>
      <c r="EB458" s="130"/>
      <c r="EL458" s="130"/>
      <c r="EV458" s="130"/>
      <c r="EW458" s="130"/>
      <c r="EX458" s="130"/>
      <c r="EY458" s="130"/>
      <c r="EZ458" s="130"/>
      <c r="FA458" s="130"/>
      <c r="FB458" s="130"/>
      <c r="FC458" s="130"/>
      <c r="FF458" s="130"/>
      <c r="FP458" s="130"/>
      <c r="FZ458" s="130"/>
      <c r="GJ458" s="130"/>
      <c r="GT458" s="130"/>
      <c r="HD458" s="130"/>
      <c r="HN458" s="130"/>
      <c r="HX458" s="130"/>
      <c r="IH458" s="130"/>
    </row>
    <row xmlns:x14ac="http://schemas.microsoft.com/office/spreadsheetml/2009/9/ac" r="459" s="3" customFormat="true" x14ac:dyDescent="0.25">
      <c r="A459" s="394"/>
      <c r="B459" s="130"/>
      <c r="L459" s="130"/>
      <c r="V459" s="130"/>
      <c r="AF459" s="130"/>
      <c r="AP459" s="130"/>
      <c r="AZ459" s="130"/>
      <c r="BA459" s="130"/>
      <c r="BB459" s="130"/>
      <c r="BC459" s="130"/>
      <c r="BD459" s="130"/>
      <c r="BE459" s="130"/>
      <c r="BF459" s="130"/>
      <c r="BG459" s="130"/>
      <c r="BJ459" s="130"/>
      <c r="BK459" s="130"/>
      <c r="BL459" s="130"/>
      <c r="BM459" s="130"/>
      <c r="BN459" s="130"/>
      <c r="BO459" s="130"/>
      <c r="BP459" s="130"/>
      <c r="BQ459" s="130"/>
      <c r="BT459" s="441"/>
      <c r="BU459" s="442"/>
      <c r="BV459" s="442"/>
      <c r="BW459" s="442"/>
      <c r="BX459" s="442"/>
      <c r="BY459" s="442"/>
      <c r="BZ459" s="442"/>
      <c r="CA459" s="442"/>
      <c r="CB459" s="442"/>
      <c r="CC459" s="442"/>
      <c r="CD459" s="130"/>
      <c r="CN459" s="130"/>
      <c r="CX459" s="130"/>
      <c r="DH459" s="130"/>
      <c r="DR459" s="130"/>
      <c r="EB459" s="130"/>
      <c r="EL459" s="130"/>
      <c r="EV459" s="130"/>
      <c r="EW459" s="130"/>
      <c r="EX459" s="130"/>
      <c r="EY459" s="130"/>
      <c r="EZ459" s="130"/>
      <c r="FA459" s="130"/>
      <c r="FB459" s="130"/>
      <c r="FC459" s="130"/>
      <c r="FF459" s="130"/>
      <c r="FP459" s="130"/>
      <c r="FZ459" s="130"/>
      <c r="GJ459" s="130"/>
      <c r="GT459" s="130"/>
      <c r="HD459" s="130"/>
      <c r="HN459" s="130"/>
      <c r="HX459" s="130"/>
      <c r="IH459" s="130"/>
    </row>
    <row xmlns:x14ac="http://schemas.microsoft.com/office/spreadsheetml/2009/9/ac" r="460" s="3" customFormat="true" x14ac:dyDescent="0.25">
      <c r="A460" s="394"/>
      <c r="B460" s="130"/>
      <c r="L460" s="130"/>
      <c r="V460" s="130"/>
      <c r="AF460" s="130"/>
      <c r="AP460" s="130"/>
      <c r="AZ460" s="130"/>
      <c r="BA460" s="130"/>
      <c r="BB460" s="130"/>
      <c r="BC460" s="130"/>
      <c r="BD460" s="130"/>
      <c r="BE460" s="130"/>
      <c r="BF460" s="130"/>
      <c r="BG460" s="130"/>
      <c r="BJ460" s="130"/>
      <c r="BK460" s="130"/>
      <c r="BL460" s="130"/>
      <c r="BM460" s="130"/>
      <c r="BN460" s="130"/>
      <c r="BO460" s="130"/>
      <c r="BP460" s="130"/>
      <c r="BQ460" s="130"/>
      <c r="BT460" s="441"/>
      <c r="BU460" s="442"/>
      <c r="BV460" s="442"/>
      <c r="BW460" s="442"/>
      <c r="BX460" s="442"/>
      <c r="BY460" s="442"/>
      <c r="BZ460" s="442"/>
      <c r="CA460" s="442"/>
      <c r="CB460" s="442"/>
      <c r="CC460" s="442"/>
      <c r="CD460" s="130"/>
      <c r="CN460" s="130"/>
      <c r="CX460" s="130"/>
      <c r="DH460" s="130"/>
      <c r="DR460" s="130"/>
      <c r="EB460" s="130"/>
      <c r="EL460" s="130"/>
      <c r="EV460" s="130"/>
      <c r="EW460" s="130"/>
      <c r="EX460" s="130"/>
      <c r="EY460" s="130"/>
      <c r="EZ460" s="130"/>
      <c r="FA460" s="130"/>
      <c r="FB460" s="130"/>
      <c r="FC460" s="130"/>
      <c r="FF460" s="130"/>
      <c r="FP460" s="130"/>
      <c r="FZ460" s="130"/>
      <c r="GJ460" s="130"/>
      <c r="GT460" s="130"/>
      <c r="HD460" s="130"/>
      <c r="HN460" s="130"/>
      <c r="HX460" s="130"/>
      <c r="IH460" s="130"/>
    </row>
    <row xmlns:x14ac="http://schemas.microsoft.com/office/spreadsheetml/2009/9/ac" r="461" s="3" customFormat="true" x14ac:dyDescent="0.25">
      <c r="A461" s="394"/>
      <c r="B461" s="130"/>
      <c r="L461" s="130"/>
      <c r="V461" s="130"/>
      <c r="AF461" s="130"/>
      <c r="AP461" s="130"/>
      <c r="AZ461" s="130"/>
      <c r="BA461" s="130"/>
      <c r="BB461" s="130"/>
      <c r="BC461" s="130"/>
      <c r="BD461" s="130"/>
      <c r="BE461" s="130"/>
      <c r="BF461" s="130"/>
      <c r="BG461" s="130"/>
      <c r="BJ461" s="130"/>
      <c r="BK461" s="130"/>
      <c r="BL461" s="130"/>
      <c r="BM461" s="130"/>
      <c r="BN461" s="130"/>
      <c r="BO461" s="130"/>
      <c r="BP461" s="130"/>
      <c r="BQ461" s="130"/>
      <c r="BT461" s="441"/>
      <c r="BU461" s="442"/>
      <c r="BV461" s="442"/>
      <c r="BW461" s="442"/>
      <c r="BX461" s="442"/>
      <c r="BY461" s="442"/>
      <c r="BZ461" s="442"/>
      <c r="CA461" s="442"/>
      <c r="CB461" s="442"/>
      <c r="CC461" s="442"/>
      <c r="CD461" s="130"/>
      <c r="CN461" s="130"/>
      <c r="CX461" s="130"/>
      <c r="DH461" s="130"/>
      <c r="DR461" s="130"/>
      <c r="EB461" s="130"/>
      <c r="EL461" s="130"/>
      <c r="EV461" s="130"/>
      <c r="EW461" s="130"/>
      <c r="EX461" s="130"/>
      <c r="EY461" s="130"/>
      <c r="EZ461" s="130"/>
      <c r="FA461" s="130"/>
      <c r="FB461" s="130"/>
      <c r="FC461" s="130"/>
      <c r="FF461" s="130"/>
      <c r="FP461" s="130"/>
      <c r="FZ461" s="130"/>
      <c r="GJ461" s="130"/>
      <c r="GT461" s="130"/>
      <c r="HD461" s="130"/>
      <c r="HN461" s="130"/>
      <c r="HX461" s="130"/>
      <c r="IH461" s="130"/>
    </row>
    <row xmlns:x14ac="http://schemas.microsoft.com/office/spreadsheetml/2009/9/ac" r="462" s="3" customFormat="true" x14ac:dyDescent="0.25">
      <c r="A462" s="394"/>
      <c r="B462" s="130"/>
      <c r="L462" s="130"/>
      <c r="V462" s="130"/>
      <c r="AF462" s="130"/>
      <c r="AP462" s="130"/>
      <c r="AZ462" s="130"/>
      <c r="BA462" s="130"/>
      <c r="BB462" s="130"/>
      <c r="BC462" s="130"/>
      <c r="BD462" s="130"/>
      <c r="BE462" s="130"/>
      <c r="BF462" s="130"/>
      <c r="BG462" s="130"/>
      <c r="BJ462" s="130"/>
      <c r="BK462" s="130"/>
      <c r="BL462" s="130"/>
      <c r="BM462" s="130"/>
      <c r="BN462" s="130"/>
      <c r="BO462" s="130"/>
      <c r="BP462" s="130"/>
      <c r="BQ462" s="130"/>
      <c r="BT462" s="441"/>
      <c r="BU462" s="442"/>
      <c r="BV462" s="442"/>
      <c r="BW462" s="442"/>
      <c r="BX462" s="442"/>
      <c r="BY462" s="442"/>
      <c r="BZ462" s="442"/>
      <c r="CA462" s="442"/>
      <c r="CB462" s="442"/>
      <c r="CC462" s="442"/>
      <c r="CD462" s="130"/>
      <c r="CN462" s="130"/>
      <c r="CX462" s="130"/>
      <c r="DH462" s="130"/>
      <c r="DR462" s="130"/>
      <c r="EB462" s="130"/>
      <c r="EL462" s="130"/>
      <c r="EV462" s="130"/>
      <c r="EW462" s="130"/>
      <c r="EX462" s="130"/>
      <c r="EY462" s="130"/>
      <c r="EZ462" s="130"/>
      <c r="FA462" s="130"/>
      <c r="FB462" s="130"/>
      <c r="FC462" s="130"/>
      <c r="FF462" s="130"/>
      <c r="FP462" s="130"/>
      <c r="FZ462" s="130"/>
      <c r="GJ462" s="130"/>
      <c r="GT462" s="130"/>
      <c r="HD462" s="130"/>
      <c r="HN462" s="130"/>
      <c r="HX462" s="130"/>
      <c r="IH462" s="130"/>
    </row>
    <row xmlns:x14ac="http://schemas.microsoft.com/office/spreadsheetml/2009/9/ac" r="463" s="3" customFormat="true" x14ac:dyDescent="0.25">
      <c r="A463" s="394"/>
      <c r="B463" s="130"/>
      <c r="L463" s="130"/>
      <c r="V463" s="130"/>
      <c r="AF463" s="130"/>
      <c r="AP463" s="130"/>
      <c r="AZ463" s="130"/>
      <c r="BA463" s="130"/>
      <c r="BB463" s="130"/>
      <c r="BC463" s="130"/>
      <c r="BD463" s="130"/>
      <c r="BE463" s="130"/>
      <c r="BF463" s="130"/>
      <c r="BG463" s="130"/>
      <c r="BJ463" s="130"/>
      <c r="BK463" s="130"/>
      <c r="BL463" s="130"/>
      <c r="BM463" s="130"/>
      <c r="BN463" s="130"/>
      <c r="BO463" s="130"/>
      <c r="BP463" s="130"/>
      <c r="BQ463" s="130"/>
      <c r="BT463" s="441"/>
      <c r="BU463" s="442"/>
      <c r="BV463" s="442"/>
      <c r="BW463" s="442"/>
      <c r="BX463" s="442"/>
      <c r="BY463" s="442"/>
      <c r="BZ463" s="442"/>
      <c r="CA463" s="442"/>
      <c r="CB463" s="442"/>
      <c r="CC463" s="442"/>
      <c r="CD463" s="130"/>
      <c r="CN463" s="130"/>
      <c r="CX463" s="130"/>
      <c r="DH463" s="130"/>
      <c r="DR463" s="130"/>
      <c r="EB463" s="130"/>
      <c r="EL463" s="130"/>
      <c r="EV463" s="130"/>
      <c r="EW463" s="130"/>
      <c r="EX463" s="130"/>
      <c r="EY463" s="130"/>
      <c r="EZ463" s="130"/>
      <c r="FA463" s="130"/>
      <c r="FB463" s="130"/>
      <c r="FC463" s="130"/>
      <c r="FF463" s="130"/>
      <c r="FP463" s="130"/>
      <c r="FZ463" s="130"/>
      <c r="GJ463" s="130"/>
      <c r="GT463" s="130"/>
      <c r="HD463" s="130"/>
      <c r="HN463" s="130"/>
      <c r="HX463" s="130"/>
      <c r="IH463" s="130"/>
    </row>
    <row xmlns:x14ac="http://schemas.microsoft.com/office/spreadsheetml/2009/9/ac" r="464" s="3" customFormat="true" x14ac:dyDescent="0.25">
      <c r="A464" s="394"/>
      <c r="B464" s="130"/>
      <c r="L464" s="130"/>
      <c r="V464" s="130"/>
      <c r="AF464" s="130"/>
      <c r="AP464" s="130"/>
      <c r="AZ464" s="130"/>
      <c r="BA464" s="130"/>
      <c r="BB464" s="130"/>
      <c r="BC464" s="130"/>
      <c r="BD464" s="130"/>
      <c r="BE464" s="130"/>
      <c r="BF464" s="130"/>
      <c r="BG464" s="130"/>
      <c r="BJ464" s="130"/>
      <c r="BK464" s="130"/>
      <c r="BL464" s="130"/>
      <c r="BM464" s="130"/>
      <c r="BN464" s="130"/>
      <c r="BO464" s="130"/>
      <c r="BP464" s="130"/>
      <c r="BQ464" s="130"/>
      <c r="BT464" s="441"/>
      <c r="BU464" s="442"/>
      <c r="BV464" s="442"/>
      <c r="BW464" s="442"/>
      <c r="BX464" s="442"/>
      <c r="BY464" s="442"/>
      <c r="BZ464" s="442"/>
      <c r="CA464" s="442"/>
      <c r="CB464" s="442"/>
      <c r="CC464" s="442"/>
      <c r="CD464" s="130"/>
      <c r="CN464" s="130"/>
      <c r="CX464" s="130"/>
      <c r="DH464" s="130"/>
      <c r="DR464" s="130"/>
      <c r="EB464" s="130"/>
      <c r="EL464" s="130"/>
      <c r="EV464" s="130"/>
      <c r="EW464" s="130"/>
      <c r="EX464" s="130"/>
      <c r="EY464" s="130"/>
      <c r="EZ464" s="130"/>
      <c r="FA464" s="130"/>
      <c r="FB464" s="130"/>
      <c r="FC464" s="130"/>
      <c r="FF464" s="130"/>
      <c r="FP464" s="130"/>
      <c r="FZ464" s="130"/>
      <c r="GJ464" s="130"/>
      <c r="GT464" s="130"/>
      <c r="HD464" s="130"/>
      <c r="HN464" s="130"/>
      <c r="HX464" s="130"/>
      <c r="IH464" s="130"/>
    </row>
    <row xmlns:x14ac="http://schemas.microsoft.com/office/spreadsheetml/2009/9/ac" r="465" s="3" customFormat="true" x14ac:dyDescent="0.25">
      <c r="A465" s="394"/>
      <c r="B465" s="130"/>
      <c r="L465" s="130"/>
      <c r="V465" s="130"/>
      <c r="AF465" s="130"/>
      <c r="AP465" s="130"/>
      <c r="AZ465" s="130"/>
      <c r="BA465" s="130"/>
      <c r="BB465" s="130"/>
      <c r="BC465" s="130"/>
      <c r="BD465" s="130"/>
      <c r="BE465" s="130"/>
      <c r="BF465" s="130"/>
      <c r="BG465" s="130"/>
      <c r="BJ465" s="130"/>
      <c r="BK465" s="130"/>
      <c r="BL465" s="130"/>
      <c r="BM465" s="130"/>
      <c r="BN465" s="130"/>
      <c r="BO465" s="130"/>
      <c r="BP465" s="130"/>
      <c r="BQ465" s="130"/>
      <c r="BT465" s="441"/>
      <c r="BU465" s="442"/>
      <c r="BV465" s="442"/>
      <c r="BW465" s="442"/>
      <c r="BX465" s="442"/>
      <c r="BY465" s="442"/>
      <c r="BZ465" s="442"/>
      <c r="CA465" s="442"/>
      <c r="CB465" s="442"/>
      <c r="CC465" s="442"/>
      <c r="CD465" s="130"/>
      <c r="CN465" s="130"/>
      <c r="CX465" s="130"/>
      <c r="DH465" s="130"/>
      <c r="DR465" s="130"/>
      <c r="EB465" s="130"/>
      <c r="EL465" s="130"/>
      <c r="EV465" s="130"/>
      <c r="EW465" s="130"/>
      <c r="EX465" s="130"/>
      <c r="EY465" s="130"/>
      <c r="EZ465" s="130"/>
      <c r="FA465" s="130"/>
      <c r="FB465" s="130"/>
      <c r="FC465" s="130"/>
      <c r="FF465" s="130"/>
      <c r="FP465" s="130"/>
      <c r="FZ465" s="130"/>
      <c r="GJ465" s="130"/>
      <c r="GT465" s="130"/>
      <c r="HD465" s="130"/>
      <c r="HN465" s="130"/>
      <c r="HX465" s="130"/>
      <c r="IH465" s="130"/>
    </row>
    <row xmlns:x14ac="http://schemas.microsoft.com/office/spreadsheetml/2009/9/ac" r="466" s="3" customFormat="true" x14ac:dyDescent="0.25">
      <c r="A466" s="394"/>
      <c r="B466" s="130"/>
      <c r="L466" s="130"/>
      <c r="V466" s="130"/>
      <c r="AF466" s="130"/>
      <c r="AP466" s="130"/>
      <c r="AZ466" s="130"/>
      <c r="BA466" s="130"/>
      <c r="BB466" s="130"/>
      <c r="BC466" s="130"/>
      <c r="BD466" s="130"/>
      <c r="BE466" s="130"/>
      <c r="BF466" s="130"/>
      <c r="BG466" s="130"/>
      <c r="BJ466" s="130"/>
      <c r="BK466" s="130"/>
      <c r="BL466" s="130"/>
      <c r="BM466" s="130"/>
      <c r="BN466" s="130"/>
      <c r="BO466" s="130"/>
      <c r="BP466" s="130"/>
      <c r="BQ466" s="130"/>
      <c r="BT466" s="441"/>
      <c r="BU466" s="442"/>
      <c r="BV466" s="442"/>
      <c r="BW466" s="442"/>
      <c r="BX466" s="442"/>
      <c r="BY466" s="442"/>
      <c r="BZ466" s="442"/>
      <c r="CA466" s="442"/>
      <c r="CB466" s="442"/>
      <c r="CC466" s="442"/>
      <c r="CD466" s="130"/>
      <c r="CN466" s="130"/>
      <c r="CX466" s="130"/>
      <c r="DH466" s="130"/>
      <c r="DR466" s="130"/>
      <c r="EB466" s="130"/>
      <c r="EL466" s="130"/>
      <c r="EV466" s="130"/>
      <c r="EW466" s="130"/>
      <c r="EX466" s="130"/>
      <c r="EY466" s="130"/>
      <c r="EZ466" s="130"/>
      <c r="FA466" s="130"/>
      <c r="FB466" s="130"/>
      <c r="FC466" s="130"/>
      <c r="FF466" s="130"/>
      <c r="FP466" s="130"/>
      <c r="FZ466" s="130"/>
      <c r="GJ466" s="130"/>
      <c r="GT466" s="130"/>
      <c r="HD466" s="130"/>
      <c r="HN466" s="130"/>
      <c r="HX466" s="130"/>
      <c r="IH466" s="130"/>
    </row>
    <row xmlns:x14ac="http://schemas.microsoft.com/office/spreadsheetml/2009/9/ac" r="467" s="3" customFormat="true" x14ac:dyDescent="0.25">
      <c r="A467" s="394"/>
      <c r="B467" s="130"/>
      <c r="L467" s="130"/>
      <c r="V467" s="130"/>
      <c r="AF467" s="130"/>
      <c r="AP467" s="130"/>
      <c r="AZ467" s="130"/>
      <c r="BA467" s="130"/>
      <c r="BB467" s="130"/>
      <c r="BC467" s="130"/>
      <c r="BD467" s="130"/>
      <c r="BE467" s="130"/>
      <c r="BF467" s="130"/>
      <c r="BG467" s="130"/>
      <c r="BJ467" s="130"/>
      <c r="BK467" s="130"/>
      <c r="BL467" s="130"/>
      <c r="BM467" s="130"/>
      <c r="BN467" s="130"/>
      <c r="BO467" s="130"/>
      <c r="BP467" s="130"/>
      <c r="BQ467" s="130"/>
      <c r="BT467" s="441"/>
      <c r="BU467" s="442"/>
      <c r="BV467" s="442"/>
      <c r="BW467" s="442"/>
      <c r="BX467" s="442"/>
      <c r="BY467" s="442"/>
      <c r="BZ467" s="442"/>
      <c r="CA467" s="442"/>
      <c r="CB467" s="442"/>
      <c r="CC467" s="442"/>
      <c r="CD467" s="130"/>
      <c r="CN467" s="130"/>
      <c r="CX467" s="130"/>
      <c r="DH467" s="130"/>
      <c r="DR467" s="130"/>
      <c r="EB467" s="130"/>
      <c r="EL467" s="130"/>
      <c r="EV467" s="130"/>
      <c r="EW467" s="130"/>
      <c r="EX467" s="130"/>
      <c r="EY467" s="130"/>
      <c r="EZ467" s="130"/>
      <c r="FA467" s="130"/>
      <c r="FB467" s="130"/>
      <c r="FC467" s="130"/>
      <c r="FF467" s="130"/>
      <c r="FP467" s="130"/>
      <c r="FZ467" s="130"/>
      <c r="GJ467" s="130"/>
      <c r="GT467" s="130"/>
      <c r="HD467" s="130"/>
      <c r="HN467" s="130"/>
      <c r="HX467" s="130"/>
      <c r="IH467" s="130"/>
    </row>
    <row xmlns:x14ac="http://schemas.microsoft.com/office/spreadsheetml/2009/9/ac" r="468" s="3" customFormat="true" x14ac:dyDescent="0.25">
      <c r="A468" s="394"/>
      <c r="B468" s="130"/>
      <c r="L468" s="130"/>
      <c r="V468" s="130"/>
      <c r="AF468" s="130"/>
      <c r="AP468" s="130"/>
      <c r="AZ468" s="130"/>
      <c r="BA468" s="130"/>
      <c r="BB468" s="130"/>
      <c r="BC468" s="130"/>
      <c r="BD468" s="130"/>
      <c r="BE468" s="130"/>
      <c r="BF468" s="130"/>
      <c r="BG468" s="130"/>
      <c r="BJ468" s="130"/>
      <c r="BK468" s="130"/>
      <c r="BL468" s="130"/>
      <c r="BM468" s="130"/>
      <c r="BN468" s="130"/>
      <c r="BO468" s="130"/>
      <c r="BP468" s="130"/>
      <c r="BQ468" s="130"/>
      <c r="BT468" s="441"/>
      <c r="BU468" s="442"/>
      <c r="BV468" s="442"/>
      <c r="BW468" s="442"/>
      <c r="BX468" s="442"/>
      <c r="BY468" s="442"/>
      <c r="BZ468" s="442"/>
      <c r="CA468" s="442"/>
      <c r="CB468" s="442"/>
      <c r="CC468" s="442"/>
      <c r="CD468" s="130"/>
      <c r="CN468" s="130"/>
      <c r="CX468" s="130"/>
      <c r="DH468" s="130"/>
      <c r="DR468" s="130"/>
      <c r="EB468" s="130"/>
      <c r="EL468" s="130"/>
      <c r="EV468" s="130"/>
      <c r="EW468" s="130"/>
      <c r="EX468" s="130"/>
      <c r="EY468" s="130"/>
      <c r="EZ468" s="130"/>
      <c r="FA468" s="130"/>
      <c r="FB468" s="130"/>
      <c r="FC468" s="130"/>
      <c r="FF468" s="130"/>
      <c r="FP468" s="130"/>
      <c r="FZ468" s="130"/>
      <c r="GJ468" s="130"/>
      <c r="GT468" s="130"/>
      <c r="HD468" s="130"/>
      <c r="HN468" s="130"/>
      <c r="HX468" s="130"/>
      <c r="IH468" s="130"/>
    </row>
    <row xmlns:x14ac="http://schemas.microsoft.com/office/spreadsheetml/2009/9/ac" r="469" s="3" customFormat="true" x14ac:dyDescent="0.25">
      <c r="A469" s="394"/>
      <c r="B469" s="130"/>
      <c r="L469" s="130"/>
      <c r="V469" s="130"/>
      <c r="AF469" s="130"/>
      <c r="AP469" s="130"/>
      <c r="AZ469" s="130"/>
      <c r="BA469" s="130"/>
      <c r="BB469" s="130"/>
      <c r="BC469" s="130"/>
      <c r="BD469" s="130"/>
      <c r="BE469" s="130"/>
      <c r="BF469" s="130"/>
      <c r="BG469" s="130"/>
      <c r="BJ469" s="130"/>
      <c r="BK469" s="130"/>
      <c r="BL469" s="130"/>
      <c r="BM469" s="130"/>
      <c r="BN469" s="130"/>
      <c r="BO469" s="130"/>
      <c r="BP469" s="130"/>
      <c r="BQ469" s="130"/>
      <c r="BT469" s="441"/>
      <c r="BU469" s="442"/>
      <c r="BV469" s="442"/>
      <c r="BW469" s="442"/>
      <c r="BX469" s="442"/>
      <c r="BY469" s="442"/>
      <c r="BZ469" s="442"/>
      <c r="CA469" s="442"/>
      <c r="CB469" s="442"/>
      <c r="CC469" s="442"/>
      <c r="CD469" s="130"/>
      <c r="CN469" s="130"/>
      <c r="CX469" s="130"/>
      <c r="DH469" s="130"/>
      <c r="DR469" s="130"/>
      <c r="EB469" s="130"/>
      <c r="EL469" s="130"/>
      <c r="EV469" s="130"/>
      <c r="EW469" s="130"/>
      <c r="EX469" s="130"/>
      <c r="EY469" s="130"/>
      <c r="EZ469" s="130"/>
      <c r="FA469" s="130"/>
      <c r="FB469" s="130"/>
      <c r="FC469" s="130"/>
      <c r="FF469" s="130"/>
      <c r="FP469" s="130"/>
      <c r="FZ469" s="130"/>
      <c r="GJ469" s="130"/>
      <c r="GT469" s="130"/>
      <c r="HD469" s="130"/>
      <c r="HN469" s="130"/>
      <c r="HX469" s="130"/>
      <c r="IH469" s="130"/>
    </row>
    <row xmlns:x14ac="http://schemas.microsoft.com/office/spreadsheetml/2009/9/ac" r="470" s="3" customFormat="true" x14ac:dyDescent="0.25">
      <c r="A470" s="394"/>
      <c r="B470" s="130"/>
      <c r="L470" s="130"/>
      <c r="V470" s="130"/>
      <c r="AF470" s="130"/>
      <c r="AP470" s="130"/>
      <c r="AZ470" s="130"/>
      <c r="BA470" s="130"/>
      <c r="BB470" s="130"/>
      <c r="BC470" s="130"/>
      <c r="BD470" s="130"/>
      <c r="BE470" s="130"/>
      <c r="BF470" s="130"/>
      <c r="BG470" s="130"/>
      <c r="BJ470" s="130"/>
      <c r="BK470" s="130"/>
      <c r="BL470" s="130"/>
      <c r="BM470" s="130"/>
      <c r="BN470" s="130"/>
      <c r="BO470" s="130"/>
      <c r="BP470" s="130"/>
      <c r="BQ470" s="130"/>
      <c r="BT470" s="441"/>
      <c r="BU470" s="442"/>
      <c r="BV470" s="442"/>
      <c r="BW470" s="442"/>
      <c r="BX470" s="442"/>
      <c r="BY470" s="442"/>
      <c r="BZ470" s="442"/>
      <c r="CA470" s="442"/>
      <c r="CB470" s="442"/>
      <c r="CC470" s="442"/>
      <c r="CD470" s="130"/>
      <c r="CN470" s="130"/>
      <c r="CX470" s="130"/>
      <c r="DH470" s="130"/>
      <c r="DR470" s="130"/>
      <c r="EB470" s="130"/>
      <c r="EL470" s="130"/>
      <c r="EV470" s="130"/>
      <c r="EW470" s="130"/>
      <c r="EX470" s="130"/>
      <c r="EY470" s="130"/>
      <c r="EZ470" s="130"/>
      <c r="FA470" s="130"/>
      <c r="FB470" s="130"/>
      <c r="FC470" s="130"/>
      <c r="FF470" s="130"/>
      <c r="FP470" s="130"/>
      <c r="FZ470" s="130"/>
      <c r="GJ470" s="130"/>
      <c r="GT470" s="130"/>
      <c r="HD470" s="130"/>
      <c r="HN470" s="130"/>
      <c r="HX470" s="130"/>
      <c r="IH470" s="130"/>
    </row>
    <row xmlns:x14ac="http://schemas.microsoft.com/office/spreadsheetml/2009/9/ac" r="471" s="3" customFormat="true" x14ac:dyDescent="0.25">
      <c r="A471" s="394"/>
      <c r="B471" s="130"/>
      <c r="L471" s="130"/>
      <c r="V471" s="130"/>
      <c r="AF471" s="130"/>
      <c r="AP471" s="130"/>
      <c r="AZ471" s="130"/>
      <c r="BA471" s="130"/>
      <c r="BB471" s="130"/>
      <c r="BC471" s="130"/>
      <c r="BD471" s="130"/>
      <c r="BE471" s="130"/>
      <c r="BF471" s="130"/>
      <c r="BG471" s="130"/>
      <c r="BJ471" s="130"/>
      <c r="BK471" s="130"/>
      <c r="BL471" s="130"/>
      <c r="BM471" s="130"/>
      <c r="BN471" s="130"/>
      <c r="BO471" s="130"/>
      <c r="BP471" s="130"/>
      <c r="BQ471" s="130"/>
      <c r="BT471" s="441"/>
      <c r="BU471" s="442"/>
      <c r="BV471" s="442"/>
      <c r="BW471" s="442"/>
      <c r="BX471" s="442"/>
      <c r="BY471" s="442"/>
      <c r="BZ471" s="442"/>
      <c r="CA471" s="442"/>
      <c r="CB471" s="442"/>
      <c r="CC471" s="442"/>
      <c r="CD471" s="130"/>
      <c r="CN471" s="130"/>
      <c r="CX471" s="130"/>
      <c r="DH471" s="130"/>
      <c r="DR471" s="130"/>
      <c r="EB471" s="130"/>
      <c r="EL471" s="130"/>
      <c r="EV471" s="130"/>
      <c r="EW471" s="130"/>
      <c r="EX471" s="130"/>
      <c r="EY471" s="130"/>
      <c r="EZ471" s="130"/>
      <c r="FA471" s="130"/>
      <c r="FB471" s="130"/>
      <c r="FC471" s="130"/>
      <c r="FF471" s="130"/>
      <c r="FP471" s="130"/>
      <c r="FZ471" s="130"/>
      <c r="GJ471" s="130"/>
      <c r="GT471" s="130"/>
      <c r="HD471" s="130"/>
      <c r="HN471" s="130"/>
      <c r="HX471" s="130"/>
      <c r="IH471" s="130"/>
    </row>
    <row xmlns:x14ac="http://schemas.microsoft.com/office/spreadsheetml/2009/9/ac" r="472" s="3" customFormat="true" x14ac:dyDescent="0.25">
      <c r="A472" s="394"/>
      <c r="B472" s="130"/>
      <c r="L472" s="130"/>
      <c r="V472" s="130"/>
      <c r="AF472" s="130"/>
      <c r="AP472" s="130"/>
      <c r="AZ472" s="130"/>
      <c r="BA472" s="130"/>
      <c r="BB472" s="130"/>
      <c r="BC472" s="130"/>
      <c r="BD472" s="130"/>
      <c r="BE472" s="130"/>
      <c r="BF472" s="130"/>
      <c r="BG472" s="130"/>
      <c r="BJ472" s="130"/>
      <c r="BK472" s="130"/>
      <c r="BL472" s="130"/>
      <c r="BM472" s="130"/>
      <c r="BN472" s="130"/>
      <c r="BO472" s="130"/>
      <c r="BP472" s="130"/>
      <c r="BQ472" s="130"/>
      <c r="BT472" s="441"/>
      <c r="BU472" s="442"/>
      <c r="BV472" s="442"/>
      <c r="BW472" s="442"/>
      <c r="BX472" s="442"/>
      <c r="BY472" s="442"/>
      <c r="BZ472" s="442"/>
      <c r="CA472" s="442"/>
      <c r="CB472" s="442"/>
      <c r="CC472" s="442"/>
      <c r="CD472" s="130"/>
      <c r="CN472" s="130"/>
      <c r="CX472" s="130"/>
      <c r="DH472" s="130"/>
      <c r="DR472" s="130"/>
      <c r="EB472" s="130"/>
      <c r="EL472" s="130"/>
      <c r="EV472" s="130"/>
      <c r="EW472" s="130"/>
      <c r="EX472" s="130"/>
      <c r="EY472" s="130"/>
      <c r="EZ472" s="130"/>
      <c r="FA472" s="130"/>
      <c r="FB472" s="130"/>
      <c r="FC472" s="130"/>
      <c r="FF472" s="130"/>
      <c r="FP472" s="130"/>
      <c r="FZ472" s="130"/>
      <c r="GJ472" s="130"/>
      <c r="GT472" s="130"/>
      <c r="HD472" s="130"/>
      <c r="HN472" s="130"/>
      <c r="HX472" s="130"/>
      <c r="IH472" s="130"/>
    </row>
    <row xmlns:x14ac="http://schemas.microsoft.com/office/spreadsheetml/2009/9/ac" r="473" s="3" customFormat="true" x14ac:dyDescent="0.25">
      <c r="A473" s="394"/>
      <c r="B473" s="130"/>
      <c r="L473" s="130"/>
      <c r="V473" s="130"/>
      <c r="AF473" s="130"/>
      <c r="AP473" s="130"/>
      <c r="AZ473" s="130"/>
      <c r="BA473" s="130"/>
      <c r="BB473" s="130"/>
      <c r="BC473" s="130"/>
      <c r="BD473" s="130"/>
      <c r="BE473" s="130"/>
      <c r="BF473" s="130"/>
      <c r="BG473" s="130"/>
      <c r="BJ473" s="130"/>
      <c r="BK473" s="130"/>
      <c r="BL473" s="130"/>
      <c r="BM473" s="130"/>
      <c r="BN473" s="130"/>
      <c r="BO473" s="130"/>
      <c r="BP473" s="130"/>
      <c r="BQ473" s="130"/>
      <c r="BT473" s="441"/>
      <c r="BU473" s="442"/>
      <c r="BV473" s="442"/>
      <c r="BW473" s="442"/>
      <c r="BX473" s="442"/>
      <c r="BY473" s="442"/>
      <c r="BZ473" s="442"/>
      <c r="CA473" s="442"/>
      <c r="CB473" s="442"/>
      <c r="CC473" s="442"/>
      <c r="CD473" s="130"/>
      <c r="CN473" s="130"/>
      <c r="CX473" s="130"/>
      <c r="DH473" s="130"/>
      <c r="DR473" s="130"/>
      <c r="EB473" s="130"/>
      <c r="EL473" s="130"/>
      <c r="EV473" s="130"/>
      <c r="EW473" s="130"/>
      <c r="EX473" s="130"/>
      <c r="EY473" s="130"/>
      <c r="EZ473" s="130"/>
      <c r="FA473" s="130"/>
      <c r="FB473" s="130"/>
      <c r="FC473" s="130"/>
      <c r="FF473" s="130"/>
      <c r="FP473" s="130"/>
      <c r="FZ473" s="130"/>
      <c r="GJ473" s="130"/>
      <c r="GT473" s="130"/>
      <c r="HD473" s="130"/>
      <c r="HN473" s="130"/>
      <c r="HX473" s="130"/>
      <c r="IH473" s="130"/>
    </row>
    <row xmlns:x14ac="http://schemas.microsoft.com/office/spreadsheetml/2009/9/ac" r="474" s="3" customFormat="true" x14ac:dyDescent="0.25">
      <c r="A474" s="394"/>
      <c r="B474" s="130"/>
      <c r="L474" s="130"/>
      <c r="V474" s="130"/>
      <c r="AF474" s="130"/>
      <c r="AP474" s="130"/>
      <c r="AZ474" s="130"/>
      <c r="BA474" s="130"/>
      <c r="BB474" s="130"/>
      <c r="BC474" s="130"/>
      <c r="BD474" s="130"/>
      <c r="BE474" s="130"/>
      <c r="BF474" s="130"/>
      <c r="BG474" s="130"/>
      <c r="BJ474" s="130"/>
      <c r="BK474" s="130"/>
      <c r="BL474" s="130"/>
      <c r="BM474" s="130"/>
      <c r="BN474" s="130"/>
      <c r="BO474" s="130"/>
      <c r="BP474" s="130"/>
      <c r="BQ474" s="130"/>
      <c r="BT474" s="441"/>
      <c r="BU474" s="442"/>
      <c r="BV474" s="442"/>
      <c r="BW474" s="442"/>
      <c r="BX474" s="442"/>
      <c r="BY474" s="442"/>
      <c r="BZ474" s="442"/>
      <c r="CA474" s="442"/>
      <c r="CB474" s="442"/>
      <c r="CC474" s="442"/>
      <c r="CD474" s="130"/>
      <c r="CN474" s="130"/>
      <c r="CX474" s="130"/>
      <c r="DH474" s="130"/>
      <c r="DR474" s="130"/>
      <c r="EB474" s="130"/>
      <c r="EL474" s="130"/>
      <c r="EV474" s="130"/>
      <c r="EW474" s="130"/>
      <c r="EX474" s="130"/>
      <c r="EY474" s="130"/>
      <c r="EZ474" s="130"/>
      <c r="FA474" s="130"/>
      <c r="FB474" s="130"/>
      <c r="FC474" s="130"/>
      <c r="FF474" s="130"/>
      <c r="FP474" s="130"/>
      <c r="FZ474" s="130"/>
      <c r="GJ474" s="130"/>
      <c r="GT474" s="130"/>
      <c r="HD474" s="130"/>
      <c r="HN474" s="130"/>
      <c r="HX474" s="130"/>
      <c r="IH474" s="130"/>
    </row>
    <row xmlns:x14ac="http://schemas.microsoft.com/office/spreadsheetml/2009/9/ac" r="475" s="3" customFormat="true" x14ac:dyDescent="0.25">
      <c r="A475" s="394"/>
      <c r="B475" s="130"/>
      <c r="L475" s="130"/>
      <c r="V475" s="130"/>
      <c r="AF475" s="130"/>
      <c r="AP475" s="130"/>
      <c r="AZ475" s="130"/>
      <c r="BA475" s="130"/>
      <c r="BB475" s="130"/>
      <c r="BC475" s="130"/>
      <c r="BD475" s="130"/>
      <c r="BE475" s="130"/>
      <c r="BF475" s="130"/>
      <c r="BG475" s="130"/>
      <c r="BJ475" s="130"/>
      <c r="BK475" s="130"/>
      <c r="BL475" s="130"/>
      <c r="BM475" s="130"/>
      <c r="BN475" s="130"/>
      <c r="BO475" s="130"/>
      <c r="BP475" s="130"/>
      <c r="BQ475" s="130"/>
      <c r="BT475" s="441"/>
      <c r="BU475" s="442"/>
      <c r="BV475" s="442"/>
      <c r="BW475" s="442"/>
      <c r="BX475" s="442"/>
      <c r="BY475" s="442"/>
      <c r="BZ475" s="442"/>
      <c r="CA475" s="442"/>
      <c r="CB475" s="442"/>
      <c r="CC475" s="442"/>
      <c r="CD475" s="130"/>
      <c r="CN475" s="130"/>
      <c r="CX475" s="130"/>
      <c r="DH475" s="130"/>
      <c r="DR475" s="130"/>
      <c r="EB475" s="130"/>
      <c r="EL475" s="130"/>
      <c r="EV475" s="130"/>
      <c r="EW475" s="130"/>
      <c r="EX475" s="130"/>
      <c r="EY475" s="130"/>
      <c r="EZ475" s="130"/>
      <c r="FA475" s="130"/>
      <c r="FB475" s="130"/>
      <c r="FC475" s="130"/>
      <c r="FF475" s="130"/>
      <c r="FP475" s="130"/>
      <c r="FZ475" s="130"/>
      <c r="GJ475" s="130"/>
      <c r="GT475" s="130"/>
      <c r="HD475" s="130"/>
      <c r="HN475" s="130"/>
      <c r="HX475" s="130"/>
      <c r="IH475" s="130"/>
    </row>
    <row xmlns:x14ac="http://schemas.microsoft.com/office/spreadsheetml/2009/9/ac" r="476" s="3" customFormat="true" x14ac:dyDescent="0.25">
      <c r="A476" s="394"/>
      <c r="B476" s="130"/>
      <c r="L476" s="130"/>
      <c r="V476" s="130"/>
      <c r="AF476" s="130"/>
      <c r="AP476" s="130"/>
      <c r="AZ476" s="130"/>
      <c r="BA476" s="130"/>
      <c r="BB476" s="130"/>
      <c r="BC476" s="130"/>
      <c r="BD476" s="130"/>
      <c r="BE476" s="130"/>
      <c r="BF476" s="130"/>
      <c r="BG476" s="130"/>
      <c r="BJ476" s="130"/>
      <c r="BK476" s="130"/>
      <c r="BL476" s="130"/>
      <c r="BM476" s="130"/>
      <c r="BN476" s="130"/>
      <c r="BO476" s="130"/>
      <c r="BP476" s="130"/>
      <c r="BQ476" s="130"/>
      <c r="BT476" s="441"/>
      <c r="BU476" s="442"/>
      <c r="BV476" s="442"/>
      <c r="BW476" s="442"/>
      <c r="BX476" s="442"/>
      <c r="BY476" s="442"/>
      <c r="BZ476" s="442"/>
      <c r="CA476" s="442"/>
      <c r="CB476" s="442"/>
      <c r="CC476" s="442"/>
      <c r="CD476" s="130"/>
      <c r="CN476" s="130"/>
      <c r="CX476" s="130"/>
      <c r="DH476" s="130"/>
      <c r="DR476" s="130"/>
      <c r="EB476" s="130"/>
      <c r="EL476" s="130"/>
      <c r="EV476" s="130"/>
      <c r="EW476" s="130"/>
      <c r="EX476" s="130"/>
      <c r="EY476" s="130"/>
      <c r="EZ476" s="130"/>
      <c r="FA476" s="130"/>
      <c r="FB476" s="130"/>
      <c r="FC476" s="130"/>
      <c r="FF476" s="130"/>
      <c r="FP476" s="130"/>
      <c r="FZ476" s="130"/>
      <c r="GJ476" s="130"/>
      <c r="GT476" s="130"/>
      <c r="HD476" s="130"/>
      <c r="HN476" s="130"/>
      <c r="HX476" s="130"/>
      <c r="IH476" s="130"/>
    </row>
    <row xmlns:x14ac="http://schemas.microsoft.com/office/spreadsheetml/2009/9/ac" r="477" s="3" customFormat="true" x14ac:dyDescent="0.25">
      <c r="A477" s="394"/>
      <c r="B477" s="130"/>
      <c r="L477" s="130"/>
      <c r="V477" s="130"/>
      <c r="AF477" s="130"/>
      <c r="AP477" s="130"/>
      <c r="AZ477" s="130"/>
      <c r="BA477" s="130"/>
      <c r="BB477" s="130"/>
      <c r="BC477" s="130"/>
      <c r="BD477" s="130"/>
      <c r="BE477" s="130"/>
      <c r="BF477" s="130"/>
      <c r="BG477" s="130"/>
      <c r="BJ477" s="130"/>
      <c r="BK477" s="130"/>
      <c r="BL477" s="130"/>
      <c r="BM477" s="130"/>
      <c r="BN477" s="130"/>
      <c r="BO477" s="130"/>
      <c r="BP477" s="130"/>
      <c r="BQ477" s="130"/>
      <c r="BT477" s="441"/>
      <c r="BU477" s="442"/>
      <c r="BV477" s="442"/>
      <c r="BW477" s="442"/>
      <c r="BX477" s="442"/>
      <c r="BY477" s="442"/>
      <c r="BZ477" s="442"/>
      <c r="CA477" s="442"/>
      <c r="CB477" s="442"/>
      <c r="CC477" s="442"/>
      <c r="CD477" s="130"/>
      <c r="CN477" s="130"/>
      <c r="CX477" s="130"/>
      <c r="DH477" s="130"/>
      <c r="DR477" s="130"/>
      <c r="EB477" s="130"/>
      <c r="EL477" s="130"/>
      <c r="EV477" s="130"/>
      <c r="EW477" s="130"/>
      <c r="EX477" s="130"/>
      <c r="EY477" s="130"/>
      <c r="EZ477" s="130"/>
      <c r="FA477" s="130"/>
      <c r="FB477" s="130"/>
      <c r="FC477" s="130"/>
      <c r="FF477" s="130"/>
      <c r="FP477" s="130"/>
      <c r="FZ477" s="130"/>
      <c r="GJ477" s="130"/>
      <c r="GT477" s="130"/>
      <c r="HD477" s="130"/>
      <c r="HN477" s="130"/>
      <c r="HX477" s="130"/>
      <c r="IH477" s="130"/>
    </row>
    <row xmlns:x14ac="http://schemas.microsoft.com/office/spreadsheetml/2009/9/ac" r="478" s="3" customFormat="true" x14ac:dyDescent="0.25">
      <c r="A478" s="394"/>
      <c r="B478" s="130"/>
      <c r="L478" s="130"/>
      <c r="V478" s="130"/>
      <c r="AF478" s="130"/>
      <c r="AP478" s="130"/>
      <c r="AZ478" s="130"/>
      <c r="BA478" s="130"/>
      <c r="BB478" s="130"/>
      <c r="BC478" s="130"/>
      <c r="BD478" s="130"/>
      <c r="BE478" s="130"/>
      <c r="BF478" s="130"/>
      <c r="BG478" s="130"/>
      <c r="BJ478" s="130"/>
      <c r="BK478" s="130"/>
      <c r="BL478" s="130"/>
      <c r="BM478" s="130"/>
      <c r="BN478" s="130"/>
      <c r="BO478" s="130"/>
      <c r="BP478" s="130"/>
      <c r="BQ478" s="130"/>
      <c r="BT478" s="441"/>
      <c r="BU478" s="442"/>
      <c r="BV478" s="442"/>
      <c r="BW478" s="442"/>
      <c r="BX478" s="442"/>
      <c r="BY478" s="442"/>
      <c r="BZ478" s="442"/>
      <c r="CA478" s="442"/>
      <c r="CB478" s="442"/>
      <c r="CC478" s="442"/>
      <c r="CD478" s="130"/>
      <c r="CN478" s="130"/>
      <c r="CX478" s="130"/>
      <c r="DH478" s="130"/>
      <c r="DR478" s="130"/>
      <c r="EB478" s="130"/>
      <c r="EL478" s="130"/>
      <c r="EV478" s="130"/>
      <c r="EW478" s="130"/>
      <c r="EX478" s="130"/>
      <c r="EY478" s="130"/>
      <c r="EZ478" s="130"/>
      <c r="FA478" s="130"/>
      <c r="FB478" s="130"/>
      <c r="FC478" s="130"/>
      <c r="FF478" s="130"/>
      <c r="FP478" s="130"/>
      <c r="FZ478" s="130"/>
      <c r="GJ478" s="130"/>
      <c r="GT478" s="130"/>
      <c r="HD478" s="130"/>
      <c r="HN478" s="130"/>
      <c r="HX478" s="130"/>
      <c r="IH478" s="130"/>
    </row>
    <row xmlns:x14ac="http://schemas.microsoft.com/office/spreadsheetml/2009/9/ac" r="479" s="3" customFormat="true" x14ac:dyDescent="0.25">
      <c r="A479" s="394"/>
      <c r="B479" s="130"/>
      <c r="L479" s="130"/>
      <c r="V479" s="130"/>
      <c r="AF479" s="130"/>
      <c r="AP479" s="130"/>
      <c r="AZ479" s="130"/>
      <c r="BA479" s="130"/>
      <c r="BB479" s="130"/>
      <c r="BC479" s="130"/>
      <c r="BD479" s="130"/>
      <c r="BE479" s="130"/>
      <c r="BF479" s="130"/>
      <c r="BG479" s="130"/>
      <c r="BJ479" s="130"/>
      <c r="BK479" s="130"/>
      <c r="BL479" s="130"/>
      <c r="BM479" s="130"/>
      <c r="BN479" s="130"/>
      <c r="BO479" s="130"/>
      <c r="BP479" s="130"/>
      <c r="BQ479" s="130"/>
      <c r="BT479" s="441"/>
      <c r="BU479" s="442"/>
      <c r="BV479" s="442"/>
      <c r="BW479" s="442"/>
      <c r="BX479" s="442"/>
      <c r="BY479" s="442"/>
      <c r="BZ479" s="442"/>
      <c r="CA479" s="442"/>
      <c r="CB479" s="442"/>
      <c r="CC479" s="442"/>
      <c r="CD479" s="130"/>
      <c r="CN479" s="130"/>
      <c r="CX479" s="130"/>
      <c r="DH479" s="130"/>
      <c r="DR479" s="130"/>
      <c r="EB479" s="130"/>
      <c r="EL479" s="130"/>
      <c r="EV479" s="130"/>
      <c r="EW479" s="130"/>
      <c r="EX479" s="130"/>
      <c r="EY479" s="130"/>
      <c r="EZ479" s="130"/>
      <c r="FA479" s="130"/>
      <c r="FB479" s="130"/>
      <c r="FC479" s="130"/>
      <c r="FF479" s="130"/>
      <c r="FP479" s="130"/>
      <c r="FZ479" s="130"/>
      <c r="GJ479" s="130"/>
      <c r="GT479" s="130"/>
      <c r="HD479" s="130"/>
      <c r="HN479" s="130"/>
      <c r="HX479" s="130"/>
      <c r="IH479" s="130"/>
    </row>
    <row xmlns:x14ac="http://schemas.microsoft.com/office/spreadsheetml/2009/9/ac" r="480" s="3" customFormat="true" x14ac:dyDescent="0.25">
      <c r="A480" s="394"/>
      <c r="B480" s="130"/>
      <c r="L480" s="130"/>
      <c r="V480" s="130"/>
      <c r="AF480" s="130"/>
      <c r="AP480" s="130"/>
      <c r="AZ480" s="130"/>
      <c r="BA480" s="130"/>
      <c r="BB480" s="130"/>
      <c r="BC480" s="130"/>
      <c r="BD480" s="130"/>
      <c r="BE480" s="130"/>
      <c r="BF480" s="130"/>
      <c r="BG480" s="130"/>
      <c r="BJ480" s="130"/>
      <c r="BK480" s="130"/>
      <c r="BL480" s="130"/>
      <c r="BM480" s="130"/>
      <c r="BN480" s="130"/>
      <c r="BO480" s="130"/>
      <c r="BP480" s="130"/>
      <c r="BQ480" s="130"/>
      <c r="BT480" s="441"/>
      <c r="BU480" s="442"/>
      <c r="BV480" s="442"/>
      <c r="BW480" s="442"/>
      <c r="BX480" s="442"/>
      <c r="BY480" s="442"/>
      <c r="BZ480" s="442"/>
      <c r="CA480" s="442"/>
      <c r="CB480" s="442"/>
      <c r="CC480" s="442"/>
      <c r="CD480" s="130"/>
      <c r="CN480" s="130"/>
      <c r="CX480" s="130"/>
      <c r="DH480" s="130"/>
      <c r="DR480" s="130"/>
      <c r="EB480" s="130"/>
      <c r="EL480" s="130"/>
      <c r="EV480" s="130"/>
      <c r="EW480" s="130"/>
      <c r="EX480" s="130"/>
      <c r="EY480" s="130"/>
      <c r="EZ480" s="130"/>
      <c r="FA480" s="130"/>
      <c r="FB480" s="130"/>
      <c r="FC480" s="130"/>
      <c r="FF480" s="130"/>
      <c r="FP480" s="130"/>
      <c r="FZ480" s="130"/>
      <c r="GJ480" s="130"/>
      <c r="GT480" s="130"/>
      <c r="HD480" s="130"/>
      <c r="HN480" s="130"/>
      <c r="HX480" s="130"/>
      <c r="IH480" s="130"/>
    </row>
    <row xmlns:x14ac="http://schemas.microsoft.com/office/spreadsheetml/2009/9/ac" r="481" s="3" customFormat="true" x14ac:dyDescent="0.25">
      <c r="A481" s="394"/>
      <c r="B481" s="130"/>
      <c r="L481" s="130"/>
      <c r="V481" s="130"/>
      <c r="AF481" s="130"/>
      <c r="AP481" s="130"/>
      <c r="AZ481" s="130"/>
      <c r="BA481" s="130"/>
      <c r="BB481" s="130"/>
      <c r="BC481" s="130"/>
      <c r="BD481" s="130"/>
      <c r="BE481" s="130"/>
      <c r="BF481" s="130"/>
      <c r="BG481" s="130"/>
      <c r="BJ481" s="130"/>
      <c r="BK481" s="130"/>
      <c r="BL481" s="130"/>
      <c r="BM481" s="130"/>
      <c r="BN481" s="130"/>
      <c r="BO481" s="130"/>
      <c r="BP481" s="130"/>
      <c r="BQ481" s="130"/>
      <c r="BT481" s="441"/>
      <c r="BU481" s="442"/>
      <c r="BV481" s="442"/>
      <c r="BW481" s="442"/>
      <c r="BX481" s="442"/>
      <c r="BY481" s="442"/>
      <c r="BZ481" s="442"/>
      <c r="CA481" s="442"/>
      <c r="CB481" s="442"/>
      <c r="CC481" s="442"/>
      <c r="CD481" s="130"/>
      <c r="CN481" s="130"/>
      <c r="CX481" s="130"/>
      <c r="DH481" s="130"/>
      <c r="DR481" s="130"/>
      <c r="EB481" s="130"/>
      <c r="EL481" s="130"/>
      <c r="EV481" s="130"/>
      <c r="EW481" s="130"/>
      <c r="EX481" s="130"/>
      <c r="EY481" s="130"/>
      <c r="EZ481" s="130"/>
      <c r="FA481" s="130"/>
      <c r="FB481" s="130"/>
      <c r="FC481" s="130"/>
      <c r="FF481" s="130"/>
      <c r="FP481" s="130"/>
      <c r="FZ481" s="130"/>
      <c r="GJ481" s="130"/>
      <c r="GT481" s="130"/>
      <c r="HD481" s="130"/>
      <c r="HN481" s="130"/>
      <c r="HX481" s="130"/>
      <c r="IH481" s="130"/>
    </row>
    <row xmlns:x14ac="http://schemas.microsoft.com/office/spreadsheetml/2009/9/ac" r="482" s="3" customFormat="true" x14ac:dyDescent="0.25">
      <c r="A482" s="394"/>
      <c r="B482" s="130"/>
      <c r="L482" s="130"/>
      <c r="V482" s="130"/>
      <c r="AF482" s="130"/>
      <c r="AP482" s="130"/>
      <c r="AZ482" s="130"/>
      <c r="BA482" s="130"/>
      <c r="BB482" s="130"/>
      <c r="BC482" s="130"/>
      <c r="BD482" s="130"/>
      <c r="BE482" s="130"/>
      <c r="BF482" s="130"/>
      <c r="BG482" s="130"/>
      <c r="BJ482" s="130"/>
      <c r="BK482" s="130"/>
      <c r="BL482" s="130"/>
      <c r="BM482" s="130"/>
      <c r="BN482" s="130"/>
      <c r="BO482" s="130"/>
      <c r="BP482" s="130"/>
      <c r="BQ482" s="130"/>
      <c r="BT482" s="441"/>
      <c r="BU482" s="442"/>
      <c r="BV482" s="442"/>
      <c r="BW482" s="442"/>
      <c r="BX482" s="442"/>
      <c r="BY482" s="442"/>
      <c r="BZ482" s="442"/>
      <c r="CA482" s="442"/>
      <c r="CB482" s="442"/>
      <c r="CC482" s="442"/>
      <c r="CD482" s="130"/>
      <c r="CN482" s="130"/>
      <c r="CX482" s="130"/>
      <c r="DH482" s="130"/>
      <c r="DR482" s="130"/>
      <c r="EB482" s="130"/>
      <c r="EL482" s="130"/>
      <c r="EV482" s="130"/>
      <c r="EW482" s="130"/>
      <c r="EX482" s="130"/>
      <c r="EY482" s="130"/>
      <c r="EZ482" s="130"/>
      <c r="FA482" s="130"/>
      <c r="FB482" s="130"/>
      <c r="FC482" s="130"/>
      <c r="FF482" s="130"/>
      <c r="FP482" s="130"/>
      <c r="FZ482" s="130"/>
      <c r="GJ482" s="130"/>
      <c r="GT482" s="130"/>
      <c r="HD482" s="130"/>
      <c r="HN482" s="130"/>
      <c r="HX482" s="130"/>
      <c r="IH482" s="130"/>
    </row>
    <row xmlns:x14ac="http://schemas.microsoft.com/office/spreadsheetml/2009/9/ac" r="483" s="3" customFormat="true" x14ac:dyDescent="0.25">
      <c r="A483" s="394"/>
      <c r="B483" s="130"/>
      <c r="L483" s="130"/>
      <c r="V483" s="130"/>
      <c r="AF483" s="130"/>
      <c r="AP483" s="130"/>
      <c r="AZ483" s="130"/>
      <c r="BA483" s="130"/>
      <c r="BB483" s="130"/>
      <c r="BC483" s="130"/>
      <c r="BD483" s="130"/>
      <c r="BE483" s="130"/>
      <c r="BF483" s="130"/>
      <c r="BG483" s="130"/>
      <c r="BJ483" s="130"/>
      <c r="BK483" s="130"/>
      <c r="BL483" s="130"/>
      <c r="BM483" s="130"/>
      <c r="BN483" s="130"/>
      <c r="BO483" s="130"/>
      <c r="BP483" s="130"/>
      <c r="BQ483" s="130"/>
      <c r="BT483" s="441"/>
      <c r="BU483" s="442"/>
      <c r="BV483" s="442"/>
      <c r="BW483" s="442"/>
      <c r="BX483" s="442"/>
      <c r="BY483" s="442"/>
      <c r="BZ483" s="442"/>
      <c r="CA483" s="442"/>
      <c r="CB483" s="442"/>
      <c r="CC483" s="442"/>
      <c r="CD483" s="130"/>
      <c r="CN483" s="130"/>
      <c r="CX483" s="130"/>
      <c r="DH483" s="130"/>
      <c r="DR483" s="130"/>
      <c r="EB483" s="130"/>
      <c r="EL483" s="130"/>
      <c r="EV483" s="130"/>
      <c r="EW483" s="130"/>
      <c r="EX483" s="130"/>
      <c r="EY483" s="130"/>
      <c r="EZ483" s="130"/>
      <c r="FA483" s="130"/>
      <c r="FB483" s="130"/>
      <c r="FC483" s="130"/>
      <c r="FF483" s="130"/>
      <c r="FP483" s="130"/>
      <c r="FZ483" s="130"/>
      <c r="GJ483" s="130"/>
      <c r="GT483" s="130"/>
      <c r="HD483" s="130"/>
      <c r="HN483" s="130"/>
      <c r="HX483" s="130"/>
      <c r="IH483" s="130"/>
    </row>
    <row xmlns:x14ac="http://schemas.microsoft.com/office/spreadsheetml/2009/9/ac" r="484" s="3" customFormat="true" x14ac:dyDescent="0.25">
      <c r="A484" s="394"/>
      <c r="B484" s="130"/>
      <c r="L484" s="130"/>
      <c r="V484" s="130"/>
      <c r="AF484" s="130"/>
      <c r="AP484" s="130"/>
      <c r="AZ484" s="130"/>
      <c r="BA484" s="130"/>
      <c r="BB484" s="130"/>
      <c r="BC484" s="130"/>
      <c r="BD484" s="130"/>
      <c r="BE484" s="130"/>
      <c r="BF484" s="130"/>
      <c r="BG484" s="130"/>
      <c r="BJ484" s="130"/>
      <c r="BK484" s="130"/>
      <c r="BL484" s="130"/>
      <c r="BM484" s="130"/>
      <c r="BN484" s="130"/>
      <c r="BO484" s="130"/>
      <c r="BP484" s="130"/>
      <c r="BQ484" s="130"/>
      <c r="BT484" s="441"/>
      <c r="BU484" s="442"/>
      <c r="BV484" s="442"/>
      <c r="BW484" s="442"/>
      <c r="BX484" s="442"/>
      <c r="BY484" s="442"/>
      <c r="BZ484" s="442"/>
      <c r="CA484" s="442"/>
      <c r="CB484" s="442"/>
      <c r="CC484" s="442"/>
      <c r="CD484" s="130"/>
      <c r="CN484" s="130"/>
      <c r="CX484" s="130"/>
      <c r="DH484" s="130"/>
      <c r="DR484" s="130"/>
      <c r="EB484" s="130"/>
      <c r="EL484" s="130"/>
      <c r="EV484" s="130"/>
      <c r="EW484" s="130"/>
      <c r="EX484" s="130"/>
      <c r="EY484" s="130"/>
      <c r="EZ484" s="130"/>
      <c r="FA484" s="130"/>
      <c r="FB484" s="130"/>
      <c r="FC484" s="130"/>
      <c r="FF484" s="130"/>
      <c r="FP484" s="130"/>
      <c r="FZ484" s="130"/>
      <c r="GJ484" s="130"/>
      <c r="GT484" s="130"/>
      <c r="HD484" s="130"/>
      <c r="HN484" s="130"/>
      <c r="HX484" s="130"/>
      <c r="IH484" s="130"/>
    </row>
    <row xmlns:x14ac="http://schemas.microsoft.com/office/spreadsheetml/2009/9/ac" r="485" s="3" customFormat="true" x14ac:dyDescent="0.25">
      <c r="A485" s="394"/>
      <c r="B485" s="130"/>
      <c r="L485" s="130"/>
      <c r="V485" s="130"/>
      <c r="AF485" s="130"/>
      <c r="AP485" s="130"/>
      <c r="AZ485" s="130"/>
      <c r="BA485" s="130"/>
      <c r="BB485" s="130"/>
      <c r="BC485" s="130"/>
      <c r="BD485" s="130"/>
      <c r="BE485" s="130"/>
      <c r="BF485" s="130"/>
      <c r="BG485" s="130"/>
      <c r="BJ485" s="130"/>
      <c r="BK485" s="130"/>
      <c r="BL485" s="130"/>
      <c r="BM485" s="130"/>
      <c r="BN485" s="130"/>
      <c r="BO485" s="130"/>
      <c r="BP485" s="130"/>
      <c r="BQ485" s="130"/>
      <c r="BT485" s="441"/>
      <c r="BU485" s="442"/>
      <c r="BV485" s="442"/>
      <c r="BW485" s="442"/>
      <c r="BX485" s="442"/>
      <c r="BY485" s="442"/>
      <c r="BZ485" s="442"/>
      <c r="CA485" s="442"/>
      <c r="CB485" s="442"/>
      <c r="CC485" s="442"/>
      <c r="CD485" s="130"/>
      <c r="CN485" s="130"/>
      <c r="CX485" s="130"/>
      <c r="DH485" s="130"/>
      <c r="DR485" s="130"/>
      <c r="EB485" s="130"/>
      <c r="EL485" s="130"/>
      <c r="EV485" s="130"/>
      <c r="EW485" s="130"/>
      <c r="EX485" s="130"/>
      <c r="EY485" s="130"/>
      <c r="EZ485" s="130"/>
      <c r="FA485" s="130"/>
      <c r="FB485" s="130"/>
      <c r="FC485" s="130"/>
      <c r="FF485" s="130"/>
      <c r="FP485" s="130"/>
      <c r="FZ485" s="130"/>
      <c r="GJ485" s="130"/>
      <c r="GT485" s="130"/>
      <c r="HD485" s="130"/>
      <c r="HN485" s="130"/>
      <c r="HX485" s="130"/>
      <c r="IH485" s="130"/>
    </row>
    <row xmlns:x14ac="http://schemas.microsoft.com/office/spreadsheetml/2009/9/ac" r="486" s="3" customFormat="true" x14ac:dyDescent="0.25">
      <c r="A486" s="394"/>
      <c r="B486" s="130"/>
      <c r="L486" s="130"/>
      <c r="V486" s="130"/>
      <c r="AF486" s="130"/>
      <c r="AP486" s="130"/>
      <c r="AZ486" s="130"/>
      <c r="BA486" s="130"/>
      <c r="BB486" s="130"/>
      <c r="BC486" s="130"/>
      <c r="BD486" s="130"/>
      <c r="BE486" s="130"/>
      <c r="BF486" s="130"/>
      <c r="BG486" s="130"/>
      <c r="BJ486" s="130"/>
      <c r="BK486" s="130"/>
      <c r="BL486" s="130"/>
      <c r="BM486" s="130"/>
      <c r="BN486" s="130"/>
      <c r="BO486" s="130"/>
      <c r="BP486" s="130"/>
      <c r="BQ486" s="130"/>
      <c r="BT486" s="441"/>
      <c r="BU486" s="442"/>
      <c r="BV486" s="442"/>
      <c r="BW486" s="442"/>
      <c r="BX486" s="442"/>
      <c r="BY486" s="442"/>
      <c r="BZ486" s="442"/>
      <c r="CA486" s="442"/>
      <c r="CB486" s="442"/>
      <c r="CC486" s="442"/>
      <c r="CD486" s="130"/>
      <c r="CN486" s="130"/>
      <c r="CX486" s="130"/>
      <c r="DH486" s="130"/>
      <c r="DR486" s="130"/>
      <c r="EB486" s="130"/>
      <c r="EL486" s="130"/>
      <c r="EV486" s="130"/>
      <c r="EW486" s="130"/>
      <c r="EX486" s="130"/>
      <c r="EY486" s="130"/>
      <c r="EZ486" s="130"/>
      <c r="FA486" s="130"/>
      <c r="FB486" s="130"/>
      <c r="FC486" s="130"/>
      <c r="FF486" s="130"/>
      <c r="FP486" s="130"/>
      <c r="FZ486" s="130"/>
      <c r="GJ486" s="130"/>
      <c r="GT486" s="130"/>
      <c r="HD486" s="130"/>
      <c r="HN486" s="130"/>
      <c r="HX486" s="130"/>
      <c r="IH486" s="130"/>
    </row>
    <row xmlns:x14ac="http://schemas.microsoft.com/office/spreadsheetml/2009/9/ac" r="487" s="3" customFormat="true" x14ac:dyDescent="0.25">
      <c r="A487" s="394"/>
      <c r="B487" s="130"/>
      <c r="L487" s="130"/>
      <c r="V487" s="130"/>
      <c r="AF487" s="130"/>
      <c r="AP487" s="130"/>
      <c r="AZ487" s="130"/>
      <c r="BA487" s="130"/>
      <c r="BB487" s="130"/>
      <c r="BC487" s="130"/>
      <c r="BD487" s="130"/>
      <c r="BE487" s="130"/>
      <c r="BF487" s="130"/>
      <c r="BG487" s="130"/>
      <c r="BJ487" s="130"/>
      <c r="BK487" s="130"/>
      <c r="BL487" s="130"/>
      <c r="BM487" s="130"/>
      <c r="BN487" s="130"/>
      <c r="BO487" s="130"/>
      <c r="BP487" s="130"/>
      <c r="BQ487" s="130"/>
      <c r="BT487" s="441"/>
      <c r="BU487" s="442"/>
      <c r="BV487" s="442"/>
      <c r="BW487" s="442"/>
      <c r="BX487" s="442"/>
      <c r="BY487" s="442"/>
      <c r="BZ487" s="442"/>
      <c r="CA487" s="442"/>
      <c r="CB487" s="442"/>
      <c r="CC487" s="442"/>
      <c r="CD487" s="130"/>
      <c r="CN487" s="130"/>
      <c r="CX487" s="130"/>
      <c r="DH487" s="130"/>
      <c r="DR487" s="130"/>
      <c r="EB487" s="130"/>
      <c r="EL487" s="130"/>
      <c r="EV487" s="130"/>
      <c r="EW487" s="130"/>
      <c r="EX487" s="130"/>
      <c r="EY487" s="130"/>
      <c r="EZ487" s="130"/>
      <c r="FA487" s="130"/>
      <c r="FB487" s="130"/>
      <c r="FC487" s="130"/>
      <c r="FF487" s="130"/>
      <c r="FP487" s="130"/>
      <c r="FZ487" s="130"/>
      <c r="GJ487" s="130"/>
      <c r="GT487" s="130"/>
      <c r="HD487" s="130"/>
      <c r="HN487" s="130"/>
      <c r="HX487" s="130"/>
      <c r="IH487" s="130"/>
    </row>
    <row xmlns:x14ac="http://schemas.microsoft.com/office/spreadsheetml/2009/9/ac" r="488" s="3" customFormat="true" x14ac:dyDescent="0.25">
      <c r="A488" s="394"/>
      <c r="B488" s="130"/>
      <c r="L488" s="130"/>
      <c r="V488" s="130"/>
      <c r="AF488" s="130"/>
      <c r="AP488" s="130"/>
      <c r="AZ488" s="130"/>
      <c r="BA488" s="130"/>
      <c r="BB488" s="130"/>
      <c r="BC488" s="130"/>
      <c r="BD488" s="130"/>
      <c r="BE488" s="130"/>
      <c r="BF488" s="130"/>
      <c r="BG488" s="130"/>
      <c r="BJ488" s="130"/>
      <c r="BK488" s="130"/>
      <c r="BL488" s="130"/>
      <c r="BM488" s="130"/>
      <c r="BN488" s="130"/>
      <c r="BO488" s="130"/>
      <c r="BP488" s="130"/>
      <c r="BQ488" s="130"/>
      <c r="BT488" s="441"/>
      <c r="BU488" s="442"/>
      <c r="BV488" s="442"/>
      <c r="BW488" s="442"/>
      <c r="BX488" s="442"/>
      <c r="BY488" s="442"/>
      <c r="BZ488" s="442"/>
      <c r="CA488" s="442"/>
      <c r="CB488" s="442"/>
      <c r="CC488" s="442"/>
      <c r="CD488" s="130"/>
      <c r="CN488" s="130"/>
      <c r="CX488" s="130"/>
      <c r="DH488" s="130"/>
      <c r="DR488" s="130"/>
      <c r="EB488" s="130"/>
      <c r="EL488" s="130"/>
      <c r="EV488" s="130"/>
      <c r="EW488" s="130"/>
      <c r="EX488" s="130"/>
      <c r="EY488" s="130"/>
      <c r="EZ488" s="130"/>
      <c r="FA488" s="130"/>
      <c r="FB488" s="130"/>
      <c r="FC488" s="130"/>
      <c r="FF488" s="130"/>
      <c r="FP488" s="130"/>
      <c r="FZ488" s="130"/>
      <c r="GJ488" s="130"/>
      <c r="GT488" s="130"/>
      <c r="HD488" s="130"/>
      <c r="HN488" s="130"/>
      <c r="HX488" s="130"/>
      <c r="IH488" s="130"/>
    </row>
    <row xmlns:x14ac="http://schemas.microsoft.com/office/spreadsheetml/2009/9/ac" r="489" s="3" customFormat="true" x14ac:dyDescent="0.25">
      <c r="A489" s="394"/>
      <c r="B489" s="130"/>
      <c r="L489" s="130"/>
      <c r="V489" s="130"/>
      <c r="AF489" s="130"/>
      <c r="AP489" s="130"/>
      <c r="AZ489" s="130"/>
      <c r="BA489" s="130"/>
      <c r="BB489" s="130"/>
      <c r="BC489" s="130"/>
      <c r="BD489" s="130"/>
      <c r="BE489" s="130"/>
      <c r="BF489" s="130"/>
      <c r="BG489" s="130"/>
      <c r="BJ489" s="130"/>
      <c r="BK489" s="130"/>
      <c r="BL489" s="130"/>
      <c r="BM489" s="130"/>
      <c r="BN489" s="130"/>
      <c r="BO489" s="130"/>
      <c r="BP489" s="130"/>
      <c r="BQ489" s="130"/>
      <c r="BT489" s="441"/>
      <c r="BU489" s="442"/>
      <c r="BV489" s="442"/>
      <c r="BW489" s="442"/>
      <c r="BX489" s="442"/>
      <c r="BY489" s="442"/>
      <c r="BZ489" s="442"/>
      <c r="CA489" s="442"/>
      <c r="CB489" s="442"/>
      <c r="CC489" s="442"/>
      <c r="CD489" s="130"/>
      <c r="CN489" s="130"/>
      <c r="CX489" s="130"/>
      <c r="DH489" s="130"/>
      <c r="DR489" s="130"/>
      <c r="EB489" s="130"/>
      <c r="EL489" s="130"/>
      <c r="EV489" s="130"/>
      <c r="EW489" s="130"/>
      <c r="EX489" s="130"/>
      <c r="EY489" s="130"/>
      <c r="EZ489" s="130"/>
      <c r="FA489" s="130"/>
      <c r="FB489" s="130"/>
      <c r="FC489" s="130"/>
      <c r="FF489" s="130"/>
      <c r="FP489" s="130"/>
      <c r="FZ489" s="130"/>
      <c r="GJ489" s="130"/>
      <c r="GT489" s="130"/>
      <c r="HD489" s="130"/>
      <c r="HN489" s="130"/>
      <c r="HX489" s="130"/>
      <c r="IH489" s="130"/>
    </row>
    <row xmlns:x14ac="http://schemas.microsoft.com/office/spreadsheetml/2009/9/ac" r="490" s="3" customFormat="true" x14ac:dyDescent="0.25">
      <c r="A490" s="394"/>
      <c r="B490" s="130"/>
      <c r="L490" s="130"/>
      <c r="V490" s="130"/>
      <c r="AF490" s="130"/>
      <c r="AP490" s="130"/>
      <c r="AZ490" s="130"/>
      <c r="BA490" s="130"/>
      <c r="BB490" s="130"/>
      <c r="BC490" s="130"/>
      <c r="BD490" s="130"/>
      <c r="BE490" s="130"/>
      <c r="BF490" s="130"/>
      <c r="BG490" s="130"/>
      <c r="BJ490" s="130"/>
      <c r="BK490" s="130"/>
      <c r="BL490" s="130"/>
      <c r="BM490" s="130"/>
      <c r="BN490" s="130"/>
      <c r="BO490" s="130"/>
      <c r="BP490" s="130"/>
      <c r="BQ490" s="130"/>
      <c r="BT490" s="441"/>
      <c r="BU490" s="442"/>
      <c r="BV490" s="442"/>
      <c r="BW490" s="442"/>
      <c r="BX490" s="442"/>
      <c r="BY490" s="442"/>
      <c r="BZ490" s="442"/>
      <c r="CA490" s="442"/>
      <c r="CB490" s="442"/>
      <c r="CC490" s="442"/>
      <c r="CD490" s="130"/>
      <c r="CN490" s="130"/>
      <c r="CX490" s="130"/>
      <c r="DH490" s="130"/>
      <c r="DR490" s="130"/>
      <c r="EB490" s="130"/>
      <c r="EL490" s="130"/>
      <c r="EV490" s="130"/>
      <c r="EW490" s="130"/>
      <c r="EX490" s="130"/>
      <c r="EY490" s="130"/>
      <c r="EZ490" s="130"/>
      <c r="FA490" s="130"/>
      <c r="FB490" s="130"/>
      <c r="FC490" s="130"/>
      <c r="FF490" s="130"/>
      <c r="FP490" s="130"/>
      <c r="FZ490" s="130"/>
      <c r="GJ490" s="130"/>
      <c r="GT490" s="130"/>
      <c r="HD490" s="130"/>
      <c r="HN490" s="130"/>
      <c r="HX490" s="130"/>
      <c r="IH490" s="130"/>
    </row>
    <row xmlns:x14ac="http://schemas.microsoft.com/office/spreadsheetml/2009/9/ac" r="491" s="3" customFormat="true" x14ac:dyDescent="0.25">
      <c r="A491" s="394"/>
      <c r="B491" s="130"/>
      <c r="L491" s="130"/>
      <c r="V491" s="130"/>
      <c r="AF491" s="130"/>
      <c r="AP491" s="130"/>
      <c r="AZ491" s="130"/>
      <c r="BA491" s="130"/>
      <c r="BB491" s="130"/>
      <c r="BC491" s="130"/>
      <c r="BD491" s="130"/>
      <c r="BE491" s="130"/>
      <c r="BF491" s="130"/>
      <c r="BG491" s="130"/>
      <c r="BJ491" s="130"/>
      <c r="BK491" s="130"/>
      <c r="BL491" s="130"/>
      <c r="BM491" s="130"/>
      <c r="BN491" s="130"/>
      <c r="BO491" s="130"/>
      <c r="BP491" s="130"/>
      <c r="BQ491" s="130"/>
      <c r="BT491" s="441"/>
      <c r="BU491" s="442"/>
      <c r="BV491" s="442"/>
      <c r="BW491" s="442"/>
      <c r="BX491" s="442"/>
      <c r="BY491" s="442"/>
      <c r="BZ491" s="442"/>
      <c r="CA491" s="442"/>
      <c r="CB491" s="442"/>
      <c r="CC491" s="442"/>
      <c r="CD491" s="130"/>
      <c r="CN491" s="130"/>
      <c r="CX491" s="130"/>
      <c r="DH491" s="130"/>
      <c r="DR491" s="130"/>
      <c r="EB491" s="130"/>
      <c r="EL491" s="130"/>
      <c r="EV491" s="130"/>
      <c r="EW491" s="130"/>
      <c r="EX491" s="130"/>
      <c r="EY491" s="130"/>
      <c r="EZ491" s="130"/>
      <c r="FA491" s="130"/>
      <c r="FB491" s="130"/>
      <c r="FC491" s="130"/>
      <c r="FF491" s="130"/>
      <c r="FP491" s="130"/>
      <c r="FZ491" s="130"/>
      <c r="GJ491" s="130"/>
      <c r="GT491" s="130"/>
      <c r="HD491" s="130"/>
      <c r="HN491" s="130"/>
      <c r="HX491" s="130"/>
      <c r="IH491" s="130"/>
    </row>
    <row xmlns:x14ac="http://schemas.microsoft.com/office/spreadsheetml/2009/9/ac" r="492" s="3" customFormat="true" x14ac:dyDescent="0.25">
      <c r="A492" s="394"/>
      <c r="B492" s="130"/>
      <c r="L492" s="130"/>
      <c r="V492" s="130"/>
      <c r="AF492" s="130"/>
      <c r="AP492" s="130"/>
      <c r="AZ492" s="130"/>
      <c r="BA492" s="130"/>
      <c r="BB492" s="130"/>
      <c r="BC492" s="130"/>
      <c r="BD492" s="130"/>
      <c r="BE492" s="130"/>
      <c r="BF492" s="130"/>
      <c r="BG492" s="130"/>
      <c r="BJ492" s="130"/>
      <c r="BK492" s="130"/>
      <c r="BL492" s="130"/>
      <c r="BM492" s="130"/>
      <c r="BN492" s="130"/>
      <c r="BO492" s="130"/>
      <c r="BP492" s="130"/>
      <c r="BQ492" s="130"/>
      <c r="BT492" s="441"/>
      <c r="BU492" s="442"/>
      <c r="BV492" s="442"/>
      <c r="BW492" s="442"/>
      <c r="BX492" s="442"/>
      <c r="BY492" s="442"/>
      <c r="BZ492" s="442"/>
      <c r="CA492" s="442"/>
      <c r="CB492" s="442"/>
      <c r="CC492" s="442"/>
      <c r="CD492" s="130"/>
      <c r="CN492" s="130"/>
      <c r="CX492" s="130"/>
      <c r="DH492" s="130"/>
      <c r="DR492" s="130"/>
      <c r="EB492" s="130"/>
      <c r="EL492" s="130"/>
      <c r="EV492" s="130"/>
      <c r="EW492" s="130"/>
      <c r="EX492" s="130"/>
      <c r="EY492" s="130"/>
      <c r="EZ492" s="130"/>
      <c r="FA492" s="130"/>
      <c r="FB492" s="130"/>
      <c r="FC492" s="130"/>
      <c r="FF492" s="130"/>
      <c r="FP492" s="130"/>
      <c r="FZ492" s="130"/>
      <c r="GJ492" s="130"/>
      <c r="GT492" s="130"/>
      <c r="HD492" s="130"/>
      <c r="HN492" s="130"/>
      <c r="HX492" s="130"/>
      <c r="IH492" s="130"/>
    </row>
    <row xmlns:x14ac="http://schemas.microsoft.com/office/spreadsheetml/2009/9/ac" r="493" s="3" customFormat="true" x14ac:dyDescent="0.25">
      <c r="A493" s="394"/>
      <c r="B493" s="130"/>
      <c r="L493" s="130"/>
      <c r="V493" s="130"/>
      <c r="AF493" s="130"/>
      <c r="AP493" s="130"/>
      <c r="AZ493" s="130"/>
      <c r="BA493" s="130"/>
      <c r="BB493" s="130"/>
      <c r="BC493" s="130"/>
      <c r="BD493" s="130"/>
      <c r="BE493" s="130"/>
      <c r="BF493" s="130"/>
      <c r="BG493" s="130"/>
      <c r="BJ493" s="130"/>
      <c r="BK493" s="130"/>
      <c r="BL493" s="130"/>
      <c r="BM493" s="130"/>
      <c r="BN493" s="130"/>
      <c r="BO493" s="130"/>
      <c r="BP493" s="130"/>
      <c r="BQ493" s="130"/>
      <c r="BT493" s="441"/>
      <c r="BU493" s="442"/>
      <c r="BV493" s="442"/>
      <c r="BW493" s="442"/>
      <c r="BX493" s="442"/>
      <c r="BY493" s="442"/>
      <c r="BZ493" s="442"/>
      <c r="CA493" s="442"/>
      <c r="CB493" s="442"/>
      <c r="CC493" s="442"/>
      <c r="CD493" s="130"/>
      <c r="CN493" s="130"/>
      <c r="CX493" s="130"/>
      <c r="DH493" s="130"/>
      <c r="DR493" s="130"/>
      <c r="EB493" s="130"/>
      <c r="EL493" s="130"/>
      <c r="EV493" s="130"/>
      <c r="EW493" s="130"/>
      <c r="EX493" s="130"/>
      <c r="EY493" s="130"/>
      <c r="EZ493" s="130"/>
      <c r="FA493" s="130"/>
      <c r="FB493" s="130"/>
      <c r="FC493" s="130"/>
      <c r="FF493" s="130"/>
      <c r="FP493" s="130"/>
      <c r="FZ493" s="130"/>
      <c r="GJ493" s="130"/>
      <c r="GT493" s="130"/>
      <c r="HD493" s="130"/>
      <c r="HN493" s="130"/>
      <c r="HX493" s="130"/>
      <c r="IH493" s="130"/>
    </row>
    <row xmlns:x14ac="http://schemas.microsoft.com/office/spreadsheetml/2009/9/ac" r="494" s="3" customFormat="true" x14ac:dyDescent="0.25">
      <c r="A494" s="394"/>
      <c r="B494" s="130"/>
      <c r="L494" s="130"/>
      <c r="V494" s="130"/>
      <c r="AF494" s="130"/>
      <c r="AP494" s="130"/>
      <c r="AZ494" s="130"/>
      <c r="BA494" s="130"/>
      <c r="BB494" s="130"/>
      <c r="BC494" s="130"/>
      <c r="BD494" s="130"/>
      <c r="BE494" s="130"/>
      <c r="BF494" s="130"/>
      <c r="BG494" s="130"/>
      <c r="BJ494" s="130"/>
      <c r="BK494" s="130"/>
      <c r="BL494" s="130"/>
      <c r="BM494" s="130"/>
      <c r="BN494" s="130"/>
      <c r="BO494" s="130"/>
      <c r="BP494" s="130"/>
      <c r="BQ494" s="130"/>
      <c r="BT494" s="441"/>
      <c r="BU494" s="442"/>
      <c r="BV494" s="442"/>
      <c r="BW494" s="442"/>
      <c r="BX494" s="442"/>
      <c r="BY494" s="442"/>
      <c r="BZ494" s="442"/>
      <c r="CA494" s="442"/>
      <c r="CB494" s="442"/>
      <c r="CC494" s="442"/>
      <c r="CD494" s="130"/>
      <c r="CN494" s="130"/>
      <c r="CX494" s="130"/>
      <c r="DH494" s="130"/>
      <c r="DR494" s="130"/>
      <c r="EB494" s="130"/>
      <c r="EL494" s="130"/>
      <c r="EV494" s="130"/>
      <c r="EW494" s="130"/>
      <c r="EX494" s="130"/>
      <c r="EY494" s="130"/>
      <c r="EZ494" s="130"/>
      <c r="FA494" s="130"/>
      <c r="FB494" s="130"/>
      <c r="FC494" s="130"/>
      <c r="FF494" s="130"/>
      <c r="FP494" s="130"/>
      <c r="FZ494" s="130"/>
      <c r="GJ494" s="130"/>
      <c r="GT494" s="130"/>
      <c r="HD494" s="130"/>
      <c r="HN494" s="130"/>
      <c r="HX494" s="130"/>
      <c r="IH494" s="130"/>
    </row>
    <row xmlns:x14ac="http://schemas.microsoft.com/office/spreadsheetml/2009/9/ac" r="495" s="3" customFormat="true" x14ac:dyDescent="0.25">
      <c r="A495" s="394"/>
      <c r="B495" s="130"/>
      <c r="L495" s="130"/>
      <c r="V495" s="130"/>
      <c r="AF495" s="130"/>
      <c r="AP495" s="130"/>
      <c r="AZ495" s="130"/>
      <c r="BA495" s="130"/>
      <c r="BB495" s="130"/>
      <c r="BC495" s="130"/>
      <c r="BD495" s="130"/>
      <c r="BE495" s="130"/>
      <c r="BF495" s="130"/>
      <c r="BG495" s="130"/>
      <c r="BJ495" s="130"/>
      <c r="BK495" s="130"/>
      <c r="BL495" s="130"/>
      <c r="BM495" s="130"/>
      <c r="BN495" s="130"/>
      <c r="BO495" s="130"/>
      <c r="BP495" s="130"/>
      <c r="BQ495" s="130"/>
      <c r="BT495" s="441"/>
      <c r="BU495" s="442"/>
      <c r="BV495" s="442"/>
      <c r="BW495" s="442"/>
      <c r="BX495" s="442"/>
      <c r="BY495" s="442"/>
      <c r="BZ495" s="442"/>
      <c r="CA495" s="442"/>
      <c r="CB495" s="442"/>
      <c r="CC495" s="442"/>
      <c r="CD495" s="130"/>
      <c r="CN495" s="130"/>
      <c r="CX495" s="130"/>
      <c r="DH495" s="130"/>
      <c r="DR495" s="130"/>
      <c r="EB495" s="130"/>
      <c r="EL495" s="130"/>
      <c r="EV495" s="130"/>
      <c r="EW495" s="130"/>
      <c r="EX495" s="130"/>
      <c r="EY495" s="130"/>
      <c r="EZ495" s="130"/>
      <c r="FA495" s="130"/>
      <c r="FB495" s="130"/>
      <c r="FC495" s="130"/>
      <c r="FF495" s="130"/>
      <c r="FP495" s="130"/>
      <c r="FZ495" s="130"/>
      <c r="GJ495" s="130"/>
      <c r="GT495" s="130"/>
      <c r="HD495" s="130"/>
      <c r="HN495" s="130"/>
      <c r="HX495" s="130"/>
      <c r="IH495" s="130"/>
    </row>
    <row xmlns:x14ac="http://schemas.microsoft.com/office/spreadsheetml/2009/9/ac" r="496" s="3" customFormat="true" x14ac:dyDescent="0.25">
      <c r="A496" s="394"/>
      <c r="B496" s="130"/>
      <c r="L496" s="130"/>
      <c r="V496" s="130"/>
      <c r="AF496" s="130"/>
      <c r="AP496" s="130"/>
      <c r="AZ496" s="130"/>
      <c r="BA496" s="130"/>
      <c r="BB496" s="130"/>
      <c r="BC496" s="130"/>
      <c r="BD496" s="130"/>
      <c r="BE496" s="130"/>
      <c r="BF496" s="130"/>
      <c r="BG496" s="130"/>
      <c r="BJ496" s="130"/>
      <c r="BK496" s="130"/>
      <c r="BL496" s="130"/>
      <c r="BM496" s="130"/>
      <c r="BN496" s="130"/>
      <c r="BO496" s="130"/>
      <c r="BP496" s="130"/>
      <c r="BQ496" s="130"/>
      <c r="BT496" s="441"/>
      <c r="BU496" s="442"/>
      <c r="BV496" s="442"/>
      <c r="BW496" s="442"/>
      <c r="BX496" s="442"/>
      <c r="BY496" s="442"/>
      <c r="BZ496" s="442"/>
      <c r="CA496" s="442"/>
      <c r="CB496" s="442"/>
      <c r="CC496" s="442"/>
      <c r="CD496" s="130"/>
      <c r="CN496" s="130"/>
      <c r="CX496" s="130"/>
      <c r="DH496" s="130"/>
      <c r="DR496" s="130"/>
      <c r="EB496" s="130"/>
      <c r="EL496" s="130"/>
      <c r="EV496" s="130"/>
      <c r="EW496" s="130"/>
      <c r="EX496" s="130"/>
      <c r="EY496" s="130"/>
      <c r="EZ496" s="130"/>
      <c r="FA496" s="130"/>
      <c r="FB496" s="130"/>
      <c r="FC496" s="130"/>
      <c r="FF496" s="130"/>
      <c r="FP496" s="130"/>
      <c r="FZ496" s="130"/>
      <c r="GJ496" s="130"/>
      <c r="GT496" s="130"/>
      <c r="HD496" s="130"/>
      <c r="HN496" s="130"/>
      <c r="HX496" s="130"/>
      <c r="IH496" s="130"/>
    </row>
    <row xmlns:x14ac="http://schemas.microsoft.com/office/spreadsheetml/2009/9/ac" r="497" s="3" customFormat="true" x14ac:dyDescent="0.25">
      <c r="A497" s="394"/>
      <c r="B497" s="130"/>
      <c r="L497" s="130"/>
      <c r="V497" s="130"/>
      <c r="AF497" s="130"/>
      <c r="AP497" s="130"/>
      <c r="AZ497" s="130"/>
      <c r="BA497" s="130"/>
      <c r="BB497" s="130"/>
      <c r="BC497" s="130"/>
      <c r="BD497" s="130"/>
      <c r="BE497" s="130"/>
      <c r="BF497" s="130"/>
      <c r="BG497" s="130"/>
      <c r="BJ497" s="130"/>
      <c r="BK497" s="130"/>
      <c r="BL497" s="130"/>
      <c r="BM497" s="130"/>
      <c r="BN497" s="130"/>
      <c r="BO497" s="130"/>
      <c r="BP497" s="130"/>
      <c r="BQ497" s="130"/>
      <c r="BT497" s="441"/>
      <c r="BU497" s="442"/>
      <c r="BV497" s="442"/>
      <c r="BW497" s="442"/>
      <c r="BX497" s="442"/>
      <c r="BY497" s="442"/>
      <c r="BZ497" s="442"/>
      <c r="CA497" s="442"/>
      <c r="CB497" s="442"/>
      <c r="CC497" s="442"/>
      <c r="CD497" s="130"/>
      <c r="CN497" s="130"/>
      <c r="CX497" s="130"/>
      <c r="DH497" s="130"/>
      <c r="DR497" s="130"/>
      <c r="EB497" s="130"/>
      <c r="EL497" s="130"/>
      <c r="EV497" s="130"/>
      <c r="EW497" s="130"/>
      <c r="EX497" s="130"/>
      <c r="EY497" s="130"/>
      <c r="EZ497" s="130"/>
      <c r="FA497" s="130"/>
      <c r="FB497" s="130"/>
      <c r="FC497" s="130"/>
      <c r="FF497" s="130"/>
      <c r="FP497" s="130"/>
      <c r="FZ497" s="130"/>
      <c r="GJ497" s="130"/>
      <c r="GT497" s="130"/>
      <c r="HD497" s="130"/>
      <c r="HN497" s="130"/>
      <c r="HX497" s="130"/>
      <c r="IH497" s="130"/>
    </row>
    <row xmlns:x14ac="http://schemas.microsoft.com/office/spreadsheetml/2009/9/ac" r="498" s="3" customFormat="true" x14ac:dyDescent="0.25">
      <c r="A498" s="394"/>
      <c r="B498" s="130"/>
      <c r="L498" s="130"/>
      <c r="V498" s="130"/>
      <c r="AF498" s="130"/>
      <c r="AP498" s="130"/>
      <c r="AZ498" s="130"/>
      <c r="BA498" s="130"/>
      <c r="BB498" s="130"/>
      <c r="BC498" s="130"/>
      <c r="BD498" s="130"/>
      <c r="BE498" s="130"/>
      <c r="BF498" s="130"/>
      <c r="BG498" s="130"/>
      <c r="BJ498" s="130"/>
      <c r="BK498" s="130"/>
      <c r="BL498" s="130"/>
      <c r="BM498" s="130"/>
      <c r="BN498" s="130"/>
      <c r="BO498" s="130"/>
      <c r="BP498" s="130"/>
      <c r="BQ498" s="130"/>
      <c r="BT498" s="441"/>
      <c r="BU498" s="442"/>
      <c r="BV498" s="442"/>
      <c r="BW498" s="442"/>
      <c r="BX498" s="442"/>
      <c r="BY498" s="442"/>
      <c r="BZ498" s="442"/>
      <c r="CA498" s="442"/>
      <c r="CB498" s="442"/>
      <c r="CC498" s="442"/>
      <c r="CD498" s="130"/>
      <c r="CN498" s="130"/>
      <c r="CX498" s="130"/>
      <c r="DH498" s="130"/>
      <c r="DR498" s="130"/>
      <c r="EB498" s="130"/>
      <c r="EL498" s="130"/>
      <c r="EV498" s="130"/>
      <c r="EW498" s="130"/>
      <c r="EX498" s="130"/>
      <c r="EY498" s="130"/>
      <c r="EZ498" s="130"/>
      <c r="FA498" s="130"/>
      <c r="FB498" s="130"/>
      <c r="FC498" s="130"/>
      <c r="FF498" s="130"/>
      <c r="FP498" s="130"/>
      <c r="FZ498" s="130"/>
      <c r="GJ498" s="130"/>
      <c r="GT498" s="130"/>
      <c r="HD498" s="130"/>
      <c r="HN498" s="130"/>
      <c r="HX498" s="130"/>
      <c r="IH498" s="130"/>
    </row>
    <row xmlns:x14ac="http://schemas.microsoft.com/office/spreadsheetml/2009/9/ac" r="499" s="3" customFormat="true" x14ac:dyDescent="0.25">
      <c r="A499" s="394"/>
      <c r="B499" s="130"/>
      <c r="L499" s="130"/>
      <c r="V499" s="130"/>
      <c r="AF499" s="130"/>
      <c r="AP499" s="130"/>
      <c r="AZ499" s="130"/>
      <c r="BA499" s="130"/>
      <c r="BB499" s="130"/>
      <c r="BC499" s="130"/>
      <c r="BD499" s="130"/>
      <c r="BE499" s="130"/>
      <c r="BF499" s="130"/>
      <c r="BG499" s="130"/>
      <c r="BJ499" s="130"/>
      <c r="BK499" s="130"/>
      <c r="BL499" s="130"/>
      <c r="BM499" s="130"/>
      <c r="BN499" s="130"/>
      <c r="BO499" s="130"/>
      <c r="BP499" s="130"/>
      <c r="BQ499" s="130"/>
      <c r="BT499" s="441"/>
      <c r="BU499" s="442"/>
      <c r="BV499" s="442"/>
      <c r="BW499" s="442"/>
      <c r="BX499" s="442"/>
      <c r="BY499" s="442"/>
      <c r="BZ499" s="442"/>
      <c r="CA499" s="442"/>
      <c r="CB499" s="442"/>
      <c r="CC499" s="442"/>
      <c r="CD499" s="130"/>
      <c r="CN499" s="130"/>
      <c r="CX499" s="130"/>
      <c r="DH499" s="130"/>
      <c r="DR499" s="130"/>
      <c r="EB499" s="130"/>
      <c r="EL499" s="130"/>
      <c r="EV499" s="130"/>
      <c r="EW499" s="130"/>
      <c r="EX499" s="130"/>
      <c r="EY499" s="130"/>
      <c r="EZ499" s="130"/>
      <c r="FA499" s="130"/>
      <c r="FB499" s="130"/>
      <c r="FC499" s="130"/>
      <c r="FF499" s="130"/>
      <c r="FP499" s="130"/>
      <c r="FZ499" s="130"/>
      <c r="GJ499" s="130"/>
      <c r="GT499" s="130"/>
      <c r="HD499" s="130"/>
      <c r="HN499" s="130"/>
      <c r="HX499" s="130"/>
      <c r="IH499" s="130"/>
    </row>
    <row xmlns:x14ac="http://schemas.microsoft.com/office/spreadsheetml/2009/9/ac" r="500" s="3" customFormat="true" x14ac:dyDescent="0.25">
      <c r="A500" s="394"/>
      <c r="B500" s="130"/>
      <c r="L500" s="130"/>
      <c r="V500" s="130"/>
      <c r="AF500" s="130"/>
      <c r="AP500" s="130"/>
      <c r="AZ500" s="130"/>
      <c r="BA500" s="130"/>
      <c r="BB500" s="130"/>
      <c r="BC500" s="130"/>
      <c r="BD500" s="130"/>
      <c r="BE500" s="130"/>
      <c r="BF500" s="130"/>
      <c r="BG500" s="130"/>
      <c r="BJ500" s="130"/>
      <c r="BK500" s="130"/>
      <c r="BL500" s="130"/>
      <c r="BM500" s="130"/>
      <c r="BN500" s="130"/>
      <c r="BO500" s="130"/>
      <c r="BP500" s="130"/>
      <c r="BQ500" s="130"/>
      <c r="BT500" s="441"/>
      <c r="BU500" s="442"/>
      <c r="BV500" s="442"/>
      <c r="BW500" s="442"/>
      <c r="BX500" s="442"/>
      <c r="BY500" s="442"/>
      <c r="BZ500" s="442"/>
      <c r="CA500" s="442"/>
      <c r="CB500" s="442"/>
      <c r="CC500" s="442"/>
      <c r="CD500" s="130"/>
      <c r="CN500" s="130"/>
      <c r="CX500" s="130"/>
      <c r="DH500" s="130"/>
      <c r="DR500" s="130"/>
      <c r="EB500" s="130"/>
      <c r="EL500" s="130"/>
      <c r="EV500" s="130"/>
      <c r="EW500" s="130"/>
      <c r="EX500" s="130"/>
      <c r="EY500" s="130"/>
      <c r="EZ500" s="130"/>
      <c r="FA500" s="130"/>
      <c r="FB500" s="130"/>
      <c r="FC500" s="130"/>
      <c r="FF500" s="130"/>
      <c r="FP500" s="130"/>
      <c r="FZ500" s="130"/>
      <c r="GJ500" s="130"/>
      <c r="GT500" s="130"/>
      <c r="HD500" s="130"/>
      <c r="HN500" s="130"/>
      <c r="HX500" s="130"/>
      <c r="IH500" s="130"/>
    </row>
    <row xmlns:x14ac="http://schemas.microsoft.com/office/spreadsheetml/2009/9/ac" r="501" s="3" customFormat="true" x14ac:dyDescent="0.25">
      <c r="A501" s="394"/>
      <c r="B501" s="130"/>
      <c r="L501" s="130"/>
      <c r="V501" s="130"/>
      <c r="AF501" s="130"/>
      <c r="AP501" s="130"/>
      <c r="AZ501" s="130"/>
      <c r="BA501" s="130"/>
      <c r="BB501" s="130"/>
      <c r="BC501" s="130"/>
      <c r="BD501" s="130"/>
      <c r="BE501" s="130"/>
      <c r="BF501" s="130"/>
      <c r="BG501" s="130"/>
      <c r="BJ501" s="130"/>
      <c r="BK501" s="130"/>
      <c r="BL501" s="130"/>
      <c r="BM501" s="130"/>
      <c r="BN501" s="130"/>
      <c r="BO501" s="130"/>
      <c r="BP501" s="130"/>
      <c r="BQ501" s="130"/>
      <c r="BT501" s="441"/>
      <c r="BU501" s="442"/>
      <c r="BV501" s="442"/>
      <c r="BW501" s="442"/>
      <c r="BX501" s="442"/>
      <c r="BY501" s="442"/>
      <c r="BZ501" s="442"/>
      <c r="CA501" s="442"/>
      <c r="CB501" s="442"/>
      <c r="CC501" s="442"/>
      <c r="CD501" s="130"/>
      <c r="CN501" s="130"/>
      <c r="CX501" s="130"/>
      <c r="DH501" s="130"/>
      <c r="DR501" s="130"/>
      <c r="EB501" s="130"/>
      <c r="EL501" s="130"/>
      <c r="EV501" s="130"/>
      <c r="EW501" s="130"/>
      <c r="EX501" s="130"/>
      <c r="EY501" s="130"/>
      <c r="EZ501" s="130"/>
      <c r="FA501" s="130"/>
      <c r="FB501" s="130"/>
      <c r="FC501" s="130"/>
      <c r="FF501" s="130"/>
      <c r="FP501" s="130"/>
      <c r="FZ501" s="130"/>
      <c r="GJ501" s="130"/>
      <c r="GT501" s="130"/>
      <c r="HD501" s="130"/>
      <c r="HN501" s="130"/>
      <c r="HX501" s="130"/>
      <c r="IH501" s="130"/>
    </row>
    <row xmlns:x14ac="http://schemas.microsoft.com/office/spreadsheetml/2009/9/ac" r="502" s="3" customFormat="true" x14ac:dyDescent="0.25">
      <c r="A502" s="394"/>
      <c r="B502" s="130"/>
      <c r="L502" s="130"/>
      <c r="V502" s="130"/>
      <c r="AF502" s="130"/>
      <c r="AP502" s="130"/>
      <c r="AZ502" s="130"/>
      <c r="BA502" s="130"/>
      <c r="BB502" s="130"/>
      <c r="BC502" s="130"/>
      <c r="BD502" s="130"/>
      <c r="BE502" s="130"/>
      <c r="BF502" s="130"/>
      <c r="BG502" s="130"/>
      <c r="BJ502" s="130"/>
      <c r="BK502" s="130"/>
      <c r="BL502" s="130"/>
      <c r="BM502" s="130"/>
      <c r="BN502" s="130"/>
      <c r="BO502" s="130"/>
      <c r="BP502" s="130"/>
      <c r="BQ502" s="130"/>
      <c r="BT502" s="441"/>
      <c r="BU502" s="442"/>
      <c r="BV502" s="442"/>
      <c r="BW502" s="442"/>
      <c r="BX502" s="442"/>
      <c r="BY502" s="442"/>
      <c r="BZ502" s="442"/>
      <c r="CA502" s="442"/>
      <c r="CB502" s="442"/>
      <c r="CC502" s="442"/>
      <c r="CD502" s="130"/>
      <c r="CN502" s="130"/>
      <c r="CX502" s="130"/>
      <c r="DH502" s="130"/>
      <c r="DR502" s="130"/>
      <c r="EB502" s="130"/>
      <c r="EL502" s="130"/>
      <c r="EV502" s="130"/>
      <c r="EW502" s="130"/>
      <c r="EX502" s="130"/>
      <c r="EY502" s="130"/>
      <c r="EZ502" s="130"/>
      <c r="FA502" s="130"/>
      <c r="FB502" s="130"/>
      <c r="FC502" s="130"/>
      <c r="FF502" s="130"/>
      <c r="FP502" s="130"/>
      <c r="FZ502" s="130"/>
      <c r="GJ502" s="130"/>
      <c r="GT502" s="130"/>
      <c r="HD502" s="130"/>
      <c r="HN502" s="130"/>
      <c r="HX502" s="130"/>
      <c r="IH502" s="130"/>
    </row>
    <row xmlns:x14ac="http://schemas.microsoft.com/office/spreadsheetml/2009/9/ac" r="503" s="3" customFormat="true" x14ac:dyDescent="0.25">
      <c r="A503" s="394"/>
      <c r="B503" s="130"/>
      <c r="L503" s="130"/>
      <c r="V503" s="130"/>
      <c r="AF503" s="130"/>
      <c r="AP503" s="130"/>
      <c r="AZ503" s="130"/>
      <c r="BA503" s="130"/>
      <c r="BB503" s="130"/>
      <c r="BC503" s="130"/>
      <c r="BD503" s="130"/>
      <c r="BE503" s="130"/>
      <c r="BF503" s="130"/>
      <c r="BG503" s="130"/>
      <c r="BJ503" s="130"/>
      <c r="BK503" s="130"/>
      <c r="BL503" s="130"/>
      <c r="BM503" s="130"/>
      <c r="BN503" s="130"/>
      <c r="BO503" s="130"/>
      <c r="BP503" s="130"/>
      <c r="BQ503" s="130"/>
      <c r="BT503" s="441"/>
      <c r="BU503" s="442"/>
      <c r="BV503" s="442"/>
      <c r="BW503" s="442"/>
      <c r="BX503" s="442"/>
      <c r="BY503" s="442"/>
      <c r="BZ503" s="442"/>
      <c r="CA503" s="442"/>
      <c r="CB503" s="442"/>
      <c r="CC503" s="442"/>
      <c r="CD503" s="130"/>
      <c r="CN503" s="130"/>
      <c r="CX503" s="130"/>
      <c r="DH503" s="130"/>
      <c r="DR503" s="130"/>
      <c r="EB503" s="130"/>
      <c r="EL503" s="130"/>
      <c r="EV503" s="130"/>
      <c r="EW503" s="130"/>
      <c r="EX503" s="130"/>
      <c r="EY503" s="130"/>
      <c r="EZ503" s="130"/>
      <c r="FA503" s="130"/>
      <c r="FB503" s="130"/>
      <c r="FC503" s="130"/>
      <c r="FF503" s="130"/>
      <c r="FP503" s="130"/>
      <c r="FZ503" s="130"/>
      <c r="GJ503" s="130"/>
      <c r="GT503" s="130"/>
      <c r="HD503" s="130"/>
      <c r="HN503" s="130"/>
      <c r="HX503" s="130"/>
      <c r="IH503" s="130"/>
    </row>
    <row xmlns:x14ac="http://schemas.microsoft.com/office/spreadsheetml/2009/9/ac" r="504" s="3" customFormat="true" x14ac:dyDescent="0.25">
      <c r="A504" s="394"/>
      <c r="B504" s="130"/>
      <c r="L504" s="130"/>
      <c r="V504" s="130"/>
      <c r="AF504" s="130"/>
      <c r="AP504" s="130"/>
      <c r="AZ504" s="130"/>
      <c r="BA504" s="130"/>
      <c r="BB504" s="130"/>
      <c r="BC504" s="130"/>
      <c r="BD504" s="130"/>
      <c r="BE504" s="130"/>
      <c r="BF504" s="130"/>
      <c r="BG504" s="130"/>
      <c r="BJ504" s="130"/>
      <c r="BK504" s="130"/>
      <c r="BL504" s="130"/>
      <c r="BM504" s="130"/>
      <c r="BN504" s="130"/>
      <c r="BO504" s="130"/>
      <c r="BP504" s="130"/>
      <c r="BQ504" s="130"/>
      <c r="BT504" s="441"/>
      <c r="BU504" s="442"/>
      <c r="BV504" s="442"/>
      <c r="BW504" s="442"/>
      <c r="BX504" s="442"/>
      <c r="BY504" s="442"/>
      <c r="BZ504" s="442"/>
      <c r="CA504" s="442"/>
      <c r="CB504" s="442"/>
      <c r="CC504" s="442"/>
      <c r="CD504" s="130"/>
      <c r="CN504" s="130"/>
      <c r="CX504" s="130"/>
      <c r="DH504" s="130"/>
      <c r="DR504" s="130"/>
      <c r="EB504" s="130"/>
      <c r="EL504" s="130"/>
      <c r="EV504" s="130"/>
      <c r="EW504" s="130"/>
      <c r="EX504" s="130"/>
      <c r="EY504" s="130"/>
      <c r="EZ504" s="130"/>
      <c r="FA504" s="130"/>
      <c r="FB504" s="130"/>
      <c r="FC504" s="130"/>
      <c r="FF504" s="130"/>
      <c r="FP504" s="130"/>
      <c r="FZ504" s="130"/>
      <c r="GJ504" s="130"/>
      <c r="GT504" s="130"/>
      <c r="HD504" s="130"/>
      <c r="HN504" s="130"/>
      <c r="HX504" s="130"/>
      <c r="IH504" s="130"/>
    </row>
    <row xmlns:x14ac="http://schemas.microsoft.com/office/spreadsheetml/2009/9/ac" r="505" s="3" customFormat="true" x14ac:dyDescent="0.25">
      <c r="A505" s="394"/>
      <c r="B505" s="130"/>
      <c r="L505" s="130"/>
      <c r="V505" s="130"/>
      <c r="AF505" s="130"/>
      <c r="AP505" s="130"/>
      <c r="AZ505" s="130"/>
      <c r="BA505" s="130"/>
      <c r="BB505" s="130"/>
      <c r="BC505" s="130"/>
      <c r="BD505" s="130"/>
      <c r="BE505" s="130"/>
      <c r="BF505" s="130"/>
      <c r="BG505" s="130"/>
      <c r="BJ505" s="130"/>
      <c r="BK505" s="130"/>
      <c r="BL505" s="130"/>
      <c r="BM505" s="130"/>
      <c r="BN505" s="130"/>
      <c r="BO505" s="130"/>
      <c r="BP505" s="130"/>
      <c r="BQ505" s="130"/>
      <c r="BT505" s="441"/>
      <c r="BU505" s="442"/>
      <c r="BV505" s="442"/>
      <c r="BW505" s="442"/>
      <c r="BX505" s="442"/>
      <c r="BY505" s="442"/>
      <c r="BZ505" s="442"/>
      <c r="CA505" s="442"/>
      <c r="CB505" s="442"/>
      <c r="CC505" s="442"/>
      <c r="CD505" s="130"/>
      <c r="CN505" s="130"/>
      <c r="CX505" s="130"/>
      <c r="DH505" s="130"/>
      <c r="DR505" s="130"/>
      <c r="EB505" s="130"/>
      <c r="EL505" s="130"/>
      <c r="EV505" s="130"/>
      <c r="EW505" s="130"/>
      <c r="EX505" s="130"/>
      <c r="EY505" s="130"/>
      <c r="EZ505" s="130"/>
      <c r="FA505" s="130"/>
      <c r="FB505" s="130"/>
      <c r="FC505" s="130"/>
      <c r="FF505" s="130"/>
      <c r="FP505" s="130"/>
      <c r="FZ505" s="130"/>
      <c r="GJ505" s="130"/>
      <c r="GT505" s="130"/>
      <c r="HD505" s="130"/>
      <c r="HN505" s="130"/>
      <c r="HX505" s="130"/>
      <c r="IH505" s="130"/>
    </row>
    <row xmlns:x14ac="http://schemas.microsoft.com/office/spreadsheetml/2009/9/ac" r="506" s="3" customFormat="true" x14ac:dyDescent="0.25">
      <c r="A506" s="394"/>
      <c r="B506" s="130"/>
      <c r="L506" s="130"/>
      <c r="V506" s="130"/>
      <c r="AF506" s="130"/>
      <c r="AP506" s="130"/>
      <c r="AZ506" s="130"/>
      <c r="BA506" s="130"/>
      <c r="BB506" s="130"/>
      <c r="BC506" s="130"/>
      <c r="BD506" s="130"/>
      <c r="BE506" s="130"/>
      <c r="BF506" s="130"/>
      <c r="BG506" s="130"/>
      <c r="BJ506" s="130"/>
      <c r="BK506" s="130"/>
      <c r="BL506" s="130"/>
      <c r="BM506" s="130"/>
      <c r="BN506" s="130"/>
      <c r="BO506" s="130"/>
      <c r="BP506" s="130"/>
      <c r="BQ506" s="130"/>
      <c r="BT506" s="441"/>
      <c r="BU506" s="442"/>
      <c r="BV506" s="442"/>
      <c r="BW506" s="442"/>
      <c r="BX506" s="442"/>
      <c r="BY506" s="442"/>
      <c r="BZ506" s="442"/>
      <c r="CA506" s="442"/>
      <c r="CB506" s="442"/>
      <c r="CC506" s="442"/>
      <c r="CD506" s="130"/>
      <c r="CN506" s="130"/>
      <c r="CX506" s="130"/>
      <c r="DH506" s="130"/>
      <c r="DR506" s="130"/>
      <c r="EB506" s="130"/>
      <c r="EL506" s="130"/>
      <c r="EV506" s="130"/>
      <c r="EW506" s="130"/>
      <c r="EX506" s="130"/>
      <c r="EY506" s="130"/>
      <c r="EZ506" s="130"/>
      <c r="FA506" s="130"/>
      <c r="FB506" s="130"/>
      <c r="FC506" s="130"/>
      <c r="FF506" s="130"/>
      <c r="FP506" s="130"/>
      <c r="FZ506" s="130"/>
      <c r="GJ506" s="130"/>
      <c r="GT506" s="130"/>
      <c r="HD506" s="130"/>
      <c r="HN506" s="130"/>
      <c r="HX506" s="130"/>
      <c r="IH506" s="130"/>
    </row>
    <row xmlns:x14ac="http://schemas.microsoft.com/office/spreadsheetml/2009/9/ac" r="507" s="3" customFormat="true" x14ac:dyDescent="0.25">
      <c r="A507" s="394"/>
      <c r="B507" s="130"/>
      <c r="L507" s="130"/>
      <c r="V507" s="130"/>
      <c r="AF507" s="130"/>
      <c r="AP507" s="130"/>
      <c r="AZ507" s="130"/>
      <c r="BA507" s="130"/>
      <c r="BB507" s="130"/>
      <c r="BC507" s="130"/>
      <c r="BD507" s="130"/>
      <c r="BE507" s="130"/>
      <c r="BF507" s="130"/>
      <c r="BG507" s="130"/>
      <c r="BJ507" s="130"/>
      <c r="BK507" s="130"/>
      <c r="BL507" s="130"/>
      <c r="BM507" s="130"/>
      <c r="BN507" s="130"/>
      <c r="BO507" s="130"/>
      <c r="BP507" s="130"/>
      <c r="BQ507" s="130"/>
      <c r="BT507" s="441"/>
      <c r="BU507" s="442"/>
      <c r="BV507" s="442"/>
      <c r="BW507" s="442"/>
      <c r="BX507" s="442"/>
      <c r="BY507" s="442"/>
      <c r="BZ507" s="442"/>
      <c r="CA507" s="442"/>
      <c r="CB507" s="442"/>
      <c r="CC507" s="442"/>
      <c r="CD507" s="130"/>
      <c r="CN507" s="130"/>
      <c r="CX507" s="130"/>
      <c r="DH507" s="130"/>
      <c r="DR507" s="130"/>
      <c r="EB507" s="130"/>
      <c r="EL507" s="130"/>
      <c r="EV507" s="130"/>
      <c r="EW507" s="130"/>
      <c r="EX507" s="130"/>
      <c r="EY507" s="130"/>
      <c r="EZ507" s="130"/>
      <c r="FA507" s="130"/>
      <c r="FB507" s="130"/>
      <c r="FC507" s="130"/>
      <c r="FF507" s="130"/>
      <c r="FP507" s="130"/>
      <c r="FZ507" s="130"/>
      <c r="GJ507" s="130"/>
      <c r="GT507" s="130"/>
      <c r="HD507" s="130"/>
      <c r="HN507" s="130"/>
      <c r="HX507" s="130"/>
      <c r="IH507" s="130"/>
    </row>
    <row xmlns:x14ac="http://schemas.microsoft.com/office/spreadsheetml/2009/9/ac" r="508" s="3" customFormat="true" x14ac:dyDescent="0.25">
      <c r="A508" s="394"/>
      <c r="B508" s="130"/>
      <c r="L508" s="130"/>
      <c r="V508" s="130"/>
      <c r="AF508" s="130"/>
      <c r="AP508" s="130"/>
      <c r="AZ508" s="130"/>
      <c r="BA508" s="130"/>
      <c r="BB508" s="130"/>
      <c r="BC508" s="130"/>
      <c r="BD508" s="130"/>
      <c r="BE508" s="130"/>
      <c r="BF508" s="130"/>
      <c r="BG508" s="130"/>
      <c r="BJ508" s="130"/>
      <c r="BK508" s="130"/>
      <c r="BL508" s="130"/>
      <c r="BM508" s="130"/>
      <c r="BN508" s="130"/>
      <c r="BO508" s="130"/>
      <c r="BP508" s="130"/>
      <c r="BQ508" s="130"/>
      <c r="BT508" s="441"/>
      <c r="BU508" s="442"/>
      <c r="BV508" s="442"/>
      <c r="BW508" s="442"/>
      <c r="BX508" s="442"/>
      <c r="BY508" s="442"/>
      <c r="BZ508" s="442"/>
      <c r="CA508" s="442"/>
      <c r="CB508" s="442"/>
      <c r="CC508" s="442"/>
      <c r="CD508" s="130"/>
      <c r="CN508" s="130"/>
      <c r="CX508" s="130"/>
      <c r="DH508" s="130"/>
      <c r="DR508" s="130"/>
      <c r="EB508" s="130"/>
      <c r="EL508" s="130"/>
      <c r="EV508" s="130"/>
      <c r="EW508" s="130"/>
      <c r="EX508" s="130"/>
      <c r="EY508" s="130"/>
      <c r="EZ508" s="130"/>
      <c r="FA508" s="130"/>
      <c r="FB508" s="130"/>
      <c r="FC508" s="130"/>
      <c r="FF508" s="130"/>
      <c r="FP508" s="130"/>
      <c r="FZ508" s="130"/>
      <c r="GJ508" s="130"/>
      <c r="GT508" s="130"/>
      <c r="HD508" s="130"/>
      <c r="HN508" s="130"/>
      <c r="HX508" s="130"/>
      <c r="IH508" s="130"/>
    </row>
    <row xmlns:x14ac="http://schemas.microsoft.com/office/spreadsheetml/2009/9/ac" r="509" s="3" customFormat="true" x14ac:dyDescent="0.25">
      <c r="A509" s="394"/>
      <c r="B509" s="130"/>
      <c r="L509" s="130"/>
      <c r="V509" s="130"/>
      <c r="AF509" s="130"/>
      <c r="AP509" s="130"/>
      <c r="AZ509" s="130"/>
      <c r="BA509" s="130"/>
      <c r="BB509" s="130"/>
      <c r="BC509" s="130"/>
      <c r="BD509" s="130"/>
      <c r="BE509" s="130"/>
      <c r="BF509" s="130"/>
      <c r="BG509" s="130"/>
      <c r="BJ509" s="130"/>
      <c r="BK509" s="130"/>
      <c r="BL509" s="130"/>
      <c r="BM509" s="130"/>
      <c r="BN509" s="130"/>
      <c r="BO509" s="130"/>
      <c r="BP509" s="130"/>
      <c r="BQ509" s="130"/>
      <c r="BT509" s="441"/>
      <c r="BU509" s="442"/>
      <c r="BV509" s="442"/>
      <c r="BW509" s="442"/>
      <c r="BX509" s="442"/>
      <c r="BY509" s="442"/>
      <c r="BZ509" s="442"/>
      <c r="CA509" s="442"/>
      <c r="CB509" s="442"/>
      <c r="CC509" s="442"/>
      <c r="CD509" s="130"/>
      <c r="CN509" s="130"/>
      <c r="CX509" s="130"/>
      <c r="DH509" s="130"/>
      <c r="DR509" s="130"/>
      <c r="EB509" s="130"/>
      <c r="EL509" s="130"/>
      <c r="EV509" s="130"/>
      <c r="EW509" s="130"/>
      <c r="EX509" s="130"/>
      <c r="EY509" s="130"/>
      <c r="EZ509" s="130"/>
      <c r="FA509" s="130"/>
      <c r="FB509" s="130"/>
      <c r="FC509" s="130"/>
      <c r="FF509" s="130"/>
      <c r="FP509" s="130"/>
      <c r="FZ509" s="130"/>
      <c r="GJ509" s="130"/>
      <c r="GT509" s="130"/>
      <c r="HD509" s="130"/>
      <c r="HN509" s="130"/>
      <c r="HX509" s="130"/>
      <c r="IH509" s="130"/>
    </row>
    <row xmlns:x14ac="http://schemas.microsoft.com/office/spreadsheetml/2009/9/ac" r="510" s="3" customFormat="true" x14ac:dyDescent="0.25">
      <c r="A510" s="394"/>
      <c r="B510" s="130"/>
      <c r="L510" s="130"/>
      <c r="V510" s="130"/>
      <c r="AF510" s="130"/>
      <c r="AP510" s="130"/>
      <c r="AZ510" s="130"/>
      <c r="BA510" s="130"/>
      <c r="BB510" s="130"/>
      <c r="BC510" s="130"/>
      <c r="BD510" s="130"/>
      <c r="BE510" s="130"/>
      <c r="BF510" s="130"/>
      <c r="BG510" s="130"/>
      <c r="BJ510" s="130"/>
      <c r="BK510" s="130"/>
      <c r="BL510" s="130"/>
      <c r="BM510" s="130"/>
      <c r="BN510" s="130"/>
      <c r="BO510" s="130"/>
      <c r="BP510" s="130"/>
      <c r="BQ510" s="130"/>
      <c r="BT510" s="441"/>
      <c r="BU510" s="442"/>
      <c r="BV510" s="442"/>
      <c r="BW510" s="442"/>
      <c r="BX510" s="442"/>
      <c r="BY510" s="442"/>
      <c r="BZ510" s="442"/>
      <c r="CA510" s="442"/>
      <c r="CB510" s="442"/>
      <c r="CC510" s="442"/>
      <c r="CD510" s="130"/>
      <c r="CN510" s="130"/>
      <c r="CX510" s="130"/>
      <c r="DH510" s="130"/>
      <c r="DR510" s="130"/>
      <c r="EB510" s="130"/>
      <c r="EL510" s="130"/>
      <c r="EV510" s="130"/>
      <c r="EW510" s="130"/>
      <c r="EX510" s="130"/>
      <c r="EY510" s="130"/>
      <c r="EZ510" s="130"/>
      <c r="FA510" s="130"/>
      <c r="FB510" s="130"/>
      <c r="FC510" s="130"/>
      <c r="FF510" s="130"/>
      <c r="FP510" s="130"/>
      <c r="FZ510" s="130"/>
      <c r="GJ510" s="130"/>
      <c r="GT510" s="130"/>
      <c r="HD510" s="130"/>
      <c r="HN510" s="130"/>
      <c r="HX510" s="130"/>
      <c r="IH510" s="130"/>
    </row>
    <row xmlns:x14ac="http://schemas.microsoft.com/office/spreadsheetml/2009/9/ac" r="511" s="3" customFormat="true" x14ac:dyDescent="0.25">
      <c r="A511" s="394"/>
      <c r="B511" s="130"/>
      <c r="L511" s="130"/>
      <c r="V511" s="130"/>
      <c r="AF511" s="130"/>
      <c r="AP511" s="130"/>
      <c r="AZ511" s="130"/>
      <c r="BA511" s="130"/>
      <c r="BB511" s="130"/>
      <c r="BC511" s="130"/>
      <c r="BD511" s="130"/>
      <c r="BE511" s="130"/>
      <c r="BF511" s="130"/>
      <c r="BG511" s="130"/>
      <c r="BJ511" s="130"/>
      <c r="BK511" s="130"/>
      <c r="BL511" s="130"/>
      <c r="BM511" s="130"/>
      <c r="BN511" s="130"/>
      <c r="BO511" s="130"/>
      <c r="BP511" s="130"/>
      <c r="BQ511" s="130"/>
      <c r="BT511" s="441"/>
      <c r="BU511" s="442"/>
      <c r="BV511" s="442"/>
      <c r="BW511" s="442"/>
      <c r="BX511" s="442"/>
      <c r="BY511" s="442"/>
      <c r="BZ511" s="442"/>
      <c r="CA511" s="442"/>
      <c r="CB511" s="442"/>
      <c r="CC511" s="442"/>
      <c r="CD511" s="130"/>
      <c r="CN511" s="130"/>
      <c r="CX511" s="130"/>
      <c r="DH511" s="130"/>
      <c r="DR511" s="130"/>
      <c r="EB511" s="130"/>
      <c r="EL511" s="130"/>
      <c r="EV511" s="130"/>
      <c r="EW511" s="130"/>
      <c r="EX511" s="130"/>
      <c r="EY511" s="130"/>
      <c r="EZ511" s="130"/>
      <c r="FA511" s="130"/>
      <c r="FB511" s="130"/>
      <c r="FC511" s="130"/>
      <c r="FF511" s="130"/>
      <c r="FP511" s="130"/>
      <c r="FZ511" s="130"/>
      <c r="GJ511" s="130"/>
      <c r="GT511" s="130"/>
      <c r="HD511" s="130"/>
      <c r="HN511" s="130"/>
      <c r="HX511" s="130"/>
      <c r="IH511" s="130"/>
    </row>
    <row xmlns:x14ac="http://schemas.microsoft.com/office/spreadsheetml/2009/9/ac" r="512" s="3" customFormat="true" x14ac:dyDescent="0.25">
      <c r="A512" s="394"/>
      <c r="B512" s="130"/>
      <c r="L512" s="130"/>
      <c r="V512" s="130"/>
      <c r="AF512" s="130"/>
      <c r="AP512" s="130"/>
      <c r="AZ512" s="130"/>
      <c r="BA512" s="130"/>
      <c r="BB512" s="130"/>
      <c r="BC512" s="130"/>
      <c r="BD512" s="130"/>
      <c r="BE512" s="130"/>
      <c r="BF512" s="130"/>
      <c r="BG512" s="130"/>
      <c r="BJ512" s="130"/>
      <c r="BK512" s="130"/>
      <c r="BL512" s="130"/>
      <c r="BM512" s="130"/>
      <c r="BN512" s="130"/>
      <c r="BO512" s="130"/>
      <c r="BP512" s="130"/>
      <c r="BQ512" s="130"/>
      <c r="BT512" s="441"/>
      <c r="BU512" s="442"/>
      <c r="BV512" s="442"/>
      <c r="BW512" s="442"/>
      <c r="BX512" s="442"/>
      <c r="BY512" s="442"/>
      <c r="BZ512" s="442"/>
      <c r="CA512" s="442"/>
      <c r="CB512" s="442"/>
      <c r="CC512" s="442"/>
      <c r="CD512" s="130"/>
      <c r="CN512" s="130"/>
      <c r="CX512" s="130"/>
      <c r="DH512" s="130"/>
      <c r="DR512" s="130"/>
      <c r="EB512" s="130"/>
      <c r="EL512" s="130"/>
      <c r="EV512" s="130"/>
      <c r="EW512" s="130"/>
      <c r="EX512" s="130"/>
      <c r="EY512" s="130"/>
      <c r="EZ512" s="130"/>
      <c r="FA512" s="130"/>
      <c r="FB512" s="130"/>
      <c r="FC512" s="130"/>
      <c r="FF512" s="130"/>
      <c r="FP512" s="130"/>
      <c r="FZ512" s="130"/>
      <c r="GJ512" s="130"/>
      <c r="GT512" s="130"/>
      <c r="HD512" s="130"/>
      <c r="HN512" s="130"/>
      <c r="HX512" s="130"/>
      <c r="IH512" s="130"/>
    </row>
    <row xmlns:x14ac="http://schemas.microsoft.com/office/spreadsheetml/2009/9/ac" r="513" s="3" customFormat="true" x14ac:dyDescent="0.25">
      <c r="A513" s="394"/>
      <c r="B513" s="130"/>
      <c r="L513" s="130"/>
      <c r="V513" s="130"/>
      <c r="AF513" s="130"/>
      <c r="AP513" s="130"/>
      <c r="AZ513" s="130"/>
      <c r="BA513" s="130"/>
      <c r="BB513" s="130"/>
      <c r="BC513" s="130"/>
      <c r="BD513" s="130"/>
      <c r="BE513" s="130"/>
      <c r="BF513" s="130"/>
      <c r="BG513" s="130"/>
      <c r="BJ513" s="130"/>
      <c r="BK513" s="130"/>
      <c r="BL513" s="130"/>
      <c r="BM513" s="130"/>
      <c r="BN513" s="130"/>
      <c r="BO513" s="130"/>
      <c r="BP513" s="130"/>
      <c r="BQ513" s="130"/>
      <c r="BT513" s="441"/>
      <c r="BU513" s="442"/>
      <c r="BV513" s="442"/>
      <c r="BW513" s="442"/>
      <c r="BX513" s="442"/>
      <c r="BY513" s="442"/>
      <c r="BZ513" s="442"/>
      <c r="CA513" s="442"/>
      <c r="CB513" s="442"/>
      <c r="CC513" s="442"/>
      <c r="CD513" s="130"/>
      <c r="CN513" s="130"/>
      <c r="CX513" s="130"/>
      <c r="DH513" s="130"/>
      <c r="DR513" s="130"/>
      <c r="EB513" s="130"/>
      <c r="EL513" s="130"/>
      <c r="EV513" s="130"/>
      <c r="EW513" s="130"/>
      <c r="EX513" s="130"/>
      <c r="EY513" s="130"/>
      <c r="EZ513" s="130"/>
      <c r="FA513" s="130"/>
      <c r="FB513" s="130"/>
      <c r="FC513" s="130"/>
      <c r="FF513" s="130"/>
      <c r="FP513" s="130"/>
      <c r="FZ513" s="130"/>
      <c r="GJ513" s="130"/>
      <c r="GT513" s="130"/>
      <c r="HD513" s="130"/>
      <c r="HN513" s="130"/>
      <c r="HX513" s="130"/>
      <c r="IH513" s="130"/>
    </row>
    <row xmlns:x14ac="http://schemas.microsoft.com/office/spreadsheetml/2009/9/ac" r="514" s="3" customFormat="true" x14ac:dyDescent="0.25">
      <c r="A514" s="394"/>
      <c r="B514" s="130"/>
      <c r="L514" s="130"/>
      <c r="V514" s="130"/>
      <c r="AF514" s="130"/>
      <c r="AP514" s="130"/>
      <c r="AZ514" s="130"/>
      <c r="BA514" s="130"/>
      <c r="BB514" s="130"/>
      <c r="BC514" s="130"/>
      <c r="BD514" s="130"/>
      <c r="BE514" s="130"/>
      <c r="BF514" s="130"/>
      <c r="BG514" s="130"/>
      <c r="BJ514" s="130"/>
      <c r="BK514" s="130"/>
      <c r="BL514" s="130"/>
      <c r="BM514" s="130"/>
      <c r="BN514" s="130"/>
      <c r="BO514" s="130"/>
      <c r="BP514" s="130"/>
      <c r="BQ514" s="130"/>
      <c r="BT514" s="441"/>
      <c r="BU514" s="442"/>
      <c r="BV514" s="442"/>
      <c r="BW514" s="442"/>
      <c r="BX514" s="442"/>
      <c r="BY514" s="442"/>
      <c r="BZ514" s="442"/>
      <c r="CA514" s="442"/>
      <c r="CB514" s="442"/>
      <c r="CC514" s="442"/>
      <c r="CD514" s="130"/>
      <c r="CN514" s="130"/>
      <c r="CX514" s="130"/>
      <c r="DH514" s="130"/>
      <c r="DR514" s="130"/>
      <c r="EB514" s="130"/>
      <c r="EL514" s="130"/>
      <c r="EV514" s="130"/>
      <c r="EW514" s="130"/>
      <c r="EX514" s="130"/>
      <c r="EY514" s="130"/>
      <c r="EZ514" s="130"/>
      <c r="FA514" s="130"/>
      <c r="FB514" s="130"/>
      <c r="FC514" s="130"/>
      <c r="FF514" s="130"/>
      <c r="FP514" s="130"/>
      <c r="FZ514" s="130"/>
      <c r="GJ514" s="130"/>
      <c r="GT514" s="130"/>
      <c r="HD514" s="130"/>
      <c r="HN514" s="130"/>
      <c r="HX514" s="130"/>
      <c r="IH514" s="130"/>
    </row>
    <row xmlns:x14ac="http://schemas.microsoft.com/office/spreadsheetml/2009/9/ac" r="515" s="3" customFormat="true" x14ac:dyDescent="0.25">
      <c r="A515" s="394"/>
      <c r="B515" s="130"/>
      <c r="L515" s="130"/>
      <c r="V515" s="130"/>
      <c r="AF515" s="130"/>
      <c r="AP515" s="130"/>
      <c r="AZ515" s="130"/>
      <c r="BA515" s="130"/>
      <c r="BB515" s="130"/>
      <c r="BC515" s="130"/>
      <c r="BD515" s="130"/>
      <c r="BE515" s="130"/>
      <c r="BF515" s="130"/>
      <c r="BG515" s="130"/>
      <c r="BJ515" s="130"/>
      <c r="BK515" s="130"/>
      <c r="BL515" s="130"/>
      <c r="BM515" s="130"/>
      <c r="BN515" s="130"/>
      <c r="BO515" s="130"/>
      <c r="BP515" s="130"/>
      <c r="BQ515" s="130"/>
      <c r="BT515" s="441"/>
      <c r="BU515" s="442"/>
      <c r="BV515" s="442"/>
      <c r="BW515" s="442"/>
      <c r="BX515" s="442"/>
      <c r="BY515" s="442"/>
      <c r="BZ515" s="442"/>
      <c r="CA515" s="442"/>
      <c r="CB515" s="442"/>
      <c r="CC515" s="442"/>
      <c r="CD515" s="130"/>
      <c r="CN515" s="130"/>
      <c r="CX515" s="130"/>
      <c r="DH515" s="130"/>
      <c r="DR515" s="130"/>
      <c r="EB515" s="130"/>
      <c r="EL515" s="130"/>
      <c r="EV515" s="130"/>
      <c r="EW515" s="130"/>
      <c r="EX515" s="130"/>
      <c r="EY515" s="130"/>
      <c r="EZ515" s="130"/>
      <c r="FA515" s="130"/>
      <c r="FB515" s="130"/>
      <c r="FC515" s="130"/>
      <c r="FF515" s="130"/>
      <c r="FP515" s="130"/>
      <c r="FZ515" s="130"/>
      <c r="GJ515" s="130"/>
      <c r="GT515" s="130"/>
      <c r="HD515" s="130"/>
      <c r="HN515" s="130"/>
      <c r="HX515" s="130"/>
      <c r="IH515" s="130"/>
    </row>
    <row xmlns:x14ac="http://schemas.microsoft.com/office/spreadsheetml/2009/9/ac" r="516" s="3" customFormat="true" x14ac:dyDescent="0.25">
      <c r="A516" s="394"/>
      <c r="B516" s="130"/>
      <c r="L516" s="130"/>
      <c r="V516" s="130"/>
      <c r="AF516" s="130"/>
      <c r="AP516" s="130"/>
      <c r="AZ516" s="130"/>
      <c r="BA516" s="130"/>
      <c r="BB516" s="130"/>
      <c r="BC516" s="130"/>
      <c r="BD516" s="130"/>
      <c r="BE516" s="130"/>
      <c r="BF516" s="130"/>
      <c r="BG516" s="130"/>
      <c r="BJ516" s="130"/>
      <c r="BK516" s="130"/>
      <c r="BL516" s="130"/>
      <c r="BM516" s="130"/>
      <c r="BN516" s="130"/>
      <c r="BO516" s="130"/>
      <c r="BP516" s="130"/>
      <c r="BQ516" s="130"/>
      <c r="BT516" s="441"/>
      <c r="BU516" s="442"/>
      <c r="BV516" s="442"/>
      <c r="BW516" s="442"/>
      <c r="BX516" s="442"/>
      <c r="BY516" s="442"/>
      <c r="BZ516" s="442"/>
      <c r="CA516" s="442"/>
      <c r="CB516" s="442"/>
      <c r="CC516" s="442"/>
      <c r="CD516" s="130"/>
      <c r="CN516" s="130"/>
      <c r="CX516" s="130"/>
      <c r="DH516" s="130"/>
      <c r="DR516" s="130"/>
      <c r="EB516" s="130"/>
      <c r="EL516" s="130"/>
      <c r="EV516" s="130"/>
      <c r="EW516" s="130"/>
      <c r="EX516" s="130"/>
      <c r="EY516" s="130"/>
      <c r="EZ516" s="130"/>
      <c r="FA516" s="130"/>
      <c r="FB516" s="130"/>
      <c r="FC516" s="130"/>
      <c r="FF516" s="130"/>
      <c r="FP516" s="130"/>
      <c r="FZ516" s="130"/>
      <c r="GJ516" s="130"/>
      <c r="GT516" s="130"/>
      <c r="HD516" s="130"/>
      <c r="HN516" s="130"/>
      <c r="HX516" s="130"/>
      <c r="IH516" s="130"/>
    </row>
    <row xmlns:x14ac="http://schemas.microsoft.com/office/spreadsheetml/2009/9/ac" r="517" s="3" customFormat="true" x14ac:dyDescent="0.25">
      <c r="A517" s="394"/>
      <c r="B517" s="130"/>
      <c r="L517" s="130"/>
      <c r="V517" s="130"/>
      <c r="AF517" s="130"/>
      <c r="AP517" s="130"/>
      <c r="AZ517" s="130"/>
      <c r="BA517" s="130"/>
      <c r="BB517" s="130"/>
      <c r="BC517" s="130"/>
      <c r="BD517" s="130"/>
      <c r="BE517" s="130"/>
      <c r="BF517" s="130"/>
      <c r="BG517" s="130"/>
      <c r="BJ517" s="130"/>
      <c r="BK517" s="130"/>
      <c r="BL517" s="130"/>
      <c r="BM517" s="130"/>
      <c r="BN517" s="130"/>
      <c r="BO517" s="130"/>
      <c r="BP517" s="130"/>
      <c r="BQ517" s="130"/>
      <c r="BT517" s="441"/>
      <c r="BU517" s="442"/>
      <c r="BV517" s="442"/>
      <c r="BW517" s="442"/>
      <c r="BX517" s="442"/>
      <c r="BY517" s="442"/>
      <c r="BZ517" s="442"/>
      <c r="CA517" s="442"/>
      <c r="CB517" s="442"/>
      <c r="CC517" s="442"/>
      <c r="CD517" s="130"/>
      <c r="CN517" s="130"/>
      <c r="CX517" s="130"/>
      <c r="DH517" s="130"/>
      <c r="DR517" s="130"/>
      <c r="EB517" s="130"/>
      <c r="EL517" s="130"/>
      <c r="EV517" s="130"/>
      <c r="EW517" s="130"/>
      <c r="EX517" s="130"/>
      <c r="EY517" s="130"/>
      <c r="EZ517" s="130"/>
      <c r="FA517" s="130"/>
      <c r="FB517" s="130"/>
      <c r="FC517" s="130"/>
      <c r="FF517" s="130"/>
      <c r="FP517" s="130"/>
      <c r="FZ517" s="130"/>
      <c r="GJ517" s="130"/>
      <c r="GT517" s="130"/>
      <c r="HD517" s="130"/>
      <c r="HN517" s="130"/>
      <c r="HX517" s="130"/>
      <c r="IH517" s="130"/>
    </row>
    <row xmlns:x14ac="http://schemas.microsoft.com/office/spreadsheetml/2009/9/ac" r="518" s="3" customFormat="true" x14ac:dyDescent="0.25">
      <c r="A518" s="394"/>
      <c r="B518" s="130"/>
      <c r="L518" s="130"/>
      <c r="V518" s="130"/>
      <c r="AF518" s="130"/>
      <c r="AP518" s="130"/>
      <c r="AZ518" s="130"/>
      <c r="BA518" s="130"/>
      <c r="BB518" s="130"/>
      <c r="BC518" s="130"/>
      <c r="BD518" s="130"/>
      <c r="BE518" s="130"/>
      <c r="BF518" s="130"/>
      <c r="BG518" s="130"/>
      <c r="BJ518" s="130"/>
      <c r="BK518" s="130"/>
      <c r="BL518" s="130"/>
      <c r="BM518" s="130"/>
      <c r="BN518" s="130"/>
      <c r="BO518" s="130"/>
      <c r="BP518" s="130"/>
      <c r="BQ518" s="130"/>
      <c r="BT518" s="441"/>
      <c r="BU518" s="442"/>
      <c r="BV518" s="442"/>
      <c r="BW518" s="442"/>
      <c r="BX518" s="442"/>
      <c r="BY518" s="442"/>
      <c r="BZ518" s="442"/>
      <c r="CA518" s="442"/>
      <c r="CB518" s="442"/>
      <c r="CC518" s="442"/>
      <c r="CD518" s="130"/>
      <c r="CN518" s="130"/>
      <c r="CX518" s="130"/>
      <c r="DH518" s="130"/>
      <c r="DR518" s="130"/>
      <c r="EB518" s="130"/>
      <c r="EL518" s="130"/>
      <c r="EV518" s="130"/>
      <c r="EW518" s="130"/>
      <c r="EX518" s="130"/>
      <c r="EY518" s="130"/>
      <c r="EZ518" s="130"/>
      <c r="FA518" s="130"/>
      <c r="FB518" s="130"/>
      <c r="FC518" s="130"/>
      <c r="FF518" s="130"/>
      <c r="FP518" s="130"/>
      <c r="FZ518" s="130"/>
      <c r="GJ518" s="130"/>
      <c r="GT518" s="130"/>
      <c r="HD518" s="130"/>
      <c r="HN518" s="130"/>
      <c r="HX518" s="130"/>
      <c r="IH518" s="130"/>
    </row>
    <row xmlns:x14ac="http://schemas.microsoft.com/office/spreadsheetml/2009/9/ac" r="519" s="3" customFormat="true" x14ac:dyDescent="0.25">
      <c r="A519" s="394"/>
      <c r="B519" s="130"/>
      <c r="L519" s="130"/>
      <c r="V519" s="130"/>
      <c r="AF519" s="130"/>
      <c r="AP519" s="130"/>
      <c r="AZ519" s="130"/>
      <c r="BA519" s="130"/>
      <c r="BB519" s="130"/>
      <c r="BC519" s="130"/>
      <c r="BD519" s="130"/>
      <c r="BE519" s="130"/>
      <c r="BF519" s="130"/>
      <c r="BG519" s="130"/>
      <c r="BJ519" s="130"/>
      <c r="BK519" s="130"/>
      <c r="BL519" s="130"/>
      <c r="BM519" s="130"/>
      <c r="BN519" s="130"/>
      <c r="BO519" s="130"/>
      <c r="BP519" s="130"/>
      <c r="BQ519" s="130"/>
      <c r="BT519" s="441"/>
      <c r="BU519" s="442"/>
      <c r="BV519" s="442"/>
      <c r="BW519" s="442"/>
      <c r="BX519" s="442"/>
      <c r="BY519" s="442"/>
      <c r="BZ519" s="442"/>
      <c r="CA519" s="442"/>
      <c r="CB519" s="442"/>
      <c r="CC519" s="442"/>
      <c r="CD519" s="130"/>
      <c r="CN519" s="130"/>
      <c r="CX519" s="130"/>
      <c r="DH519" s="130"/>
      <c r="DR519" s="130"/>
      <c r="EB519" s="130"/>
      <c r="EL519" s="130"/>
      <c r="EV519" s="130"/>
      <c r="EW519" s="130"/>
      <c r="EX519" s="130"/>
      <c r="EY519" s="130"/>
      <c r="EZ519" s="130"/>
      <c r="FA519" s="130"/>
      <c r="FB519" s="130"/>
      <c r="FC519" s="130"/>
      <c r="FF519" s="130"/>
      <c r="FP519" s="130"/>
      <c r="FZ519" s="130"/>
      <c r="GJ519" s="130"/>
      <c r="GT519" s="130"/>
      <c r="HD519" s="130"/>
      <c r="HN519" s="130"/>
      <c r="HX519" s="130"/>
      <c r="IH519" s="130"/>
    </row>
    <row xmlns:x14ac="http://schemas.microsoft.com/office/spreadsheetml/2009/9/ac" r="520" s="3" customFormat="true" x14ac:dyDescent="0.25">
      <c r="A520" s="394"/>
      <c r="B520" s="130"/>
      <c r="L520" s="130"/>
      <c r="V520" s="130"/>
      <c r="AF520" s="130"/>
      <c r="AP520" s="130"/>
      <c r="AZ520" s="130"/>
      <c r="BA520" s="130"/>
      <c r="BB520" s="130"/>
      <c r="BC520" s="130"/>
      <c r="BD520" s="130"/>
      <c r="BE520" s="130"/>
      <c r="BF520" s="130"/>
      <c r="BG520" s="130"/>
      <c r="BJ520" s="130"/>
      <c r="BK520" s="130"/>
      <c r="BL520" s="130"/>
      <c r="BM520" s="130"/>
      <c r="BN520" s="130"/>
      <c r="BO520" s="130"/>
      <c r="BP520" s="130"/>
      <c r="BQ520" s="130"/>
      <c r="BT520" s="441"/>
      <c r="BU520" s="442"/>
      <c r="BV520" s="442"/>
      <c r="BW520" s="442"/>
      <c r="BX520" s="442"/>
      <c r="BY520" s="442"/>
      <c r="BZ520" s="442"/>
      <c r="CA520" s="442"/>
      <c r="CB520" s="442"/>
      <c r="CC520" s="442"/>
      <c r="CD520" s="130"/>
      <c r="CN520" s="130"/>
      <c r="CX520" s="130"/>
      <c r="DH520" s="130"/>
      <c r="DR520" s="130"/>
      <c r="EB520" s="130"/>
      <c r="EL520" s="130"/>
      <c r="EV520" s="130"/>
      <c r="EW520" s="130"/>
      <c r="EX520" s="130"/>
      <c r="EY520" s="130"/>
      <c r="EZ520" s="130"/>
      <c r="FA520" s="130"/>
      <c r="FB520" s="130"/>
      <c r="FC520" s="130"/>
      <c r="FF520" s="130"/>
      <c r="FP520" s="130"/>
      <c r="FZ520" s="130"/>
      <c r="GJ520" s="130"/>
      <c r="GT520" s="130"/>
      <c r="HD520" s="130"/>
      <c r="HN520" s="130"/>
      <c r="HX520" s="130"/>
      <c r="IH520" s="130"/>
    </row>
    <row xmlns:x14ac="http://schemas.microsoft.com/office/spreadsheetml/2009/9/ac" r="521" s="3" customFormat="true" x14ac:dyDescent="0.25">
      <c r="A521" s="394"/>
      <c r="B521" s="130"/>
      <c r="L521" s="130"/>
      <c r="V521" s="130"/>
      <c r="AF521" s="130"/>
      <c r="AP521" s="130"/>
      <c r="AZ521" s="130"/>
      <c r="BA521" s="130"/>
      <c r="BB521" s="130"/>
      <c r="BC521" s="130"/>
      <c r="BD521" s="130"/>
      <c r="BE521" s="130"/>
      <c r="BF521" s="130"/>
      <c r="BG521" s="130"/>
      <c r="BJ521" s="130"/>
      <c r="BK521" s="130"/>
      <c r="BL521" s="130"/>
      <c r="BM521" s="130"/>
      <c r="BN521" s="130"/>
      <c r="BO521" s="130"/>
      <c r="BP521" s="130"/>
      <c r="BQ521" s="130"/>
      <c r="BT521" s="441"/>
      <c r="BU521" s="442"/>
      <c r="BV521" s="442"/>
      <c r="BW521" s="442"/>
      <c r="BX521" s="442"/>
      <c r="BY521" s="442"/>
      <c r="BZ521" s="442"/>
      <c r="CA521" s="442"/>
      <c r="CB521" s="442"/>
      <c r="CC521" s="442"/>
      <c r="CD521" s="130"/>
      <c r="CN521" s="130"/>
      <c r="CX521" s="130"/>
      <c r="DH521" s="130"/>
      <c r="DR521" s="130"/>
      <c r="EB521" s="130"/>
      <c r="EL521" s="130"/>
      <c r="EV521" s="130"/>
      <c r="EW521" s="130"/>
      <c r="EX521" s="130"/>
      <c r="EY521" s="130"/>
      <c r="EZ521" s="130"/>
      <c r="FA521" s="130"/>
      <c r="FB521" s="130"/>
      <c r="FC521" s="130"/>
      <c r="FF521" s="130"/>
      <c r="FP521" s="130"/>
      <c r="FZ521" s="130"/>
      <c r="GJ521" s="130"/>
      <c r="GT521" s="130"/>
      <c r="HD521" s="130"/>
      <c r="HN521" s="130"/>
      <c r="HX521" s="130"/>
      <c r="IH521" s="130"/>
    </row>
    <row xmlns:x14ac="http://schemas.microsoft.com/office/spreadsheetml/2009/9/ac" r="522" s="3" customFormat="true" x14ac:dyDescent="0.25">
      <c r="A522" s="394"/>
      <c r="B522" s="130"/>
      <c r="L522" s="130"/>
      <c r="V522" s="130"/>
      <c r="AF522" s="130"/>
      <c r="AP522" s="130"/>
      <c r="AZ522" s="130"/>
      <c r="BA522" s="130"/>
      <c r="BB522" s="130"/>
      <c r="BC522" s="130"/>
      <c r="BD522" s="130"/>
      <c r="BE522" s="130"/>
      <c r="BF522" s="130"/>
      <c r="BG522" s="130"/>
      <c r="BJ522" s="130"/>
      <c r="BK522" s="130"/>
      <c r="BL522" s="130"/>
      <c r="BM522" s="130"/>
      <c r="BN522" s="130"/>
      <c r="BO522" s="130"/>
      <c r="BP522" s="130"/>
      <c r="BQ522" s="130"/>
      <c r="BT522" s="441"/>
      <c r="BU522" s="442"/>
      <c r="BV522" s="442"/>
      <c r="BW522" s="442"/>
      <c r="BX522" s="442"/>
      <c r="BY522" s="442"/>
      <c r="BZ522" s="442"/>
      <c r="CA522" s="442"/>
      <c r="CB522" s="442"/>
      <c r="CC522" s="442"/>
      <c r="CD522" s="130"/>
      <c r="CN522" s="130"/>
      <c r="CX522" s="130"/>
      <c r="DH522" s="130"/>
      <c r="DR522" s="130"/>
      <c r="EB522" s="130"/>
      <c r="EL522" s="130"/>
      <c r="EV522" s="130"/>
      <c r="EW522" s="130"/>
      <c r="EX522" s="130"/>
      <c r="EY522" s="130"/>
      <c r="EZ522" s="130"/>
      <c r="FA522" s="130"/>
      <c r="FB522" s="130"/>
      <c r="FC522" s="130"/>
      <c r="FF522" s="130"/>
      <c r="FP522" s="130"/>
      <c r="FZ522" s="130"/>
      <c r="GJ522" s="130"/>
      <c r="GT522" s="130"/>
      <c r="HD522" s="130"/>
      <c r="HN522" s="130"/>
      <c r="HX522" s="130"/>
      <c r="IH522" s="130"/>
    </row>
    <row xmlns:x14ac="http://schemas.microsoft.com/office/spreadsheetml/2009/9/ac" r="523" s="3" customFormat="true" x14ac:dyDescent="0.25">
      <c r="A523" s="394"/>
      <c r="B523" s="130"/>
      <c r="L523" s="130"/>
      <c r="V523" s="130"/>
      <c r="AF523" s="130"/>
      <c r="AP523" s="130"/>
      <c r="AZ523" s="130"/>
      <c r="BA523" s="130"/>
      <c r="BB523" s="130"/>
      <c r="BC523" s="130"/>
      <c r="BD523" s="130"/>
      <c r="BE523" s="130"/>
      <c r="BF523" s="130"/>
      <c r="BG523" s="130"/>
      <c r="BJ523" s="130"/>
      <c r="BK523" s="130"/>
      <c r="BL523" s="130"/>
      <c r="BM523" s="130"/>
      <c r="BN523" s="130"/>
      <c r="BO523" s="130"/>
      <c r="BP523" s="130"/>
      <c r="BQ523" s="130"/>
      <c r="BT523" s="441"/>
      <c r="BU523" s="442"/>
      <c r="BV523" s="442"/>
      <c r="BW523" s="442"/>
      <c r="BX523" s="442"/>
      <c r="BY523" s="442"/>
      <c r="BZ523" s="442"/>
      <c r="CA523" s="442"/>
      <c r="CB523" s="442"/>
      <c r="CC523" s="442"/>
      <c r="CD523" s="130"/>
      <c r="CN523" s="130"/>
      <c r="CX523" s="130"/>
      <c r="DH523" s="130"/>
      <c r="DR523" s="130"/>
      <c r="EB523" s="130"/>
      <c r="EL523" s="130"/>
      <c r="EV523" s="130"/>
      <c r="EW523" s="130"/>
      <c r="EX523" s="130"/>
      <c r="EY523" s="130"/>
      <c r="EZ523" s="130"/>
      <c r="FA523" s="130"/>
      <c r="FB523" s="130"/>
      <c r="FC523" s="130"/>
      <c r="FF523" s="130"/>
      <c r="FP523" s="130"/>
      <c r="FZ523" s="130"/>
      <c r="GJ523" s="130"/>
      <c r="GT523" s="130"/>
      <c r="HD523" s="130"/>
      <c r="HN523" s="130"/>
      <c r="HX523" s="130"/>
      <c r="IH523" s="130"/>
    </row>
    <row xmlns:x14ac="http://schemas.microsoft.com/office/spreadsheetml/2009/9/ac" r="524" s="3" customFormat="true" x14ac:dyDescent="0.25">
      <c r="A524" s="394"/>
      <c r="B524" s="130"/>
      <c r="L524" s="130"/>
      <c r="V524" s="130"/>
      <c r="AF524" s="130"/>
      <c r="AP524" s="130"/>
      <c r="AZ524" s="130"/>
      <c r="BA524" s="130"/>
      <c r="BB524" s="130"/>
      <c r="BC524" s="130"/>
      <c r="BD524" s="130"/>
      <c r="BE524" s="130"/>
      <c r="BF524" s="130"/>
      <c r="BG524" s="130"/>
      <c r="BJ524" s="130"/>
      <c r="BK524" s="130"/>
      <c r="BL524" s="130"/>
      <c r="BM524" s="130"/>
      <c r="BN524" s="130"/>
      <c r="BO524" s="130"/>
      <c r="BP524" s="130"/>
      <c r="BQ524" s="130"/>
      <c r="BT524" s="441"/>
      <c r="BU524" s="442"/>
      <c r="BV524" s="442"/>
      <c r="BW524" s="442"/>
      <c r="BX524" s="442"/>
      <c r="BY524" s="442"/>
      <c r="BZ524" s="442"/>
      <c r="CA524" s="442"/>
      <c r="CB524" s="442"/>
      <c r="CC524" s="442"/>
      <c r="CD524" s="130"/>
      <c r="CN524" s="130"/>
      <c r="CX524" s="130"/>
      <c r="DH524" s="130"/>
      <c r="DR524" s="130"/>
      <c r="EB524" s="130"/>
      <c r="EL524" s="130"/>
      <c r="EV524" s="130"/>
      <c r="EW524" s="130"/>
      <c r="EX524" s="130"/>
      <c r="EY524" s="130"/>
      <c r="EZ524" s="130"/>
      <c r="FA524" s="130"/>
      <c r="FB524" s="130"/>
      <c r="FC524" s="130"/>
      <c r="FF524" s="130"/>
      <c r="FP524" s="130"/>
      <c r="FZ524" s="130"/>
      <c r="GJ524" s="130"/>
      <c r="GT524" s="130"/>
      <c r="HD524" s="130"/>
      <c r="HN524" s="130"/>
      <c r="HX524" s="130"/>
      <c r="IH524" s="130"/>
    </row>
    <row xmlns:x14ac="http://schemas.microsoft.com/office/spreadsheetml/2009/9/ac" r="525" s="3" customFormat="true" x14ac:dyDescent="0.25">
      <c r="A525" s="394"/>
      <c r="B525" s="130"/>
      <c r="L525" s="130"/>
      <c r="V525" s="130"/>
      <c r="AF525" s="130"/>
      <c r="AP525" s="130"/>
      <c r="AZ525" s="130"/>
      <c r="BA525" s="130"/>
      <c r="BB525" s="130"/>
      <c r="BC525" s="130"/>
      <c r="BD525" s="130"/>
      <c r="BE525" s="130"/>
      <c r="BF525" s="130"/>
      <c r="BG525" s="130"/>
      <c r="BJ525" s="130"/>
      <c r="BK525" s="130"/>
      <c r="BL525" s="130"/>
      <c r="BM525" s="130"/>
      <c r="BN525" s="130"/>
      <c r="BO525" s="130"/>
      <c r="BP525" s="130"/>
      <c r="BQ525" s="130"/>
      <c r="BT525" s="441"/>
      <c r="BU525" s="442"/>
      <c r="BV525" s="442"/>
      <c r="BW525" s="442"/>
      <c r="BX525" s="442"/>
      <c r="BY525" s="442"/>
      <c r="BZ525" s="442"/>
      <c r="CA525" s="442"/>
      <c r="CB525" s="442"/>
      <c r="CC525" s="442"/>
      <c r="CD525" s="130"/>
      <c r="CN525" s="130"/>
      <c r="CX525" s="130"/>
      <c r="DH525" s="130"/>
      <c r="DR525" s="130"/>
      <c r="EB525" s="130"/>
      <c r="EL525" s="130"/>
      <c r="EV525" s="130"/>
      <c r="EW525" s="130"/>
      <c r="EX525" s="130"/>
      <c r="EY525" s="130"/>
      <c r="EZ525" s="130"/>
      <c r="FA525" s="130"/>
      <c r="FB525" s="130"/>
      <c r="FC525" s="130"/>
      <c r="FF525" s="130"/>
      <c r="FP525" s="130"/>
      <c r="FZ525" s="130"/>
      <c r="GJ525" s="130"/>
      <c r="GT525" s="130"/>
      <c r="HD525" s="130"/>
      <c r="HN525" s="130"/>
      <c r="HX525" s="130"/>
      <c r="IH525" s="130"/>
    </row>
    <row xmlns:x14ac="http://schemas.microsoft.com/office/spreadsheetml/2009/9/ac" r="526" s="3" customFormat="true" x14ac:dyDescent="0.25">
      <c r="A526" s="394"/>
      <c r="B526" s="130"/>
      <c r="L526" s="130"/>
      <c r="V526" s="130"/>
      <c r="AF526" s="130"/>
      <c r="AP526" s="130"/>
      <c r="AZ526" s="130"/>
      <c r="BA526" s="130"/>
      <c r="BB526" s="130"/>
      <c r="BC526" s="130"/>
      <c r="BD526" s="130"/>
      <c r="BE526" s="130"/>
      <c r="BF526" s="130"/>
      <c r="BG526" s="130"/>
      <c r="BJ526" s="130"/>
      <c r="BK526" s="130"/>
      <c r="BL526" s="130"/>
      <c r="BM526" s="130"/>
      <c r="BN526" s="130"/>
      <c r="BO526" s="130"/>
      <c r="BP526" s="130"/>
      <c r="BQ526" s="130"/>
      <c r="BT526" s="441"/>
      <c r="BU526" s="442"/>
      <c r="BV526" s="442"/>
      <c r="BW526" s="442"/>
      <c r="BX526" s="442"/>
      <c r="BY526" s="442"/>
      <c r="BZ526" s="442"/>
      <c r="CA526" s="442"/>
      <c r="CB526" s="442"/>
      <c r="CC526" s="442"/>
      <c r="CD526" s="130"/>
      <c r="CN526" s="130"/>
      <c r="CX526" s="130"/>
      <c r="DH526" s="130"/>
      <c r="DR526" s="130"/>
      <c r="EB526" s="130"/>
      <c r="EL526" s="130"/>
      <c r="EV526" s="130"/>
      <c r="EW526" s="130"/>
      <c r="EX526" s="130"/>
      <c r="EY526" s="130"/>
      <c r="EZ526" s="130"/>
      <c r="FA526" s="130"/>
      <c r="FB526" s="130"/>
      <c r="FC526" s="130"/>
      <c r="FF526" s="130"/>
      <c r="FP526" s="130"/>
      <c r="FZ526" s="130"/>
      <c r="GJ526" s="130"/>
      <c r="GT526" s="130"/>
      <c r="HD526" s="130"/>
      <c r="HN526" s="130"/>
      <c r="HX526" s="130"/>
      <c r="IH526" s="130"/>
    </row>
    <row xmlns:x14ac="http://schemas.microsoft.com/office/spreadsheetml/2009/9/ac" r="527" s="3" customFormat="true" x14ac:dyDescent="0.25">
      <c r="A527" s="394"/>
      <c r="B527" s="130"/>
      <c r="L527" s="130"/>
      <c r="V527" s="130"/>
      <c r="AF527" s="130"/>
      <c r="AP527" s="130"/>
      <c r="AZ527" s="130"/>
      <c r="BA527" s="130"/>
      <c r="BB527" s="130"/>
      <c r="BC527" s="130"/>
      <c r="BD527" s="130"/>
      <c r="BE527" s="130"/>
      <c r="BF527" s="130"/>
      <c r="BG527" s="130"/>
      <c r="BJ527" s="130"/>
      <c r="BK527" s="130"/>
      <c r="BL527" s="130"/>
      <c r="BM527" s="130"/>
      <c r="BN527" s="130"/>
      <c r="BO527" s="130"/>
      <c r="BP527" s="130"/>
      <c r="BQ527" s="130"/>
      <c r="BT527" s="441"/>
      <c r="BU527" s="442"/>
      <c r="BV527" s="442"/>
      <c r="BW527" s="442"/>
      <c r="BX527" s="442"/>
      <c r="BY527" s="442"/>
      <c r="BZ527" s="442"/>
      <c r="CA527" s="442"/>
      <c r="CB527" s="442"/>
      <c r="CC527" s="442"/>
      <c r="CD527" s="130"/>
      <c r="CN527" s="130"/>
      <c r="CX527" s="130"/>
      <c r="DH527" s="130"/>
      <c r="DR527" s="130"/>
      <c r="EB527" s="130"/>
      <c r="EL527" s="130"/>
      <c r="EV527" s="130"/>
      <c r="EW527" s="130"/>
      <c r="EX527" s="130"/>
      <c r="EY527" s="130"/>
      <c r="EZ527" s="130"/>
      <c r="FA527" s="130"/>
      <c r="FB527" s="130"/>
      <c r="FC527" s="130"/>
      <c r="FF527" s="130"/>
      <c r="FP527" s="130"/>
      <c r="FZ527" s="130"/>
      <c r="GJ527" s="130"/>
      <c r="GT527" s="130"/>
      <c r="HD527" s="130"/>
      <c r="HN527" s="130"/>
      <c r="HX527" s="130"/>
      <c r="IH527" s="130"/>
    </row>
    <row xmlns:x14ac="http://schemas.microsoft.com/office/spreadsheetml/2009/9/ac" r="528" s="3" customFormat="true" x14ac:dyDescent="0.25">
      <c r="A528" s="394"/>
      <c r="B528" s="130"/>
      <c r="L528" s="130"/>
      <c r="V528" s="130"/>
      <c r="AF528" s="130"/>
      <c r="AP528" s="130"/>
      <c r="AZ528" s="130"/>
      <c r="BA528" s="130"/>
      <c r="BB528" s="130"/>
      <c r="BC528" s="130"/>
      <c r="BD528" s="130"/>
      <c r="BE528" s="130"/>
      <c r="BF528" s="130"/>
      <c r="BG528" s="130"/>
      <c r="BJ528" s="130"/>
      <c r="BK528" s="130"/>
      <c r="BL528" s="130"/>
      <c r="BM528" s="130"/>
      <c r="BN528" s="130"/>
      <c r="BO528" s="130"/>
      <c r="BP528" s="130"/>
      <c r="BQ528" s="130"/>
      <c r="BT528" s="441"/>
      <c r="BU528" s="442"/>
      <c r="BV528" s="442"/>
      <c r="BW528" s="442"/>
      <c r="BX528" s="442"/>
      <c r="BY528" s="442"/>
      <c r="BZ528" s="442"/>
      <c r="CA528" s="442"/>
      <c r="CB528" s="442"/>
      <c r="CC528" s="442"/>
      <c r="CD528" s="130"/>
      <c r="CN528" s="130"/>
      <c r="CX528" s="130"/>
      <c r="DH528" s="130"/>
      <c r="DR528" s="130"/>
      <c r="EB528" s="130"/>
      <c r="EL528" s="130"/>
      <c r="EV528" s="130"/>
      <c r="EW528" s="130"/>
      <c r="EX528" s="130"/>
      <c r="EY528" s="130"/>
      <c r="EZ528" s="130"/>
      <c r="FA528" s="130"/>
      <c r="FB528" s="130"/>
      <c r="FC528" s="130"/>
      <c r="FF528" s="130"/>
      <c r="FP528" s="130"/>
      <c r="FZ528" s="130"/>
      <c r="GJ528" s="130"/>
      <c r="GT528" s="130"/>
      <c r="HD528" s="130"/>
      <c r="HN528" s="130"/>
      <c r="HX528" s="130"/>
      <c r="IH528" s="130"/>
    </row>
    <row xmlns:x14ac="http://schemas.microsoft.com/office/spreadsheetml/2009/9/ac" r="529" s="3" customFormat="true" x14ac:dyDescent="0.25">
      <c r="A529" s="394"/>
      <c r="B529" s="130"/>
      <c r="L529" s="130"/>
      <c r="V529" s="130"/>
      <c r="AF529" s="130"/>
      <c r="AP529" s="130"/>
      <c r="AZ529" s="130"/>
      <c r="BA529" s="130"/>
      <c r="BB529" s="130"/>
      <c r="BC529" s="130"/>
      <c r="BD529" s="130"/>
      <c r="BE529" s="130"/>
      <c r="BF529" s="130"/>
      <c r="BG529" s="130"/>
      <c r="BJ529" s="130"/>
      <c r="BK529" s="130"/>
      <c r="BL529" s="130"/>
      <c r="BM529" s="130"/>
      <c r="BN529" s="130"/>
      <c r="BO529" s="130"/>
      <c r="BP529" s="130"/>
      <c r="BQ529" s="130"/>
      <c r="BT529" s="441"/>
      <c r="BU529" s="442"/>
      <c r="BV529" s="442"/>
      <c r="BW529" s="442"/>
      <c r="BX529" s="442"/>
      <c r="BY529" s="442"/>
      <c r="BZ529" s="442"/>
      <c r="CA529" s="442"/>
      <c r="CB529" s="442"/>
      <c r="CC529" s="442"/>
      <c r="CD529" s="130"/>
      <c r="CN529" s="130"/>
      <c r="CX529" s="130"/>
      <c r="DH529" s="130"/>
      <c r="DR529" s="130"/>
      <c r="EB529" s="130"/>
      <c r="EL529" s="130"/>
      <c r="EV529" s="130"/>
      <c r="EW529" s="130"/>
      <c r="EX529" s="130"/>
      <c r="EY529" s="130"/>
      <c r="EZ529" s="130"/>
      <c r="FA529" s="130"/>
      <c r="FB529" s="130"/>
      <c r="FC529" s="130"/>
      <c r="FF529" s="130"/>
      <c r="FP529" s="130"/>
      <c r="FZ529" s="130"/>
      <c r="GJ529" s="130"/>
      <c r="GT529" s="130"/>
      <c r="HD529" s="130"/>
      <c r="HN529" s="130"/>
      <c r="HX529" s="130"/>
      <c r="IH529" s="130"/>
    </row>
    <row xmlns:x14ac="http://schemas.microsoft.com/office/spreadsheetml/2009/9/ac" r="530" s="3" customFormat="true" x14ac:dyDescent="0.25">
      <c r="A530" s="394"/>
      <c r="B530" s="130"/>
      <c r="L530" s="130"/>
      <c r="V530" s="130"/>
      <c r="AF530" s="130"/>
      <c r="AP530" s="130"/>
      <c r="AZ530" s="130"/>
      <c r="BA530" s="130"/>
      <c r="BB530" s="130"/>
      <c r="BC530" s="130"/>
      <c r="BD530" s="130"/>
      <c r="BE530" s="130"/>
      <c r="BF530" s="130"/>
      <c r="BG530" s="130"/>
      <c r="BJ530" s="130"/>
      <c r="BK530" s="130"/>
      <c r="BL530" s="130"/>
      <c r="BM530" s="130"/>
      <c r="BN530" s="130"/>
      <c r="BO530" s="130"/>
      <c r="BP530" s="130"/>
      <c r="BQ530" s="130"/>
      <c r="BT530" s="441"/>
      <c r="BU530" s="442"/>
      <c r="BV530" s="442"/>
      <c r="BW530" s="442"/>
      <c r="BX530" s="442"/>
      <c r="BY530" s="442"/>
      <c r="BZ530" s="442"/>
      <c r="CA530" s="442"/>
      <c r="CB530" s="442"/>
      <c r="CC530" s="442"/>
      <c r="CD530" s="130"/>
      <c r="CN530" s="130"/>
      <c r="CX530" s="130"/>
      <c r="DH530" s="130"/>
      <c r="DR530" s="130"/>
      <c r="EB530" s="130"/>
      <c r="EL530" s="130"/>
      <c r="EV530" s="130"/>
      <c r="EW530" s="130"/>
      <c r="EX530" s="130"/>
      <c r="EY530" s="130"/>
      <c r="EZ530" s="130"/>
      <c r="FA530" s="130"/>
      <c r="FB530" s="130"/>
      <c r="FC530" s="130"/>
      <c r="FF530" s="130"/>
      <c r="FP530" s="130"/>
      <c r="FZ530" s="130"/>
      <c r="GJ530" s="130"/>
      <c r="GT530" s="130"/>
      <c r="HD530" s="130"/>
      <c r="HN530" s="130"/>
      <c r="HX530" s="130"/>
      <c r="IH530" s="130"/>
    </row>
    <row xmlns:x14ac="http://schemas.microsoft.com/office/spreadsheetml/2009/9/ac" r="531" s="3" customFormat="true" x14ac:dyDescent="0.25">
      <c r="A531" s="394"/>
      <c r="B531" s="130"/>
      <c r="L531" s="130"/>
      <c r="V531" s="130"/>
      <c r="AF531" s="130"/>
      <c r="AP531" s="130"/>
      <c r="AZ531" s="130"/>
      <c r="BA531" s="130"/>
      <c r="BB531" s="130"/>
      <c r="BC531" s="130"/>
      <c r="BD531" s="130"/>
      <c r="BE531" s="130"/>
      <c r="BF531" s="130"/>
      <c r="BG531" s="130"/>
      <c r="BJ531" s="130"/>
      <c r="BK531" s="130"/>
      <c r="BL531" s="130"/>
      <c r="BM531" s="130"/>
      <c r="BN531" s="130"/>
      <c r="BO531" s="130"/>
      <c r="BP531" s="130"/>
      <c r="BQ531" s="130"/>
      <c r="BT531" s="441"/>
      <c r="BU531" s="442"/>
      <c r="BV531" s="442"/>
      <c r="BW531" s="442"/>
      <c r="BX531" s="442"/>
      <c r="BY531" s="442"/>
      <c r="BZ531" s="442"/>
      <c r="CA531" s="442"/>
      <c r="CB531" s="442"/>
      <c r="CC531" s="442"/>
      <c r="CD531" s="130"/>
      <c r="CN531" s="130"/>
      <c r="CX531" s="130"/>
      <c r="DH531" s="130"/>
      <c r="DR531" s="130"/>
      <c r="EB531" s="130"/>
      <c r="EL531" s="130"/>
      <c r="EV531" s="130"/>
      <c r="EW531" s="130"/>
      <c r="EX531" s="130"/>
      <c r="EY531" s="130"/>
      <c r="EZ531" s="130"/>
      <c r="FA531" s="130"/>
      <c r="FB531" s="130"/>
      <c r="FC531" s="130"/>
      <c r="FF531" s="130"/>
      <c r="FP531" s="130"/>
      <c r="FZ531" s="130"/>
      <c r="GJ531" s="130"/>
      <c r="GT531" s="130"/>
      <c r="HD531" s="130"/>
      <c r="HN531" s="130"/>
      <c r="HX531" s="130"/>
      <c r="IH531" s="130"/>
    </row>
    <row xmlns:x14ac="http://schemas.microsoft.com/office/spreadsheetml/2009/9/ac" r="532" s="3" customFormat="true" x14ac:dyDescent="0.25">
      <c r="A532" s="394"/>
      <c r="B532" s="130"/>
      <c r="L532" s="130"/>
      <c r="V532" s="130"/>
      <c r="AF532" s="130"/>
      <c r="AP532" s="130"/>
      <c r="AZ532" s="130"/>
      <c r="BA532" s="130"/>
      <c r="BB532" s="130"/>
      <c r="BC532" s="130"/>
      <c r="BD532" s="130"/>
      <c r="BE532" s="130"/>
      <c r="BF532" s="130"/>
      <c r="BG532" s="130"/>
      <c r="BJ532" s="130"/>
      <c r="BK532" s="130"/>
      <c r="BL532" s="130"/>
      <c r="BM532" s="130"/>
      <c r="BN532" s="130"/>
      <c r="BO532" s="130"/>
      <c r="BP532" s="130"/>
      <c r="BQ532" s="130"/>
      <c r="BT532" s="441"/>
      <c r="BU532" s="442"/>
      <c r="BV532" s="442"/>
      <c r="BW532" s="442"/>
      <c r="BX532" s="442"/>
      <c r="BY532" s="442"/>
      <c r="BZ532" s="442"/>
      <c r="CA532" s="442"/>
      <c r="CB532" s="442"/>
      <c r="CC532" s="442"/>
      <c r="CD532" s="130"/>
      <c r="CN532" s="130"/>
      <c r="CX532" s="130"/>
      <c r="DH532" s="130"/>
      <c r="DR532" s="130"/>
      <c r="EB532" s="130"/>
      <c r="EL532" s="130"/>
      <c r="EV532" s="130"/>
      <c r="EW532" s="130"/>
      <c r="EX532" s="130"/>
      <c r="EY532" s="130"/>
      <c r="EZ532" s="130"/>
      <c r="FA532" s="130"/>
      <c r="FB532" s="130"/>
      <c r="FC532" s="130"/>
      <c r="FF532" s="130"/>
      <c r="FP532" s="130"/>
      <c r="FZ532" s="130"/>
      <c r="GJ532" s="130"/>
      <c r="GT532" s="130"/>
      <c r="HD532" s="130"/>
      <c r="HN532" s="130"/>
      <c r="HX532" s="130"/>
      <c r="IH532" s="130"/>
    </row>
    <row xmlns:x14ac="http://schemas.microsoft.com/office/spreadsheetml/2009/9/ac" r="533" s="3" customFormat="true" x14ac:dyDescent="0.25">
      <c r="A533" s="394"/>
      <c r="B533" s="130"/>
      <c r="L533" s="130"/>
      <c r="V533" s="130"/>
      <c r="AF533" s="130"/>
      <c r="AP533" s="130"/>
      <c r="AZ533" s="130"/>
      <c r="BA533" s="130"/>
      <c r="BB533" s="130"/>
      <c r="BC533" s="130"/>
      <c r="BD533" s="130"/>
      <c r="BE533" s="130"/>
      <c r="BF533" s="130"/>
      <c r="BG533" s="130"/>
      <c r="BJ533" s="130"/>
      <c r="BK533" s="130"/>
      <c r="BL533" s="130"/>
      <c r="BM533" s="130"/>
      <c r="BN533" s="130"/>
      <c r="BO533" s="130"/>
      <c r="BP533" s="130"/>
      <c r="BQ533" s="130"/>
      <c r="BT533" s="441"/>
      <c r="BU533" s="442"/>
      <c r="BV533" s="442"/>
      <c r="BW533" s="442"/>
      <c r="BX533" s="442"/>
      <c r="BY533" s="442"/>
      <c r="BZ533" s="442"/>
      <c r="CA533" s="442"/>
      <c r="CB533" s="442"/>
      <c r="CC533" s="442"/>
      <c r="CD533" s="130"/>
      <c r="CN533" s="130"/>
      <c r="CX533" s="130"/>
      <c r="DH533" s="130"/>
      <c r="DR533" s="130"/>
      <c r="EB533" s="130"/>
      <c r="EL533" s="130"/>
      <c r="EV533" s="130"/>
      <c r="EW533" s="130"/>
      <c r="EX533" s="130"/>
      <c r="EY533" s="130"/>
      <c r="EZ533" s="130"/>
      <c r="FA533" s="130"/>
      <c r="FB533" s="130"/>
      <c r="FC533" s="130"/>
      <c r="FF533" s="130"/>
      <c r="FP533" s="130"/>
      <c r="FZ533" s="130"/>
      <c r="GJ533" s="130"/>
      <c r="GT533" s="130"/>
      <c r="HD533" s="130"/>
      <c r="HN533" s="130"/>
      <c r="HX533" s="130"/>
      <c r="IH533" s="130"/>
    </row>
    <row xmlns:x14ac="http://schemas.microsoft.com/office/spreadsheetml/2009/9/ac" r="534" s="3" customFormat="true" x14ac:dyDescent="0.25">
      <c r="A534" s="394"/>
      <c r="B534" s="130"/>
      <c r="L534" s="130"/>
      <c r="V534" s="130"/>
      <c r="AF534" s="130"/>
      <c r="AP534" s="130"/>
      <c r="AZ534" s="130"/>
      <c r="BA534" s="130"/>
      <c r="BB534" s="130"/>
      <c r="BC534" s="130"/>
      <c r="BD534" s="130"/>
      <c r="BE534" s="130"/>
      <c r="BF534" s="130"/>
      <c r="BG534" s="130"/>
      <c r="BJ534" s="130"/>
      <c r="BK534" s="130"/>
      <c r="BL534" s="130"/>
      <c r="BM534" s="130"/>
      <c r="BN534" s="130"/>
      <c r="BO534" s="130"/>
      <c r="BP534" s="130"/>
      <c r="BQ534" s="130"/>
      <c r="BT534" s="441"/>
      <c r="BU534" s="442"/>
      <c r="BV534" s="442"/>
      <c r="BW534" s="442"/>
      <c r="BX534" s="442"/>
      <c r="BY534" s="442"/>
      <c r="BZ534" s="442"/>
      <c r="CA534" s="442"/>
      <c r="CB534" s="442"/>
      <c r="CC534" s="442"/>
      <c r="CD534" s="130"/>
      <c r="CN534" s="130"/>
      <c r="CX534" s="130"/>
      <c r="DH534" s="130"/>
      <c r="DR534" s="130"/>
      <c r="EB534" s="130"/>
      <c r="EL534" s="130"/>
      <c r="EV534" s="130"/>
      <c r="EW534" s="130"/>
      <c r="EX534" s="130"/>
      <c r="EY534" s="130"/>
      <c r="EZ534" s="130"/>
      <c r="FA534" s="130"/>
      <c r="FB534" s="130"/>
      <c r="FC534" s="130"/>
      <c r="FF534" s="130"/>
      <c r="FP534" s="130"/>
      <c r="FZ534" s="130"/>
      <c r="GJ534" s="130"/>
      <c r="GT534" s="130"/>
      <c r="HD534" s="130"/>
      <c r="HN534" s="130"/>
      <c r="HX534" s="130"/>
      <c r="IH534" s="130"/>
    </row>
    <row xmlns:x14ac="http://schemas.microsoft.com/office/spreadsheetml/2009/9/ac" r="535" s="3" customFormat="true" x14ac:dyDescent="0.25">
      <c r="A535" s="394"/>
      <c r="B535" s="130"/>
      <c r="L535" s="130"/>
      <c r="V535" s="130"/>
      <c r="AF535" s="130"/>
      <c r="AP535" s="130"/>
      <c r="AZ535" s="130"/>
      <c r="BA535" s="130"/>
      <c r="BB535" s="130"/>
      <c r="BC535" s="130"/>
      <c r="BD535" s="130"/>
      <c r="BE535" s="130"/>
      <c r="BF535" s="130"/>
      <c r="BG535" s="130"/>
      <c r="BJ535" s="130"/>
      <c r="BK535" s="130"/>
      <c r="BL535" s="130"/>
      <c r="BM535" s="130"/>
      <c r="BN535" s="130"/>
      <c r="BO535" s="130"/>
      <c r="BP535" s="130"/>
      <c r="BQ535" s="130"/>
      <c r="BT535" s="441"/>
      <c r="BU535" s="442"/>
      <c r="BV535" s="442"/>
      <c r="BW535" s="442"/>
      <c r="BX535" s="442"/>
      <c r="BY535" s="442"/>
      <c r="BZ535" s="442"/>
      <c r="CA535" s="442"/>
      <c r="CB535" s="442"/>
      <c r="CC535" s="442"/>
      <c r="CD535" s="130"/>
      <c r="CN535" s="130"/>
      <c r="CX535" s="130"/>
      <c r="DH535" s="130"/>
      <c r="DR535" s="130"/>
      <c r="EB535" s="130"/>
      <c r="EL535" s="130"/>
      <c r="EV535" s="130"/>
      <c r="EW535" s="130"/>
      <c r="EX535" s="130"/>
      <c r="EY535" s="130"/>
      <c r="EZ535" s="130"/>
      <c r="FA535" s="130"/>
      <c r="FB535" s="130"/>
      <c r="FC535" s="130"/>
      <c r="FF535" s="130"/>
      <c r="FP535" s="130"/>
      <c r="FZ535" s="130"/>
      <c r="GJ535" s="130"/>
      <c r="GT535" s="130"/>
      <c r="HD535" s="130"/>
      <c r="HN535" s="130"/>
      <c r="HX535" s="130"/>
      <c r="IH535" s="130"/>
    </row>
    <row xmlns:x14ac="http://schemas.microsoft.com/office/spreadsheetml/2009/9/ac" r="536" s="3" customFormat="true" x14ac:dyDescent="0.25">
      <c r="A536" s="394"/>
      <c r="B536" s="130"/>
      <c r="L536" s="130"/>
      <c r="V536" s="130"/>
      <c r="AF536" s="130"/>
      <c r="AP536" s="130"/>
      <c r="AZ536" s="130"/>
      <c r="BA536" s="130"/>
      <c r="BB536" s="130"/>
      <c r="BC536" s="130"/>
      <c r="BD536" s="130"/>
      <c r="BE536" s="130"/>
      <c r="BF536" s="130"/>
      <c r="BG536" s="130"/>
      <c r="BJ536" s="130"/>
      <c r="BK536" s="130"/>
      <c r="BL536" s="130"/>
      <c r="BM536" s="130"/>
      <c r="BN536" s="130"/>
      <c r="BO536" s="130"/>
      <c r="BP536" s="130"/>
      <c r="BQ536" s="130"/>
      <c r="BT536" s="441"/>
      <c r="BU536" s="442"/>
      <c r="BV536" s="442"/>
      <c r="BW536" s="442"/>
      <c r="BX536" s="442"/>
      <c r="BY536" s="442"/>
      <c r="BZ536" s="442"/>
      <c r="CA536" s="442"/>
      <c r="CB536" s="442"/>
      <c r="CC536" s="442"/>
      <c r="CD536" s="130"/>
      <c r="CN536" s="130"/>
      <c r="CX536" s="130"/>
      <c r="DH536" s="130"/>
      <c r="DR536" s="130"/>
      <c r="EB536" s="130"/>
      <c r="EL536" s="130"/>
      <c r="EV536" s="130"/>
      <c r="EW536" s="130"/>
      <c r="EX536" s="130"/>
      <c r="EY536" s="130"/>
      <c r="EZ536" s="130"/>
      <c r="FA536" s="130"/>
      <c r="FB536" s="130"/>
      <c r="FC536" s="130"/>
      <c r="FF536" s="130"/>
      <c r="FP536" s="130"/>
      <c r="FZ536" s="130"/>
      <c r="GJ536" s="130"/>
      <c r="GT536" s="130"/>
      <c r="HD536" s="130"/>
      <c r="HN536" s="130"/>
      <c r="HX536" s="130"/>
      <c r="IH536" s="130"/>
    </row>
    <row xmlns:x14ac="http://schemas.microsoft.com/office/spreadsheetml/2009/9/ac" r="537" s="3" customFormat="true" x14ac:dyDescent="0.25">
      <c r="A537" s="394"/>
      <c r="B537" s="130"/>
      <c r="L537" s="130"/>
      <c r="V537" s="130"/>
      <c r="AF537" s="130"/>
      <c r="AP537" s="130"/>
      <c r="AZ537" s="130"/>
      <c r="BA537" s="130"/>
      <c r="BB537" s="130"/>
      <c r="BC537" s="130"/>
      <c r="BD537" s="130"/>
      <c r="BE537" s="130"/>
      <c r="BF537" s="130"/>
      <c r="BG537" s="130"/>
      <c r="BJ537" s="130"/>
      <c r="BK537" s="130"/>
      <c r="BL537" s="130"/>
      <c r="BM537" s="130"/>
      <c r="BN537" s="130"/>
      <c r="BO537" s="130"/>
      <c r="BP537" s="130"/>
      <c r="BQ537" s="130"/>
      <c r="BT537" s="441"/>
      <c r="BU537" s="442"/>
      <c r="BV537" s="442"/>
      <c r="BW537" s="442"/>
      <c r="BX537" s="442"/>
      <c r="BY537" s="442"/>
      <c r="BZ537" s="442"/>
      <c r="CA537" s="442"/>
      <c r="CB537" s="442"/>
      <c r="CC537" s="442"/>
      <c r="CD537" s="130"/>
      <c r="CN537" s="130"/>
      <c r="CX537" s="130"/>
      <c r="DH537" s="130"/>
      <c r="DR537" s="130"/>
      <c r="EB537" s="130"/>
      <c r="EL537" s="130"/>
      <c r="EV537" s="130"/>
      <c r="EW537" s="130"/>
      <c r="EX537" s="130"/>
      <c r="EY537" s="130"/>
      <c r="EZ537" s="130"/>
      <c r="FA537" s="130"/>
      <c r="FB537" s="130"/>
      <c r="FC537" s="130"/>
      <c r="FF537" s="130"/>
      <c r="FP537" s="130"/>
      <c r="FZ537" s="130"/>
      <c r="GJ537" s="130"/>
      <c r="GT537" s="130"/>
      <c r="HD537" s="130"/>
      <c r="HN537" s="130"/>
      <c r="HX537" s="130"/>
      <c r="IH537" s="130"/>
    </row>
    <row xmlns:x14ac="http://schemas.microsoft.com/office/spreadsheetml/2009/9/ac" r="538" s="3" customFormat="true" x14ac:dyDescent="0.25">
      <c r="A538" s="394"/>
      <c r="B538" s="130"/>
      <c r="L538" s="130"/>
      <c r="V538" s="130"/>
      <c r="AF538" s="130"/>
      <c r="AP538" s="130"/>
      <c r="AZ538" s="130"/>
      <c r="BA538" s="130"/>
      <c r="BB538" s="130"/>
      <c r="BC538" s="130"/>
      <c r="BD538" s="130"/>
      <c r="BE538" s="130"/>
      <c r="BF538" s="130"/>
      <c r="BG538" s="130"/>
      <c r="BJ538" s="130"/>
      <c r="BK538" s="130"/>
      <c r="BL538" s="130"/>
      <c r="BM538" s="130"/>
      <c r="BN538" s="130"/>
      <c r="BO538" s="130"/>
      <c r="BP538" s="130"/>
      <c r="BQ538" s="130"/>
      <c r="BT538" s="441"/>
      <c r="BU538" s="442"/>
      <c r="BV538" s="442"/>
      <c r="BW538" s="442"/>
      <c r="BX538" s="442"/>
      <c r="BY538" s="442"/>
      <c r="BZ538" s="442"/>
      <c r="CA538" s="442"/>
      <c r="CB538" s="442"/>
      <c r="CC538" s="442"/>
      <c r="CD538" s="130"/>
      <c r="CN538" s="130"/>
      <c r="CX538" s="130"/>
      <c r="DH538" s="130"/>
      <c r="DR538" s="130"/>
      <c r="EB538" s="130"/>
      <c r="EL538" s="130"/>
      <c r="EV538" s="130"/>
      <c r="EW538" s="130"/>
      <c r="EX538" s="130"/>
      <c r="EY538" s="130"/>
      <c r="EZ538" s="130"/>
      <c r="FA538" s="130"/>
      <c r="FB538" s="130"/>
      <c r="FC538" s="130"/>
      <c r="FF538" s="130"/>
      <c r="FP538" s="130"/>
      <c r="FZ538" s="130"/>
      <c r="GJ538" s="130"/>
      <c r="GT538" s="130"/>
      <c r="HD538" s="130"/>
      <c r="HN538" s="130"/>
      <c r="HX538" s="130"/>
      <c r="IH538" s="130"/>
    </row>
    <row xmlns:x14ac="http://schemas.microsoft.com/office/spreadsheetml/2009/9/ac" r="539" s="3" customFormat="true" x14ac:dyDescent="0.25">
      <c r="A539" s="394"/>
      <c r="B539" s="130"/>
      <c r="L539" s="130"/>
      <c r="V539" s="130"/>
      <c r="AF539" s="130"/>
      <c r="AP539" s="130"/>
      <c r="AZ539" s="130"/>
      <c r="BA539" s="130"/>
      <c r="BB539" s="130"/>
      <c r="BC539" s="130"/>
      <c r="BD539" s="130"/>
      <c r="BE539" s="130"/>
      <c r="BF539" s="130"/>
      <c r="BG539" s="130"/>
      <c r="BJ539" s="130"/>
      <c r="BK539" s="130"/>
      <c r="BL539" s="130"/>
      <c r="BM539" s="130"/>
      <c r="BN539" s="130"/>
      <c r="BO539" s="130"/>
      <c r="BP539" s="130"/>
      <c r="BQ539" s="130"/>
      <c r="BT539" s="441"/>
      <c r="BU539" s="442"/>
      <c r="BV539" s="442"/>
      <c r="BW539" s="442"/>
      <c r="BX539" s="442"/>
      <c r="BY539" s="442"/>
      <c r="BZ539" s="442"/>
      <c r="CA539" s="442"/>
      <c r="CB539" s="442"/>
      <c r="CC539" s="442"/>
      <c r="CD539" s="130"/>
      <c r="CN539" s="130"/>
      <c r="CX539" s="130"/>
      <c r="DH539" s="130"/>
      <c r="DR539" s="130"/>
      <c r="EB539" s="130"/>
      <c r="EL539" s="130"/>
      <c r="EV539" s="130"/>
      <c r="EW539" s="130"/>
      <c r="EX539" s="130"/>
      <c r="EY539" s="130"/>
      <c r="EZ539" s="130"/>
      <c r="FA539" s="130"/>
      <c r="FB539" s="130"/>
      <c r="FC539" s="130"/>
      <c r="FF539" s="130"/>
      <c r="FP539" s="130"/>
      <c r="FZ539" s="130"/>
      <c r="GJ539" s="130"/>
      <c r="GT539" s="130"/>
      <c r="HD539" s="130"/>
      <c r="HN539" s="130"/>
      <c r="HX539" s="130"/>
      <c r="IH539" s="130"/>
    </row>
    <row xmlns:x14ac="http://schemas.microsoft.com/office/spreadsheetml/2009/9/ac" r="540" s="3" customFormat="true" x14ac:dyDescent="0.25">
      <c r="A540" s="394"/>
      <c r="B540" s="130"/>
      <c r="L540" s="130"/>
      <c r="V540" s="130"/>
      <c r="AF540" s="130"/>
      <c r="AP540" s="130"/>
      <c r="AZ540" s="130"/>
      <c r="BA540" s="130"/>
      <c r="BB540" s="130"/>
      <c r="BC540" s="130"/>
      <c r="BD540" s="130"/>
      <c r="BE540" s="130"/>
      <c r="BF540" s="130"/>
      <c r="BG540" s="130"/>
      <c r="BJ540" s="130"/>
      <c r="BK540" s="130"/>
      <c r="BL540" s="130"/>
      <c r="BM540" s="130"/>
      <c r="BN540" s="130"/>
      <c r="BO540" s="130"/>
      <c r="BP540" s="130"/>
      <c r="BQ540" s="130"/>
      <c r="BT540" s="441"/>
      <c r="BU540" s="442"/>
      <c r="BV540" s="442"/>
      <c r="BW540" s="442"/>
      <c r="BX540" s="442"/>
      <c r="BY540" s="442"/>
      <c r="BZ540" s="442"/>
      <c r="CA540" s="442"/>
      <c r="CB540" s="442"/>
      <c r="CC540" s="442"/>
      <c r="CD540" s="130"/>
      <c r="CN540" s="130"/>
      <c r="CX540" s="130"/>
      <c r="DH540" s="130"/>
      <c r="DR540" s="130"/>
      <c r="EB540" s="130"/>
      <c r="EL540" s="130"/>
      <c r="EV540" s="130"/>
      <c r="EW540" s="130"/>
      <c r="EX540" s="130"/>
      <c r="EY540" s="130"/>
      <c r="EZ540" s="130"/>
      <c r="FA540" s="130"/>
      <c r="FB540" s="130"/>
      <c r="FC540" s="130"/>
      <c r="FF540" s="130"/>
      <c r="FP540" s="130"/>
      <c r="FZ540" s="130"/>
      <c r="GJ540" s="130"/>
      <c r="GT540" s="130"/>
      <c r="HD540" s="130"/>
      <c r="HN540" s="130"/>
      <c r="HX540" s="130"/>
      <c r="IH540" s="130"/>
    </row>
    <row xmlns:x14ac="http://schemas.microsoft.com/office/spreadsheetml/2009/9/ac" r="541" s="3" customFormat="true" x14ac:dyDescent="0.25">
      <c r="A541" s="394"/>
      <c r="B541" s="130"/>
      <c r="L541" s="130"/>
      <c r="V541" s="130"/>
      <c r="AF541" s="130"/>
      <c r="AP541" s="130"/>
      <c r="AZ541" s="130"/>
      <c r="BA541" s="130"/>
      <c r="BB541" s="130"/>
      <c r="BC541" s="130"/>
      <c r="BD541" s="130"/>
      <c r="BE541" s="130"/>
      <c r="BF541" s="130"/>
      <c r="BG541" s="130"/>
      <c r="BJ541" s="130"/>
      <c r="BK541" s="130"/>
      <c r="BL541" s="130"/>
      <c r="BM541" s="130"/>
      <c r="BN541" s="130"/>
      <c r="BO541" s="130"/>
      <c r="BP541" s="130"/>
      <c r="BQ541" s="130"/>
      <c r="BT541" s="441"/>
      <c r="BU541" s="442"/>
      <c r="BV541" s="442"/>
      <c r="BW541" s="442"/>
      <c r="BX541" s="442"/>
      <c r="BY541" s="442"/>
      <c r="BZ541" s="442"/>
      <c r="CA541" s="442"/>
      <c r="CB541" s="442"/>
      <c r="CC541" s="442"/>
      <c r="CD541" s="130"/>
      <c r="CN541" s="130"/>
      <c r="CX541" s="130"/>
      <c r="DH541" s="130"/>
      <c r="DR541" s="130"/>
      <c r="EB541" s="130"/>
      <c r="EL541" s="130"/>
      <c r="EV541" s="130"/>
      <c r="EW541" s="130"/>
      <c r="EX541" s="130"/>
      <c r="EY541" s="130"/>
      <c r="EZ541" s="130"/>
      <c r="FA541" s="130"/>
      <c r="FB541" s="130"/>
      <c r="FC541" s="130"/>
      <c r="FF541" s="130"/>
      <c r="FP541" s="130"/>
      <c r="FZ541" s="130"/>
      <c r="GJ541" s="130"/>
      <c r="GT541" s="130"/>
      <c r="HD541" s="130"/>
      <c r="HN541" s="130"/>
      <c r="HX541" s="130"/>
      <c r="IH541" s="130"/>
    </row>
    <row xmlns:x14ac="http://schemas.microsoft.com/office/spreadsheetml/2009/9/ac" r="542" s="3" customFormat="true" x14ac:dyDescent="0.25">
      <c r="A542" s="394"/>
      <c r="B542" s="130"/>
      <c r="L542" s="130"/>
      <c r="V542" s="130"/>
      <c r="AF542" s="130"/>
      <c r="AP542" s="130"/>
      <c r="AZ542" s="130"/>
      <c r="BA542" s="130"/>
      <c r="BB542" s="130"/>
      <c r="BC542" s="130"/>
      <c r="BD542" s="130"/>
      <c r="BE542" s="130"/>
      <c r="BF542" s="130"/>
      <c r="BG542" s="130"/>
      <c r="BJ542" s="130"/>
      <c r="BK542" s="130"/>
      <c r="BL542" s="130"/>
      <c r="BM542" s="130"/>
      <c r="BN542" s="130"/>
      <c r="BO542" s="130"/>
      <c r="BP542" s="130"/>
      <c r="BQ542" s="130"/>
      <c r="BT542" s="441"/>
      <c r="BU542" s="442"/>
      <c r="BV542" s="442"/>
      <c r="BW542" s="442"/>
      <c r="BX542" s="442"/>
      <c r="BY542" s="442"/>
      <c r="BZ542" s="442"/>
      <c r="CA542" s="442"/>
      <c r="CB542" s="442"/>
      <c r="CC542" s="442"/>
      <c r="CD542" s="130"/>
      <c r="CN542" s="130"/>
      <c r="CX542" s="130"/>
      <c r="DH542" s="130"/>
      <c r="DR542" s="130"/>
      <c r="EB542" s="130"/>
      <c r="EL542" s="130"/>
      <c r="EV542" s="130"/>
      <c r="EW542" s="130"/>
      <c r="EX542" s="130"/>
      <c r="EY542" s="130"/>
      <c r="EZ542" s="130"/>
      <c r="FA542" s="130"/>
      <c r="FB542" s="130"/>
      <c r="FC542" s="130"/>
      <c r="FF542" s="130"/>
      <c r="FP542" s="130"/>
      <c r="FZ542" s="130"/>
      <c r="GJ542" s="130"/>
      <c r="GT542" s="130"/>
      <c r="HD542" s="130"/>
      <c r="HN542" s="130"/>
      <c r="HX542" s="130"/>
      <c r="IH542" s="130"/>
    </row>
    <row xmlns:x14ac="http://schemas.microsoft.com/office/spreadsheetml/2009/9/ac" r="543" s="3" customFormat="true" x14ac:dyDescent="0.25">
      <c r="A543" s="394"/>
      <c r="B543" s="130"/>
      <c r="L543" s="130"/>
      <c r="V543" s="130"/>
      <c r="AF543" s="130"/>
      <c r="AP543" s="130"/>
      <c r="AZ543" s="130"/>
      <c r="BA543" s="130"/>
      <c r="BB543" s="130"/>
      <c r="BC543" s="130"/>
      <c r="BD543" s="130"/>
      <c r="BE543" s="130"/>
      <c r="BF543" s="130"/>
      <c r="BG543" s="130"/>
      <c r="BJ543" s="130"/>
      <c r="BK543" s="130"/>
      <c r="BL543" s="130"/>
      <c r="BM543" s="130"/>
      <c r="BN543" s="130"/>
      <c r="BO543" s="130"/>
      <c r="BP543" s="130"/>
      <c r="BQ543" s="130"/>
      <c r="BT543" s="441"/>
      <c r="BU543" s="442"/>
      <c r="BV543" s="442"/>
      <c r="BW543" s="442"/>
      <c r="BX543" s="442"/>
      <c r="BY543" s="442"/>
      <c r="BZ543" s="442"/>
      <c r="CA543" s="442"/>
      <c r="CB543" s="442"/>
      <c r="CC543" s="442"/>
      <c r="CD543" s="130"/>
      <c r="CN543" s="130"/>
      <c r="CX543" s="130"/>
      <c r="DH543" s="130"/>
      <c r="DR543" s="130"/>
      <c r="EB543" s="130"/>
      <c r="EL543" s="130"/>
      <c r="EV543" s="130"/>
      <c r="EW543" s="130"/>
      <c r="EX543" s="130"/>
      <c r="EY543" s="130"/>
      <c r="EZ543" s="130"/>
      <c r="FA543" s="130"/>
      <c r="FB543" s="130"/>
      <c r="FC543" s="130"/>
      <c r="FF543" s="130"/>
      <c r="FP543" s="130"/>
      <c r="FZ543" s="130"/>
      <c r="GJ543" s="130"/>
      <c r="GT543" s="130"/>
      <c r="HD543" s="130"/>
      <c r="HN543" s="130"/>
      <c r="HX543" s="130"/>
      <c r="IH543" s="130"/>
    </row>
    <row xmlns:x14ac="http://schemas.microsoft.com/office/spreadsheetml/2009/9/ac" r="544" s="3" customFormat="true" x14ac:dyDescent="0.25">
      <c r="A544" s="394"/>
      <c r="B544" s="130"/>
      <c r="L544" s="130"/>
      <c r="V544" s="130"/>
      <c r="AF544" s="130"/>
      <c r="AP544" s="130"/>
      <c r="AZ544" s="130"/>
      <c r="BA544" s="130"/>
      <c r="BB544" s="130"/>
      <c r="BC544" s="130"/>
      <c r="BD544" s="130"/>
      <c r="BE544" s="130"/>
      <c r="BF544" s="130"/>
      <c r="BG544" s="130"/>
      <c r="BJ544" s="130"/>
      <c r="BK544" s="130"/>
      <c r="BL544" s="130"/>
      <c r="BM544" s="130"/>
      <c r="BN544" s="130"/>
      <c r="BO544" s="130"/>
      <c r="BP544" s="130"/>
      <c r="BQ544" s="130"/>
      <c r="BT544" s="441"/>
      <c r="BU544" s="442"/>
      <c r="BV544" s="442"/>
      <c r="BW544" s="442"/>
      <c r="BX544" s="442"/>
      <c r="BY544" s="442"/>
      <c r="BZ544" s="442"/>
      <c r="CA544" s="442"/>
      <c r="CB544" s="442"/>
      <c r="CC544" s="442"/>
      <c r="CD544" s="130"/>
      <c r="CN544" s="130"/>
      <c r="CX544" s="130"/>
      <c r="DH544" s="130"/>
      <c r="DR544" s="130"/>
      <c r="EB544" s="130"/>
      <c r="EL544" s="130"/>
      <c r="EV544" s="130"/>
      <c r="EW544" s="130"/>
      <c r="EX544" s="130"/>
      <c r="EY544" s="130"/>
      <c r="EZ544" s="130"/>
      <c r="FA544" s="130"/>
      <c r="FB544" s="130"/>
      <c r="FC544" s="130"/>
      <c r="FF544" s="130"/>
      <c r="FP544" s="130"/>
      <c r="FZ544" s="130"/>
      <c r="GJ544" s="130"/>
      <c r="GT544" s="130"/>
      <c r="HD544" s="130"/>
      <c r="HN544" s="130"/>
      <c r="HX544" s="130"/>
      <c r="IH544" s="130"/>
    </row>
    <row xmlns:x14ac="http://schemas.microsoft.com/office/spreadsheetml/2009/9/ac" r="545" s="3" customFormat="true" x14ac:dyDescent="0.25">
      <c r="A545" s="394"/>
      <c r="B545" s="130"/>
      <c r="L545" s="130"/>
      <c r="V545" s="130"/>
      <c r="AF545" s="130"/>
      <c r="AP545" s="130"/>
      <c r="AZ545" s="130"/>
      <c r="BA545" s="130"/>
      <c r="BB545" s="130"/>
      <c r="BC545" s="130"/>
      <c r="BD545" s="130"/>
      <c r="BE545" s="130"/>
      <c r="BF545" s="130"/>
      <c r="BG545" s="130"/>
      <c r="BJ545" s="130"/>
      <c r="BK545" s="130"/>
      <c r="BL545" s="130"/>
      <c r="BM545" s="130"/>
      <c r="BN545" s="130"/>
      <c r="BO545" s="130"/>
      <c r="BP545" s="130"/>
      <c r="BQ545" s="130"/>
      <c r="BT545" s="441"/>
      <c r="BU545" s="442"/>
      <c r="BV545" s="442"/>
      <c r="BW545" s="442"/>
      <c r="BX545" s="442"/>
      <c r="BY545" s="442"/>
      <c r="BZ545" s="442"/>
      <c r="CA545" s="442"/>
      <c r="CB545" s="442"/>
      <c r="CC545" s="442"/>
      <c r="CD545" s="130"/>
      <c r="CN545" s="130"/>
      <c r="CX545" s="130"/>
      <c r="DH545" s="130"/>
      <c r="DR545" s="130"/>
      <c r="EB545" s="130"/>
      <c r="EL545" s="130"/>
      <c r="EV545" s="130"/>
      <c r="EW545" s="130"/>
      <c r="EX545" s="130"/>
      <c r="EY545" s="130"/>
      <c r="EZ545" s="130"/>
      <c r="FA545" s="130"/>
      <c r="FB545" s="130"/>
      <c r="FC545" s="130"/>
      <c r="FF545" s="130"/>
      <c r="FP545" s="130"/>
      <c r="FZ545" s="130"/>
      <c r="GJ545" s="130"/>
      <c r="GT545" s="130"/>
      <c r="HD545" s="130"/>
      <c r="HN545" s="130"/>
      <c r="HX545" s="130"/>
      <c r="IH545" s="130"/>
    </row>
    <row xmlns:x14ac="http://schemas.microsoft.com/office/spreadsheetml/2009/9/ac" r="546" s="3" customFormat="true" x14ac:dyDescent="0.25">
      <c r="A546" s="394"/>
      <c r="B546" s="130"/>
      <c r="L546" s="130"/>
      <c r="V546" s="130"/>
      <c r="AF546" s="130"/>
      <c r="AP546" s="130"/>
      <c r="AZ546" s="130"/>
      <c r="BA546" s="130"/>
      <c r="BB546" s="130"/>
      <c r="BC546" s="130"/>
      <c r="BD546" s="130"/>
      <c r="BE546" s="130"/>
      <c r="BF546" s="130"/>
      <c r="BG546" s="130"/>
      <c r="BJ546" s="130"/>
      <c r="BK546" s="130"/>
      <c r="BL546" s="130"/>
      <c r="BM546" s="130"/>
      <c r="BN546" s="130"/>
      <c r="BO546" s="130"/>
      <c r="BP546" s="130"/>
      <c r="BQ546" s="130"/>
      <c r="BT546" s="441"/>
      <c r="BU546" s="442"/>
      <c r="BV546" s="442"/>
      <c r="BW546" s="442"/>
      <c r="BX546" s="442"/>
      <c r="BY546" s="442"/>
      <c r="BZ546" s="442"/>
      <c r="CA546" s="442"/>
      <c r="CB546" s="442"/>
      <c r="CC546" s="442"/>
      <c r="CD546" s="130"/>
      <c r="CN546" s="130"/>
      <c r="CX546" s="130"/>
      <c r="DH546" s="130"/>
      <c r="DR546" s="130"/>
      <c r="EB546" s="130"/>
      <c r="EL546" s="130"/>
      <c r="EV546" s="130"/>
      <c r="EW546" s="130"/>
      <c r="EX546" s="130"/>
      <c r="EY546" s="130"/>
      <c r="EZ546" s="130"/>
      <c r="FA546" s="130"/>
      <c r="FB546" s="130"/>
      <c r="FC546" s="130"/>
      <c r="FF546" s="130"/>
      <c r="FP546" s="130"/>
      <c r="FZ546" s="130"/>
      <c r="GJ546" s="130"/>
      <c r="GT546" s="130"/>
      <c r="HD546" s="130"/>
      <c r="HN546" s="130"/>
      <c r="HX546" s="130"/>
      <c r="IH546" s="130"/>
    </row>
    <row xmlns:x14ac="http://schemas.microsoft.com/office/spreadsheetml/2009/9/ac" r="547" s="3" customFormat="true" x14ac:dyDescent="0.25">
      <c r="A547" s="394"/>
      <c r="B547" s="130"/>
      <c r="L547" s="130"/>
      <c r="V547" s="130"/>
      <c r="AF547" s="130"/>
      <c r="AP547" s="130"/>
      <c r="AZ547" s="130"/>
      <c r="BA547" s="130"/>
      <c r="BB547" s="130"/>
      <c r="BC547" s="130"/>
      <c r="BD547" s="130"/>
      <c r="BE547" s="130"/>
      <c r="BF547" s="130"/>
      <c r="BG547" s="130"/>
      <c r="BJ547" s="130"/>
      <c r="BK547" s="130"/>
      <c r="BL547" s="130"/>
      <c r="BM547" s="130"/>
      <c r="BN547" s="130"/>
      <c r="BO547" s="130"/>
      <c r="BP547" s="130"/>
      <c r="BQ547" s="130"/>
      <c r="BT547" s="441"/>
      <c r="BU547" s="442"/>
      <c r="BV547" s="442"/>
      <c r="BW547" s="442"/>
      <c r="BX547" s="442"/>
      <c r="BY547" s="442"/>
      <c r="BZ547" s="442"/>
      <c r="CA547" s="442"/>
      <c r="CB547" s="442"/>
      <c r="CC547" s="442"/>
      <c r="CD547" s="130"/>
      <c r="CN547" s="130"/>
      <c r="CX547" s="130"/>
      <c r="DH547" s="130"/>
      <c r="DR547" s="130"/>
      <c r="EB547" s="130"/>
      <c r="EL547" s="130"/>
      <c r="EV547" s="130"/>
      <c r="EW547" s="130"/>
      <c r="EX547" s="130"/>
      <c r="EY547" s="130"/>
      <c r="EZ547" s="130"/>
      <c r="FA547" s="130"/>
      <c r="FB547" s="130"/>
      <c r="FC547" s="130"/>
      <c r="FF547" s="130"/>
      <c r="FP547" s="130"/>
      <c r="FZ547" s="130"/>
      <c r="GJ547" s="130"/>
      <c r="GT547" s="130"/>
      <c r="HD547" s="130"/>
      <c r="HN547" s="130"/>
      <c r="HX547" s="130"/>
      <c r="IH547" s="130"/>
    </row>
    <row xmlns:x14ac="http://schemas.microsoft.com/office/spreadsheetml/2009/9/ac" r="548" s="3" customFormat="true" x14ac:dyDescent="0.25">
      <c r="A548" s="394"/>
      <c r="B548" s="130"/>
      <c r="L548" s="130"/>
      <c r="V548" s="130"/>
      <c r="AF548" s="130"/>
      <c r="AP548" s="130"/>
      <c r="AZ548" s="130"/>
      <c r="BA548" s="130"/>
      <c r="BB548" s="130"/>
      <c r="BC548" s="130"/>
      <c r="BD548" s="130"/>
      <c r="BE548" s="130"/>
      <c r="BF548" s="130"/>
      <c r="BG548" s="130"/>
      <c r="BJ548" s="130"/>
      <c r="BK548" s="130"/>
      <c r="BL548" s="130"/>
      <c r="BM548" s="130"/>
      <c r="BN548" s="130"/>
      <c r="BO548" s="130"/>
      <c r="BP548" s="130"/>
      <c r="BQ548" s="130"/>
      <c r="BT548" s="441"/>
      <c r="BU548" s="442"/>
      <c r="BV548" s="442"/>
      <c r="BW548" s="442"/>
      <c r="BX548" s="442"/>
      <c r="BY548" s="442"/>
      <c r="BZ548" s="442"/>
      <c r="CA548" s="442"/>
      <c r="CB548" s="442"/>
      <c r="CC548" s="442"/>
      <c r="CD548" s="130"/>
      <c r="CN548" s="130"/>
      <c r="CX548" s="130"/>
      <c r="DH548" s="130"/>
      <c r="DR548" s="130"/>
      <c r="EB548" s="130"/>
      <c r="EL548" s="130"/>
      <c r="EV548" s="130"/>
      <c r="EW548" s="130"/>
      <c r="EX548" s="130"/>
      <c r="EY548" s="130"/>
      <c r="EZ548" s="130"/>
      <c r="FA548" s="130"/>
      <c r="FB548" s="130"/>
      <c r="FC548" s="130"/>
      <c r="FF548" s="130"/>
      <c r="FP548" s="130"/>
      <c r="FZ548" s="130"/>
      <c r="GJ548" s="130"/>
      <c r="GT548" s="130"/>
      <c r="HD548" s="130"/>
      <c r="HN548" s="130"/>
      <c r="HX548" s="130"/>
      <c r="IH548" s="130"/>
    </row>
    <row xmlns:x14ac="http://schemas.microsoft.com/office/spreadsheetml/2009/9/ac" r="549" s="3" customFormat="true" x14ac:dyDescent="0.25">
      <c r="A549" s="394"/>
      <c r="B549" s="130"/>
      <c r="L549" s="130"/>
      <c r="V549" s="130"/>
      <c r="AF549" s="130"/>
      <c r="AP549" s="130"/>
      <c r="AZ549" s="130"/>
      <c r="BA549" s="130"/>
      <c r="BB549" s="130"/>
      <c r="BC549" s="130"/>
      <c r="BD549" s="130"/>
      <c r="BE549" s="130"/>
      <c r="BF549" s="130"/>
      <c r="BG549" s="130"/>
      <c r="BJ549" s="130"/>
      <c r="BK549" s="130"/>
      <c r="BL549" s="130"/>
      <c r="BM549" s="130"/>
      <c r="BN549" s="130"/>
      <c r="BO549" s="130"/>
      <c r="BP549" s="130"/>
      <c r="BQ549" s="130"/>
      <c r="BT549" s="441"/>
      <c r="BU549" s="442"/>
      <c r="BV549" s="442"/>
      <c r="BW549" s="442"/>
      <c r="BX549" s="442"/>
      <c r="BY549" s="442"/>
      <c r="BZ549" s="442"/>
      <c r="CA549" s="442"/>
      <c r="CB549" s="442"/>
      <c r="CC549" s="442"/>
      <c r="CD549" s="130"/>
      <c r="CN549" s="130"/>
      <c r="CX549" s="130"/>
      <c r="DH549" s="130"/>
      <c r="DR549" s="130"/>
      <c r="EB549" s="130"/>
      <c r="EL549" s="130"/>
      <c r="EV549" s="130"/>
      <c r="EW549" s="130"/>
      <c r="EX549" s="130"/>
      <c r="EY549" s="130"/>
      <c r="EZ549" s="130"/>
      <c r="FA549" s="130"/>
      <c r="FB549" s="130"/>
      <c r="FC549" s="130"/>
      <c r="FF549" s="130"/>
      <c r="FP549" s="130"/>
      <c r="FZ549" s="130"/>
      <c r="GJ549" s="130"/>
      <c r="GT549" s="130"/>
      <c r="HD549" s="130"/>
      <c r="HN549" s="130"/>
      <c r="HX549" s="130"/>
      <c r="IH549" s="130"/>
    </row>
    <row xmlns:x14ac="http://schemas.microsoft.com/office/spreadsheetml/2009/9/ac" r="550" s="3" customFormat="true" x14ac:dyDescent="0.25">
      <c r="A550" s="394"/>
      <c r="B550" s="130"/>
      <c r="L550" s="130"/>
      <c r="V550" s="130"/>
      <c r="AF550" s="130"/>
      <c r="AP550" s="130"/>
      <c r="AZ550" s="130"/>
      <c r="BA550" s="130"/>
      <c r="BB550" s="130"/>
      <c r="BC550" s="130"/>
      <c r="BD550" s="130"/>
      <c r="BE550" s="130"/>
      <c r="BF550" s="130"/>
      <c r="BG550" s="130"/>
      <c r="BJ550" s="130"/>
      <c r="BK550" s="130"/>
      <c r="BL550" s="130"/>
      <c r="BM550" s="130"/>
      <c r="BN550" s="130"/>
      <c r="BO550" s="130"/>
      <c r="BP550" s="130"/>
      <c r="BQ550" s="130"/>
      <c r="BT550" s="441"/>
      <c r="BU550" s="442"/>
      <c r="BV550" s="442"/>
      <c r="BW550" s="442"/>
      <c r="BX550" s="442"/>
      <c r="BY550" s="442"/>
      <c r="BZ550" s="442"/>
      <c r="CA550" s="442"/>
      <c r="CB550" s="442"/>
      <c r="CC550" s="442"/>
      <c r="CD550" s="130"/>
      <c r="CN550" s="130"/>
      <c r="CX550" s="130"/>
      <c r="DH550" s="130"/>
      <c r="DR550" s="130"/>
      <c r="EB550" s="130"/>
      <c r="EL550" s="130"/>
      <c r="EV550" s="130"/>
      <c r="EW550" s="130"/>
      <c r="EX550" s="130"/>
      <c r="EY550" s="130"/>
      <c r="EZ550" s="130"/>
      <c r="FA550" s="130"/>
      <c r="FB550" s="130"/>
      <c r="FC550" s="130"/>
      <c r="FF550" s="130"/>
      <c r="FP550" s="130"/>
      <c r="FZ550" s="130"/>
      <c r="GJ550" s="130"/>
      <c r="GT550" s="130"/>
      <c r="HD550" s="130"/>
      <c r="HN550" s="130"/>
      <c r="HX550" s="130"/>
      <c r="IH550" s="130"/>
    </row>
    <row xmlns:x14ac="http://schemas.microsoft.com/office/spreadsheetml/2009/9/ac" r="551" s="3" customFormat="true" x14ac:dyDescent="0.25">
      <c r="A551" s="394"/>
      <c r="B551" s="130"/>
      <c r="L551" s="130"/>
      <c r="V551" s="130"/>
      <c r="AF551" s="130"/>
      <c r="AP551" s="130"/>
      <c r="AZ551" s="130"/>
      <c r="BA551" s="130"/>
      <c r="BB551" s="130"/>
      <c r="BC551" s="130"/>
      <c r="BD551" s="130"/>
      <c r="BE551" s="130"/>
      <c r="BF551" s="130"/>
      <c r="BG551" s="130"/>
      <c r="BJ551" s="130"/>
      <c r="BK551" s="130"/>
      <c r="BL551" s="130"/>
      <c r="BM551" s="130"/>
      <c r="BN551" s="130"/>
      <c r="BO551" s="130"/>
      <c r="BP551" s="130"/>
      <c r="BQ551" s="130"/>
      <c r="BT551" s="441"/>
      <c r="BU551" s="442"/>
      <c r="BV551" s="442"/>
      <c r="BW551" s="442"/>
      <c r="BX551" s="442"/>
      <c r="BY551" s="442"/>
      <c r="BZ551" s="442"/>
      <c r="CA551" s="442"/>
      <c r="CB551" s="442"/>
      <c r="CC551" s="442"/>
      <c r="CD551" s="130"/>
      <c r="CN551" s="130"/>
      <c r="CX551" s="130"/>
      <c r="DH551" s="130"/>
      <c r="DR551" s="130"/>
      <c r="EB551" s="130"/>
      <c r="EL551" s="130"/>
      <c r="EV551" s="130"/>
      <c r="EW551" s="130"/>
      <c r="EX551" s="130"/>
      <c r="EY551" s="130"/>
      <c r="EZ551" s="130"/>
      <c r="FA551" s="130"/>
      <c r="FB551" s="130"/>
      <c r="FC551" s="130"/>
      <c r="FF551" s="130"/>
      <c r="FP551" s="130"/>
      <c r="FZ551" s="130"/>
      <c r="GJ551" s="130"/>
      <c r="GT551" s="130"/>
      <c r="HD551" s="130"/>
      <c r="HN551" s="130"/>
      <c r="HX551" s="130"/>
      <c r="IH551" s="130"/>
    </row>
    <row xmlns:x14ac="http://schemas.microsoft.com/office/spreadsheetml/2009/9/ac" r="552" s="3" customFormat="true" x14ac:dyDescent="0.25">
      <c r="A552" s="394"/>
      <c r="B552" s="130"/>
      <c r="L552" s="130"/>
      <c r="V552" s="130"/>
      <c r="AF552" s="130"/>
      <c r="AP552" s="130"/>
      <c r="AZ552" s="130"/>
      <c r="BA552" s="130"/>
      <c r="BB552" s="130"/>
      <c r="BC552" s="130"/>
      <c r="BD552" s="130"/>
      <c r="BE552" s="130"/>
      <c r="BF552" s="130"/>
      <c r="BG552" s="130"/>
      <c r="BJ552" s="130"/>
      <c r="BK552" s="130"/>
      <c r="BL552" s="130"/>
      <c r="BM552" s="130"/>
      <c r="BN552" s="130"/>
      <c r="BO552" s="130"/>
      <c r="BP552" s="130"/>
      <c r="BQ552" s="130"/>
      <c r="BT552" s="441"/>
      <c r="BU552" s="442"/>
      <c r="BV552" s="442"/>
      <c r="BW552" s="442"/>
      <c r="BX552" s="442"/>
      <c r="BY552" s="442"/>
      <c r="BZ552" s="442"/>
      <c r="CA552" s="442"/>
      <c r="CB552" s="442"/>
      <c r="CC552" s="442"/>
      <c r="CD552" s="130"/>
      <c r="CN552" s="130"/>
      <c r="CX552" s="130"/>
      <c r="DH552" s="130"/>
      <c r="DR552" s="130"/>
      <c r="EB552" s="130"/>
      <c r="EL552" s="130"/>
      <c r="EV552" s="130"/>
      <c r="EW552" s="130"/>
      <c r="EX552" s="130"/>
      <c r="EY552" s="130"/>
      <c r="EZ552" s="130"/>
      <c r="FA552" s="130"/>
      <c r="FB552" s="130"/>
      <c r="FC552" s="130"/>
      <c r="FF552" s="130"/>
      <c r="FP552" s="130"/>
      <c r="FZ552" s="130"/>
      <c r="GJ552" s="130"/>
      <c r="GT552" s="130"/>
      <c r="HD552" s="130"/>
      <c r="HN552" s="130"/>
      <c r="HX552" s="130"/>
      <c r="IH552" s="130"/>
    </row>
    <row xmlns:x14ac="http://schemas.microsoft.com/office/spreadsheetml/2009/9/ac" r="553" s="3" customFormat="true" x14ac:dyDescent="0.25">
      <c r="A553" s="394"/>
      <c r="B553" s="130"/>
      <c r="L553" s="130"/>
      <c r="V553" s="130"/>
      <c r="AF553" s="130"/>
      <c r="AP553" s="130"/>
      <c r="AZ553" s="130"/>
      <c r="BA553" s="130"/>
      <c r="BB553" s="130"/>
      <c r="BC553" s="130"/>
      <c r="BD553" s="130"/>
      <c r="BE553" s="130"/>
      <c r="BF553" s="130"/>
      <c r="BG553" s="130"/>
      <c r="BJ553" s="130"/>
      <c r="BK553" s="130"/>
      <c r="BL553" s="130"/>
      <c r="BM553" s="130"/>
      <c r="BN553" s="130"/>
      <c r="BO553" s="130"/>
      <c r="BP553" s="130"/>
      <c r="BQ553" s="130"/>
      <c r="BT553" s="441"/>
      <c r="BU553" s="442"/>
      <c r="BV553" s="442"/>
      <c r="BW553" s="442"/>
      <c r="BX553" s="442"/>
      <c r="BY553" s="442"/>
      <c r="BZ553" s="442"/>
      <c r="CA553" s="442"/>
      <c r="CB553" s="442"/>
      <c r="CC553" s="442"/>
      <c r="CD553" s="130"/>
      <c r="CN553" s="130"/>
      <c r="CX553" s="130"/>
      <c r="DH553" s="130"/>
      <c r="DR553" s="130"/>
      <c r="EB553" s="130"/>
      <c r="EL553" s="130"/>
      <c r="EV553" s="130"/>
      <c r="EW553" s="130"/>
      <c r="EX553" s="130"/>
      <c r="EY553" s="130"/>
      <c r="EZ553" s="130"/>
      <c r="FA553" s="130"/>
      <c r="FB553" s="130"/>
      <c r="FC553" s="130"/>
      <c r="FF553" s="130"/>
      <c r="FP553" s="130"/>
      <c r="FZ553" s="130"/>
      <c r="GJ553" s="130"/>
      <c r="GT553" s="130"/>
      <c r="HD553" s="130"/>
      <c r="HN553" s="130"/>
      <c r="HX553" s="130"/>
      <c r="IH553" s="130"/>
    </row>
    <row xmlns:x14ac="http://schemas.microsoft.com/office/spreadsheetml/2009/9/ac" r="554" s="3" customFormat="true" x14ac:dyDescent="0.25">
      <c r="A554" s="394"/>
      <c r="B554" s="130"/>
      <c r="L554" s="130"/>
      <c r="V554" s="130"/>
      <c r="AF554" s="130"/>
      <c r="AP554" s="130"/>
      <c r="AZ554" s="130"/>
      <c r="BA554" s="130"/>
      <c r="BB554" s="130"/>
      <c r="BC554" s="130"/>
      <c r="BD554" s="130"/>
      <c r="BE554" s="130"/>
      <c r="BF554" s="130"/>
      <c r="BG554" s="130"/>
      <c r="BJ554" s="130"/>
      <c r="BK554" s="130"/>
      <c r="BL554" s="130"/>
      <c r="BM554" s="130"/>
      <c r="BN554" s="130"/>
      <c r="BO554" s="130"/>
      <c r="BP554" s="130"/>
      <c r="BQ554" s="130"/>
      <c r="BT554" s="441"/>
      <c r="BU554" s="442"/>
      <c r="BV554" s="442"/>
      <c r="BW554" s="442"/>
      <c r="BX554" s="442"/>
      <c r="BY554" s="442"/>
      <c r="BZ554" s="442"/>
      <c r="CA554" s="442"/>
      <c r="CB554" s="442"/>
      <c r="CC554" s="442"/>
      <c r="CD554" s="130"/>
      <c r="CN554" s="130"/>
      <c r="CX554" s="130"/>
      <c r="DH554" s="130"/>
      <c r="DR554" s="130"/>
      <c r="EB554" s="130"/>
      <c r="EL554" s="130"/>
      <c r="EV554" s="130"/>
      <c r="EW554" s="130"/>
      <c r="EX554" s="130"/>
      <c r="EY554" s="130"/>
      <c r="EZ554" s="130"/>
      <c r="FA554" s="130"/>
      <c r="FB554" s="130"/>
      <c r="FC554" s="130"/>
      <c r="FF554" s="130"/>
      <c r="FP554" s="130"/>
      <c r="FZ554" s="130"/>
      <c r="GJ554" s="130"/>
      <c r="GT554" s="130"/>
      <c r="HD554" s="130"/>
      <c r="HN554" s="130"/>
      <c r="HX554" s="130"/>
      <c r="IH554" s="130"/>
    </row>
    <row xmlns:x14ac="http://schemas.microsoft.com/office/spreadsheetml/2009/9/ac" r="555" s="3" customFormat="true" x14ac:dyDescent="0.25">
      <c r="A555" s="394"/>
      <c r="B555" s="130"/>
      <c r="L555" s="130"/>
      <c r="V555" s="130"/>
      <c r="AF555" s="130"/>
      <c r="AP555" s="130"/>
      <c r="AZ555" s="130"/>
      <c r="BA555" s="130"/>
      <c r="BB555" s="130"/>
      <c r="BC555" s="130"/>
      <c r="BD555" s="130"/>
      <c r="BE555" s="130"/>
      <c r="BF555" s="130"/>
      <c r="BG555" s="130"/>
      <c r="BJ555" s="130"/>
      <c r="BK555" s="130"/>
      <c r="BL555" s="130"/>
      <c r="BM555" s="130"/>
      <c r="BN555" s="130"/>
      <c r="BO555" s="130"/>
      <c r="BP555" s="130"/>
      <c r="BQ555" s="130"/>
      <c r="BT555" s="441"/>
      <c r="BU555" s="442"/>
      <c r="BV555" s="442"/>
      <c r="BW555" s="442"/>
      <c r="BX555" s="442"/>
      <c r="BY555" s="442"/>
      <c r="BZ555" s="442"/>
      <c r="CA555" s="442"/>
      <c r="CB555" s="442"/>
      <c r="CC555" s="442"/>
      <c r="CD555" s="130"/>
      <c r="CN555" s="130"/>
      <c r="CX555" s="130"/>
      <c r="DH555" s="130"/>
      <c r="DR555" s="130"/>
      <c r="EB555" s="130"/>
      <c r="EL555" s="130"/>
      <c r="EV555" s="130"/>
      <c r="EW555" s="130"/>
      <c r="EX555" s="130"/>
      <c r="EY555" s="130"/>
      <c r="EZ555" s="130"/>
      <c r="FA555" s="130"/>
      <c r="FB555" s="130"/>
      <c r="FC555" s="130"/>
      <c r="FF555" s="130"/>
      <c r="FP555" s="130"/>
      <c r="FZ555" s="130"/>
      <c r="GJ555" s="130"/>
      <c r="GT555" s="130"/>
      <c r="HD555" s="130"/>
      <c r="HN555" s="130"/>
      <c r="HX555" s="130"/>
      <c r="IH555" s="130"/>
    </row>
    <row xmlns:x14ac="http://schemas.microsoft.com/office/spreadsheetml/2009/9/ac" r="556" s="3" customFormat="true" x14ac:dyDescent="0.25">
      <c r="A556" s="394"/>
      <c r="B556" s="130"/>
      <c r="L556" s="130"/>
      <c r="V556" s="130"/>
      <c r="AF556" s="130"/>
      <c r="AP556" s="130"/>
      <c r="AZ556" s="130"/>
      <c r="BA556" s="130"/>
      <c r="BB556" s="130"/>
      <c r="BC556" s="130"/>
      <c r="BD556" s="130"/>
      <c r="BE556" s="130"/>
      <c r="BF556" s="130"/>
      <c r="BG556" s="130"/>
      <c r="BJ556" s="130"/>
      <c r="BK556" s="130"/>
      <c r="BL556" s="130"/>
      <c r="BM556" s="130"/>
      <c r="BN556" s="130"/>
      <c r="BO556" s="130"/>
      <c r="BP556" s="130"/>
      <c r="BQ556" s="130"/>
      <c r="BT556" s="441"/>
      <c r="BU556" s="442"/>
      <c r="BV556" s="442"/>
      <c r="BW556" s="442"/>
      <c r="BX556" s="442"/>
      <c r="BY556" s="442"/>
      <c r="BZ556" s="442"/>
      <c r="CA556" s="442"/>
      <c r="CB556" s="442"/>
      <c r="CC556" s="442"/>
      <c r="CD556" s="130"/>
      <c r="CN556" s="130"/>
      <c r="CX556" s="130"/>
      <c r="DH556" s="130"/>
      <c r="DR556" s="130"/>
      <c r="EB556" s="130"/>
      <c r="EL556" s="130"/>
      <c r="EV556" s="130"/>
      <c r="EW556" s="130"/>
      <c r="EX556" s="130"/>
      <c r="EY556" s="130"/>
      <c r="EZ556" s="130"/>
      <c r="FA556" s="130"/>
      <c r="FB556" s="130"/>
      <c r="FC556" s="130"/>
      <c r="FF556" s="130"/>
      <c r="FP556" s="130"/>
      <c r="FZ556" s="130"/>
      <c r="GJ556" s="130"/>
      <c r="GT556" s="130"/>
      <c r="HD556" s="130"/>
      <c r="HN556" s="130"/>
      <c r="HX556" s="130"/>
      <c r="IH556" s="130"/>
    </row>
    <row xmlns:x14ac="http://schemas.microsoft.com/office/spreadsheetml/2009/9/ac" r="557" s="3" customFormat="true" x14ac:dyDescent="0.25">
      <c r="A557" s="394"/>
      <c r="B557" s="130"/>
      <c r="L557" s="130"/>
      <c r="V557" s="130"/>
      <c r="AF557" s="130"/>
      <c r="AP557" s="130"/>
      <c r="AZ557" s="130"/>
      <c r="BA557" s="130"/>
      <c r="BB557" s="130"/>
      <c r="BC557" s="130"/>
      <c r="BD557" s="130"/>
      <c r="BE557" s="130"/>
      <c r="BF557" s="130"/>
      <c r="BG557" s="130"/>
      <c r="BJ557" s="130"/>
      <c r="BK557" s="130"/>
      <c r="BL557" s="130"/>
      <c r="BM557" s="130"/>
      <c r="BN557" s="130"/>
      <c r="BO557" s="130"/>
      <c r="BP557" s="130"/>
      <c r="BQ557" s="130"/>
      <c r="BT557" s="441"/>
      <c r="BU557" s="442"/>
      <c r="BV557" s="442"/>
      <c r="BW557" s="442"/>
      <c r="BX557" s="442"/>
      <c r="BY557" s="442"/>
      <c r="BZ557" s="442"/>
      <c r="CA557" s="442"/>
      <c r="CB557" s="442"/>
      <c r="CC557" s="442"/>
      <c r="CD557" s="130"/>
      <c r="CN557" s="130"/>
      <c r="CX557" s="130"/>
      <c r="DH557" s="130"/>
      <c r="DR557" s="130"/>
      <c r="EB557" s="130"/>
      <c r="EL557" s="130"/>
      <c r="EV557" s="130"/>
      <c r="EW557" s="130"/>
      <c r="EX557" s="130"/>
      <c r="EY557" s="130"/>
      <c r="EZ557" s="130"/>
      <c r="FA557" s="130"/>
      <c r="FB557" s="130"/>
      <c r="FC557" s="130"/>
      <c r="FF557" s="130"/>
      <c r="FP557" s="130"/>
      <c r="FZ557" s="130"/>
      <c r="GJ557" s="130"/>
      <c r="GT557" s="130"/>
      <c r="HD557" s="130"/>
      <c r="HN557" s="130"/>
      <c r="HX557" s="130"/>
      <c r="IH557" s="130"/>
    </row>
    <row xmlns:x14ac="http://schemas.microsoft.com/office/spreadsheetml/2009/9/ac" r="558" s="3" customFormat="true" x14ac:dyDescent="0.25">
      <c r="A558" s="394"/>
      <c r="B558" s="130"/>
      <c r="L558" s="130"/>
      <c r="V558" s="130"/>
      <c r="AF558" s="130"/>
      <c r="AP558" s="130"/>
      <c r="AZ558" s="130"/>
      <c r="BA558" s="130"/>
      <c r="BB558" s="130"/>
      <c r="BC558" s="130"/>
      <c r="BD558" s="130"/>
      <c r="BE558" s="130"/>
      <c r="BF558" s="130"/>
      <c r="BG558" s="130"/>
      <c r="BJ558" s="130"/>
      <c r="BK558" s="130"/>
      <c r="BL558" s="130"/>
      <c r="BM558" s="130"/>
      <c r="BN558" s="130"/>
      <c r="BO558" s="130"/>
      <c r="BP558" s="130"/>
      <c r="BQ558" s="130"/>
      <c r="BT558" s="441"/>
      <c r="BU558" s="442"/>
      <c r="BV558" s="442"/>
      <c r="BW558" s="442"/>
      <c r="BX558" s="442"/>
      <c r="BY558" s="442"/>
      <c r="BZ558" s="442"/>
      <c r="CA558" s="442"/>
      <c r="CB558" s="442"/>
      <c r="CC558" s="442"/>
      <c r="CD558" s="130"/>
      <c r="CN558" s="130"/>
      <c r="CX558" s="130"/>
      <c r="DH558" s="130"/>
      <c r="DR558" s="130"/>
      <c r="EB558" s="130"/>
      <c r="EL558" s="130"/>
      <c r="EV558" s="130"/>
      <c r="EW558" s="130"/>
      <c r="EX558" s="130"/>
      <c r="EY558" s="130"/>
      <c r="EZ558" s="130"/>
      <c r="FA558" s="130"/>
      <c r="FB558" s="130"/>
      <c r="FC558" s="130"/>
      <c r="FF558" s="130"/>
      <c r="FP558" s="130"/>
      <c r="FZ558" s="130"/>
      <c r="GJ558" s="130"/>
      <c r="GT558" s="130"/>
      <c r="HD558" s="130"/>
      <c r="HN558" s="130"/>
      <c r="HX558" s="130"/>
      <c r="IH558" s="130"/>
    </row>
    <row xmlns:x14ac="http://schemas.microsoft.com/office/spreadsheetml/2009/9/ac" r="559" s="3" customFormat="true" x14ac:dyDescent="0.25">
      <c r="A559" s="394"/>
      <c r="B559" s="130"/>
      <c r="L559" s="130"/>
      <c r="V559" s="130"/>
      <c r="AF559" s="130"/>
      <c r="AP559" s="130"/>
      <c r="AZ559" s="130"/>
      <c r="BA559" s="130"/>
      <c r="BB559" s="130"/>
      <c r="BC559" s="130"/>
      <c r="BD559" s="130"/>
      <c r="BE559" s="130"/>
      <c r="BF559" s="130"/>
      <c r="BG559" s="130"/>
      <c r="BJ559" s="130"/>
      <c r="BK559" s="130"/>
      <c r="BL559" s="130"/>
      <c r="BM559" s="130"/>
      <c r="BN559" s="130"/>
      <c r="BO559" s="130"/>
      <c r="BP559" s="130"/>
      <c r="BQ559" s="130"/>
      <c r="BT559" s="441"/>
      <c r="BU559" s="442"/>
      <c r="BV559" s="442"/>
      <c r="BW559" s="442"/>
      <c r="BX559" s="442"/>
      <c r="BY559" s="442"/>
      <c r="BZ559" s="442"/>
      <c r="CA559" s="442"/>
      <c r="CB559" s="442"/>
      <c r="CC559" s="442"/>
      <c r="CD559" s="130"/>
      <c r="CN559" s="130"/>
      <c r="CX559" s="130"/>
      <c r="DH559" s="130"/>
      <c r="DR559" s="130"/>
      <c r="EB559" s="130"/>
      <c r="EL559" s="130"/>
      <c r="EV559" s="130"/>
      <c r="EW559" s="130"/>
      <c r="EX559" s="130"/>
      <c r="EY559" s="130"/>
      <c r="EZ559" s="130"/>
      <c r="FA559" s="130"/>
      <c r="FB559" s="130"/>
      <c r="FC559" s="130"/>
      <c r="FF559" s="130"/>
      <c r="FP559" s="130"/>
      <c r="FZ559" s="130"/>
      <c r="GJ559" s="130"/>
      <c r="GT559" s="130"/>
      <c r="HD559" s="130"/>
      <c r="HN559" s="130"/>
      <c r="HX559" s="130"/>
      <c r="IH559" s="130"/>
    </row>
    <row xmlns:x14ac="http://schemas.microsoft.com/office/spreadsheetml/2009/9/ac" r="560" s="3" customFormat="true" x14ac:dyDescent="0.25">
      <c r="A560" s="394"/>
      <c r="B560" s="130"/>
      <c r="L560" s="130"/>
      <c r="V560" s="130"/>
      <c r="AF560" s="130"/>
      <c r="AP560" s="130"/>
      <c r="AZ560" s="130"/>
      <c r="BA560" s="130"/>
      <c r="BB560" s="130"/>
      <c r="BC560" s="130"/>
      <c r="BD560" s="130"/>
      <c r="BE560" s="130"/>
      <c r="BF560" s="130"/>
      <c r="BG560" s="130"/>
      <c r="BJ560" s="130"/>
      <c r="BK560" s="130"/>
      <c r="BL560" s="130"/>
      <c r="BM560" s="130"/>
      <c r="BN560" s="130"/>
      <c r="BO560" s="130"/>
      <c r="BP560" s="130"/>
      <c r="BQ560" s="130"/>
      <c r="BT560" s="441"/>
      <c r="BU560" s="442"/>
      <c r="BV560" s="442"/>
      <c r="BW560" s="442"/>
      <c r="BX560" s="442"/>
      <c r="BY560" s="442"/>
      <c r="BZ560" s="442"/>
      <c r="CA560" s="442"/>
      <c r="CB560" s="442"/>
      <c r="CC560" s="442"/>
      <c r="CD560" s="130"/>
      <c r="CN560" s="130"/>
      <c r="CX560" s="130"/>
      <c r="DH560" s="130"/>
      <c r="DR560" s="130"/>
      <c r="EB560" s="130"/>
      <c r="EL560" s="130"/>
      <c r="EV560" s="130"/>
      <c r="EW560" s="130"/>
      <c r="EX560" s="130"/>
      <c r="EY560" s="130"/>
      <c r="EZ560" s="130"/>
      <c r="FA560" s="130"/>
      <c r="FB560" s="130"/>
      <c r="FC560" s="130"/>
      <c r="FF560" s="130"/>
      <c r="FP560" s="130"/>
      <c r="FZ560" s="130"/>
      <c r="GJ560" s="130"/>
      <c r="GT560" s="130"/>
      <c r="HD560" s="130"/>
      <c r="HN560" s="130"/>
      <c r="HX560" s="130"/>
      <c r="IH560" s="130"/>
    </row>
    <row xmlns:x14ac="http://schemas.microsoft.com/office/spreadsheetml/2009/9/ac" r="561" s="3" customFormat="true" x14ac:dyDescent="0.25">
      <c r="A561" s="394"/>
      <c r="B561" s="130"/>
      <c r="L561" s="130"/>
      <c r="V561" s="130"/>
      <c r="AF561" s="130"/>
      <c r="AP561" s="130"/>
      <c r="AZ561" s="130"/>
      <c r="BA561" s="130"/>
      <c r="BB561" s="130"/>
      <c r="BC561" s="130"/>
      <c r="BD561" s="130"/>
      <c r="BE561" s="130"/>
      <c r="BF561" s="130"/>
      <c r="BG561" s="130"/>
      <c r="BJ561" s="130"/>
      <c r="BK561" s="130"/>
      <c r="BL561" s="130"/>
      <c r="BM561" s="130"/>
      <c r="BN561" s="130"/>
      <c r="BO561" s="130"/>
      <c r="BP561" s="130"/>
      <c r="BQ561" s="130"/>
      <c r="BT561" s="441"/>
      <c r="BU561" s="442"/>
      <c r="BV561" s="442"/>
      <c r="BW561" s="442"/>
      <c r="BX561" s="442"/>
      <c r="BY561" s="442"/>
      <c r="BZ561" s="442"/>
      <c r="CA561" s="442"/>
      <c r="CB561" s="442"/>
      <c r="CC561" s="442"/>
      <c r="CD561" s="130"/>
      <c r="CN561" s="130"/>
      <c r="CX561" s="130"/>
      <c r="DH561" s="130"/>
      <c r="DR561" s="130"/>
      <c r="EB561" s="130"/>
      <c r="EL561" s="130"/>
      <c r="EV561" s="130"/>
      <c r="EW561" s="130"/>
      <c r="EX561" s="130"/>
      <c r="EY561" s="130"/>
      <c r="EZ561" s="130"/>
      <c r="FA561" s="130"/>
      <c r="FB561" s="130"/>
      <c r="FC561" s="130"/>
      <c r="FF561" s="130"/>
      <c r="FP561" s="130"/>
      <c r="FZ561" s="130"/>
      <c r="GJ561" s="130"/>
      <c r="GT561" s="130"/>
      <c r="HD561" s="130"/>
      <c r="HN561" s="130"/>
      <c r="HX561" s="130"/>
      <c r="IH561" s="130"/>
    </row>
    <row xmlns:x14ac="http://schemas.microsoft.com/office/spreadsheetml/2009/9/ac" r="562" s="3" customFormat="true" x14ac:dyDescent="0.25">
      <c r="A562" s="394"/>
      <c r="B562" s="130"/>
      <c r="L562" s="130"/>
      <c r="V562" s="130"/>
      <c r="AF562" s="130"/>
      <c r="AP562" s="130"/>
      <c r="AZ562" s="130"/>
      <c r="BA562" s="130"/>
      <c r="BB562" s="130"/>
      <c r="BC562" s="130"/>
      <c r="BD562" s="130"/>
      <c r="BE562" s="130"/>
      <c r="BF562" s="130"/>
      <c r="BG562" s="130"/>
      <c r="BJ562" s="130"/>
      <c r="BK562" s="130"/>
      <c r="BL562" s="130"/>
      <c r="BM562" s="130"/>
      <c r="BN562" s="130"/>
      <c r="BO562" s="130"/>
      <c r="BP562" s="130"/>
      <c r="BQ562" s="130"/>
      <c r="BT562" s="441"/>
      <c r="BU562" s="442"/>
      <c r="BV562" s="442"/>
      <c r="BW562" s="442"/>
      <c r="BX562" s="442"/>
      <c r="BY562" s="442"/>
      <c r="BZ562" s="442"/>
      <c r="CA562" s="442"/>
      <c r="CB562" s="442"/>
      <c r="CC562" s="442"/>
      <c r="CD562" s="130"/>
      <c r="CN562" s="130"/>
      <c r="CX562" s="130"/>
      <c r="DH562" s="130"/>
      <c r="DR562" s="130"/>
      <c r="EB562" s="130"/>
      <c r="EL562" s="130"/>
      <c r="EV562" s="130"/>
      <c r="EW562" s="130"/>
      <c r="EX562" s="130"/>
      <c r="EY562" s="130"/>
      <c r="EZ562" s="130"/>
      <c r="FA562" s="130"/>
      <c r="FB562" s="130"/>
      <c r="FC562" s="130"/>
      <c r="FF562" s="130"/>
      <c r="FP562" s="130"/>
      <c r="FZ562" s="130"/>
      <c r="GJ562" s="130"/>
      <c r="GT562" s="130"/>
      <c r="HD562" s="130"/>
      <c r="HN562" s="130"/>
      <c r="HX562" s="130"/>
      <c r="IH562" s="130"/>
    </row>
    <row xmlns:x14ac="http://schemas.microsoft.com/office/spreadsheetml/2009/9/ac" r="563" s="3" customFormat="true" x14ac:dyDescent="0.25">
      <c r="A563" s="394"/>
      <c r="B563" s="130"/>
      <c r="L563" s="130"/>
      <c r="V563" s="130"/>
      <c r="AF563" s="130"/>
      <c r="AP563" s="130"/>
      <c r="AZ563" s="130"/>
      <c r="BA563" s="130"/>
      <c r="BB563" s="130"/>
      <c r="BC563" s="130"/>
      <c r="BD563" s="130"/>
      <c r="BE563" s="130"/>
      <c r="BF563" s="130"/>
      <c r="BG563" s="130"/>
      <c r="BJ563" s="130"/>
      <c r="BK563" s="130"/>
      <c r="BL563" s="130"/>
      <c r="BM563" s="130"/>
      <c r="BN563" s="130"/>
      <c r="BO563" s="130"/>
      <c r="BP563" s="130"/>
      <c r="BQ563" s="130"/>
      <c r="BT563" s="441"/>
      <c r="BU563" s="442"/>
      <c r="BV563" s="442"/>
      <c r="BW563" s="442"/>
      <c r="BX563" s="442"/>
      <c r="BY563" s="442"/>
      <c r="BZ563" s="442"/>
      <c r="CA563" s="442"/>
      <c r="CB563" s="442"/>
      <c r="CC563" s="442"/>
      <c r="CD563" s="130"/>
      <c r="CN563" s="130"/>
      <c r="CX563" s="130"/>
      <c r="DH563" s="130"/>
      <c r="DR563" s="130"/>
      <c r="EB563" s="130"/>
      <c r="EL563" s="130"/>
      <c r="EV563" s="130"/>
      <c r="EW563" s="130"/>
      <c r="EX563" s="130"/>
      <c r="EY563" s="130"/>
      <c r="EZ563" s="130"/>
      <c r="FA563" s="130"/>
      <c r="FB563" s="130"/>
      <c r="FC563" s="130"/>
      <c r="FF563" s="130"/>
      <c r="FP563" s="130"/>
      <c r="FZ563" s="130"/>
      <c r="GJ563" s="130"/>
      <c r="GT563" s="130"/>
      <c r="HD563" s="130"/>
      <c r="HN563" s="130"/>
      <c r="HX563" s="130"/>
      <c r="IH563" s="130"/>
    </row>
    <row xmlns:x14ac="http://schemas.microsoft.com/office/spreadsheetml/2009/9/ac" r="564" s="3" customFormat="true" x14ac:dyDescent="0.25">
      <c r="A564" s="394"/>
      <c r="B564" s="130"/>
      <c r="L564" s="130"/>
      <c r="V564" s="130"/>
      <c r="AF564" s="130"/>
      <c r="AP564" s="130"/>
      <c r="AZ564" s="130"/>
      <c r="BA564" s="130"/>
      <c r="BB564" s="130"/>
      <c r="BC564" s="130"/>
      <c r="BD564" s="130"/>
      <c r="BE564" s="130"/>
      <c r="BF564" s="130"/>
      <c r="BG564" s="130"/>
      <c r="BJ564" s="130"/>
      <c r="BK564" s="130"/>
      <c r="BL564" s="130"/>
      <c r="BM564" s="130"/>
      <c r="BN564" s="130"/>
      <c r="BO564" s="130"/>
      <c r="BP564" s="130"/>
      <c r="BQ564" s="130"/>
      <c r="BT564" s="441"/>
      <c r="BU564" s="442"/>
      <c r="BV564" s="442"/>
      <c r="BW564" s="442"/>
      <c r="BX564" s="442"/>
      <c r="BY564" s="442"/>
      <c r="BZ564" s="442"/>
      <c r="CA564" s="442"/>
      <c r="CB564" s="442"/>
      <c r="CC564" s="442"/>
      <c r="CD564" s="130"/>
      <c r="CN564" s="130"/>
      <c r="CX564" s="130"/>
      <c r="DH564" s="130"/>
      <c r="DR564" s="130"/>
      <c r="EB564" s="130"/>
      <c r="EL564" s="130"/>
      <c r="EV564" s="130"/>
      <c r="EW564" s="130"/>
      <c r="EX564" s="130"/>
      <c r="EY564" s="130"/>
      <c r="EZ564" s="130"/>
      <c r="FA564" s="130"/>
      <c r="FB564" s="130"/>
      <c r="FC564" s="130"/>
      <c r="FF564" s="130"/>
      <c r="FP564" s="130"/>
      <c r="FZ564" s="130"/>
      <c r="GJ564" s="130"/>
      <c r="GT564" s="130"/>
      <c r="HD564" s="130"/>
      <c r="HN564" s="130"/>
      <c r="HX564" s="130"/>
      <c r="IH564" s="130"/>
    </row>
    <row xmlns:x14ac="http://schemas.microsoft.com/office/spreadsheetml/2009/9/ac" r="565" s="3" customFormat="true" x14ac:dyDescent="0.25">
      <c r="A565" s="394"/>
      <c r="B565" s="130"/>
      <c r="L565" s="130"/>
      <c r="V565" s="130"/>
      <c r="AF565" s="130"/>
      <c r="AP565" s="130"/>
      <c r="AZ565" s="130"/>
      <c r="BA565" s="130"/>
      <c r="BB565" s="130"/>
      <c r="BC565" s="130"/>
      <c r="BD565" s="130"/>
      <c r="BE565" s="130"/>
      <c r="BF565" s="130"/>
      <c r="BG565" s="130"/>
      <c r="BJ565" s="130"/>
      <c r="BK565" s="130"/>
      <c r="BL565" s="130"/>
      <c r="BM565" s="130"/>
      <c r="BN565" s="130"/>
      <c r="BO565" s="130"/>
      <c r="BP565" s="130"/>
      <c r="BQ565" s="130"/>
      <c r="BT565" s="441"/>
      <c r="BU565" s="442"/>
      <c r="BV565" s="442"/>
      <c r="BW565" s="442"/>
      <c r="BX565" s="442"/>
      <c r="BY565" s="442"/>
      <c r="BZ565" s="442"/>
      <c r="CA565" s="442"/>
      <c r="CB565" s="442"/>
      <c r="CC565" s="442"/>
      <c r="CD565" s="130"/>
      <c r="CN565" s="130"/>
      <c r="CX565" s="130"/>
      <c r="DH565" s="130"/>
      <c r="DR565" s="130"/>
      <c r="EB565" s="130"/>
      <c r="EL565" s="130"/>
      <c r="EV565" s="130"/>
      <c r="EW565" s="130"/>
      <c r="EX565" s="130"/>
      <c r="EY565" s="130"/>
      <c r="EZ565" s="130"/>
      <c r="FA565" s="130"/>
      <c r="FB565" s="130"/>
      <c r="FC565" s="130"/>
      <c r="FF565" s="130"/>
      <c r="FP565" s="130"/>
      <c r="FZ565" s="130"/>
      <c r="GJ565" s="130"/>
      <c r="GT565" s="130"/>
      <c r="HD565" s="130"/>
      <c r="HN565" s="130"/>
      <c r="HX565" s="130"/>
      <c r="IH565" s="130"/>
    </row>
    <row xmlns:x14ac="http://schemas.microsoft.com/office/spreadsheetml/2009/9/ac" r="566" s="3" customFormat="true" x14ac:dyDescent="0.25">
      <c r="A566" s="394"/>
      <c r="B566" s="130"/>
      <c r="L566" s="130"/>
      <c r="V566" s="130"/>
      <c r="AF566" s="130"/>
      <c r="AP566" s="130"/>
      <c r="AZ566" s="130"/>
      <c r="BA566" s="130"/>
      <c r="BB566" s="130"/>
      <c r="BC566" s="130"/>
      <c r="BD566" s="130"/>
      <c r="BE566" s="130"/>
      <c r="BF566" s="130"/>
      <c r="BG566" s="130"/>
      <c r="BJ566" s="130"/>
      <c r="BK566" s="130"/>
      <c r="BL566" s="130"/>
      <c r="BM566" s="130"/>
      <c r="BN566" s="130"/>
      <c r="BO566" s="130"/>
      <c r="BP566" s="130"/>
      <c r="BQ566" s="130"/>
      <c r="BT566" s="441"/>
      <c r="BU566" s="442"/>
      <c r="BV566" s="442"/>
      <c r="BW566" s="442"/>
      <c r="BX566" s="442"/>
      <c r="BY566" s="442"/>
      <c r="BZ566" s="442"/>
      <c r="CA566" s="442"/>
      <c r="CB566" s="442"/>
      <c r="CC566" s="442"/>
      <c r="CD566" s="130"/>
      <c r="CN566" s="130"/>
      <c r="CX566" s="130"/>
      <c r="DH566" s="130"/>
      <c r="DR566" s="130"/>
      <c r="EB566" s="130"/>
      <c r="EL566" s="130"/>
      <c r="EV566" s="130"/>
      <c r="EW566" s="130"/>
      <c r="EX566" s="130"/>
      <c r="EY566" s="130"/>
      <c r="EZ566" s="130"/>
      <c r="FA566" s="130"/>
      <c r="FB566" s="130"/>
      <c r="FC566" s="130"/>
      <c r="FF566" s="130"/>
      <c r="FP566" s="130"/>
      <c r="FZ566" s="130"/>
      <c r="GJ566" s="130"/>
      <c r="GT566" s="130"/>
      <c r="HD566" s="130"/>
      <c r="HN566" s="130"/>
      <c r="HX566" s="130"/>
      <c r="IH566" s="130"/>
    </row>
    <row xmlns:x14ac="http://schemas.microsoft.com/office/spreadsheetml/2009/9/ac" r="567" s="3" customFormat="true" x14ac:dyDescent="0.25">
      <c r="A567" s="394"/>
      <c r="B567" s="130"/>
      <c r="L567" s="130"/>
      <c r="V567" s="130"/>
      <c r="AF567" s="130"/>
      <c r="AP567" s="130"/>
      <c r="AZ567" s="130"/>
      <c r="BA567" s="130"/>
      <c r="BB567" s="130"/>
      <c r="BC567" s="130"/>
      <c r="BD567" s="130"/>
      <c r="BE567" s="130"/>
      <c r="BF567" s="130"/>
      <c r="BG567" s="130"/>
      <c r="BJ567" s="130"/>
      <c r="BK567" s="130"/>
      <c r="BL567" s="130"/>
      <c r="BM567" s="130"/>
      <c r="BN567" s="130"/>
      <c r="BO567" s="130"/>
      <c r="BP567" s="130"/>
      <c r="BQ567" s="130"/>
      <c r="BT567" s="441"/>
      <c r="BU567" s="442"/>
      <c r="BV567" s="442"/>
      <c r="BW567" s="442"/>
      <c r="BX567" s="442"/>
      <c r="BY567" s="442"/>
      <c r="BZ567" s="442"/>
      <c r="CA567" s="442"/>
      <c r="CB567" s="442"/>
      <c r="CC567" s="442"/>
      <c r="CD567" s="130"/>
      <c r="CN567" s="130"/>
      <c r="CX567" s="130"/>
      <c r="DH567" s="130"/>
      <c r="DR567" s="130"/>
      <c r="EB567" s="130"/>
      <c r="EL567" s="130"/>
      <c r="EV567" s="130"/>
      <c r="EW567" s="130"/>
      <c r="EX567" s="130"/>
      <c r="EY567" s="130"/>
      <c r="EZ567" s="130"/>
      <c r="FA567" s="130"/>
      <c r="FB567" s="130"/>
      <c r="FC567" s="130"/>
      <c r="FF567" s="130"/>
      <c r="FP567" s="130"/>
      <c r="FZ567" s="130"/>
      <c r="GJ567" s="130"/>
      <c r="GT567" s="130"/>
      <c r="HD567" s="130"/>
      <c r="HN567" s="130"/>
      <c r="HX567" s="130"/>
      <c r="IH567" s="130"/>
    </row>
    <row xmlns:x14ac="http://schemas.microsoft.com/office/spreadsheetml/2009/9/ac" r="568" s="3" customFormat="true" x14ac:dyDescent="0.25">
      <c r="A568" s="394"/>
      <c r="B568" s="130"/>
      <c r="L568" s="130"/>
      <c r="V568" s="130"/>
      <c r="AF568" s="130"/>
      <c r="AP568" s="130"/>
      <c r="AZ568" s="130"/>
      <c r="BA568" s="130"/>
      <c r="BB568" s="130"/>
      <c r="BC568" s="130"/>
      <c r="BD568" s="130"/>
      <c r="BE568" s="130"/>
      <c r="BF568" s="130"/>
      <c r="BG568" s="130"/>
      <c r="BJ568" s="130"/>
      <c r="BK568" s="130"/>
      <c r="BL568" s="130"/>
      <c r="BM568" s="130"/>
      <c r="BN568" s="130"/>
      <c r="BO568" s="130"/>
      <c r="BP568" s="130"/>
      <c r="BQ568" s="130"/>
      <c r="BT568" s="441"/>
      <c r="BU568" s="442"/>
      <c r="BV568" s="442"/>
      <c r="BW568" s="442"/>
      <c r="BX568" s="442"/>
      <c r="BY568" s="442"/>
      <c r="BZ568" s="442"/>
      <c r="CA568" s="442"/>
      <c r="CB568" s="442"/>
      <c r="CC568" s="442"/>
      <c r="CD568" s="130"/>
      <c r="CN568" s="130"/>
      <c r="CX568" s="130"/>
      <c r="DH568" s="130"/>
      <c r="DR568" s="130"/>
      <c r="EB568" s="130"/>
      <c r="EL568" s="130"/>
      <c r="EV568" s="130"/>
      <c r="EW568" s="130"/>
      <c r="EX568" s="130"/>
      <c r="EY568" s="130"/>
      <c r="EZ568" s="130"/>
      <c r="FA568" s="130"/>
      <c r="FB568" s="130"/>
      <c r="FC568" s="130"/>
      <c r="FF568" s="130"/>
      <c r="FP568" s="130"/>
      <c r="FZ568" s="130"/>
      <c r="GJ568" s="130"/>
      <c r="GT568" s="130"/>
      <c r="HD568" s="130"/>
      <c r="HN568" s="130"/>
      <c r="HX568" s="130"/>
      <c r="IH568" s="130"/>
    </row>
    <row xmlns:x14ac="http://schemas.microsoft.com/office/spreadsheetml/2009/9/ac" r="569" s="3" customFormat="true" x14ac:dyDescent="0.25">
      <c r="A569" s="394"/>
      <c r="B569" s="130"/>
      <c r="L569" s="130"/>
      <c r="V569" s="130"/>
      <c r="AF569" s="130"/>
      <c r="AP569" s="130"/>
      <c r="AZ569" s="130"/>
      <c r="BA569" s="130"/>
      <c r="BB569" s="130"/>
      <c r="BC569" s="130"/>
      <c r="BD569" s="130"/>
      <c r="BE569" s="130"/>
      <c r="BF569" s="130"/>
      <c r="BG569" s="130"/>
      <c r="BJ569" s="130"/>
      <c r="BK569" s="130"/>
      <c r="BL569" s="130"/>
      <c r="BM569" s="130"/>
      <c r="BN569" s="130"/>
      <c r="BO569" s="130"/>
      <c r="BP569" s="130"/>
      <c r="BQ569" s="130"/>
      <c r="BT569" s="441"/>
      <c r="BU569" s="442"/>
      <c r="BV569" s="442"/>
      <c r="BW569" s="442"/>
      <c r="BX569" s="442"/>
      <c r="BY569" s="442"/>
      <c r="BZ569" s="442"/>
      <c r="CA569" s="442"/>
      <c r="CB569" s="442"/>
      <c r="CC569" s="442"/>
      <c r="CD569" s="130"/>
      <c r="CN569" s="130"/>
      <c r="CX569" s="130"/>
      <c r="DH569" s="130"/>
      <c r="DR569" s="130"/>
      <c r="EB569" s="130"/>
      <c r="EL569" s="130"/>
      <c r="EV569" s="130"/>
      <c r="EW569" s="130"/>
      <c r="EX569" s="130"/>
      <c r="EY569" s="130"/>
      <c r="EZ569" s="130"/>
      <c r="FA569" s="130"/>
      <c r="FB569" s="130"/>
      <c r="FC569" s="130"/>
      <c r="FF569" s="130"/>
      <c r="FP569" s="130"/>
      <c r="FZ569" s="130"/>
      <c r="GJ569" s="130"/>
      <c r="GT569" s="130"/>
      <c r="HD569" s="130"/>
      <c r="HN569" s="130"/>
      <c r="HX569" s="130"/>
      <c r="IH569" s="130"/>
    </row>
    <row xmlns:x14ac="http://schemas.microsoft.com/office/spreadsheetml/2009/9/ac" r="570" s="3" customFormat="true" x14ac:dyDescent="0.25">
      <c r="A570" s="394"/>
      <c r="B570" s="130"/>
      <c r="L570" s="130"/>
      <c r="V570" s="130"/>
      <c r="AF570" s="130"/>
      <c r="AP570" s="130"/>
      <c r="AZ570" s="130"/>
      <c r="BA570" s="130"/>
      <c r="BB570" s="130"/>
      <c r="BC570" s="130"/>
      <c r="BD570" s="130"/>
      <c r="BE570" s="130"/>
      <c r="BF570" s="130"/>
      <c r="BG570" s="130"/>
      <c r="BJ570" s="130"/>
      <c r="BK570" s="130"/>
      <c r="BL570" s="130"/>
      <c r="BM570" s="130"/>
      <c r="BN570" s="130"/>
      <c r="BO570" s="130"/>
      <c r="BP570" s="130"/>
      <c r="BQ570" s="130"/>
      <c r="BT570" s="441"/>
      <c r="BU570" s="442"/>
      <c r="BV570" s="442"/>
      <c r="BW570" s="442"/>
      <c r="BX570" s="442"/>
      <c r="BY570" s="442"/>
      <c r="BZ570" s="442"/>
      <c r="CA570" s="442"/>
      <c r="CB570" s="442"/>
      <c r="CC570" s="442"/>
      <c r="CD570" s="130"/>
      <c r="CN570" s="130"/>
      <c r="CX570" s="130"/>
      <c r="DH570" s="130"/>
      <c r="DR570" s="130"/>
      <c r="EB570" s="130"/>
      <c r="EL570" s="130"/>
      <c r="EV570" s="130"/>
      <c r="EW570" s="130"/>
      <c r="EX570" s="130"/>
      <c r="EY570" s="130"/>
      <c r="EZ570" s="130"/>
      <c r="FA570" s="130"/>
      <c r="FB570" s="130"/>
      <c r="FC570" s="130"/>
      <c r="FF570" s="130"/>
      <c r="FP570" s="130"/>
      <c r="FZ570" s="130"/>
      <c r="GJ570" s="130"/>
      <c r="GT570" s="130"/>
      <c r="HD570" s="130"/>
      <c r="HN570" s="130"/>
      <c r="HX570" s="130"/>
      <c r="IH570" s="130"/>
    </row>
    <row xmlns:x14ac="http://schemas.microsoft.com/office/spreadsheetml/2009/9/ac" r="571" s="3" customFormat="true" x14ac:dyDescent="0.25">
      <c r="A571" s="394"/>
      <c r="B571" s="130"/>
      <c r="L571" s="130"/>
      <c r="V571" s="130"/>
      <c r="AF571" s="130"/>
      <c r="AP571" s="130"/>
      <c r="AZ571" s="130"/>
      <c r="BA571" s="130"/>
      <c r="BB571" s="130"/>
      <c r="BC571" s="130"/>
      <c r="BD571" s="130"/>
      <c r="BE571" s="130"/>
      <c r="BF571" s="130"/>
      <c r="BG571" s="130"/>
      <c r="BJ571" s="130"/>
      <c r="BK571" s="130"/>
      <c r="BL571" s="130"/>
      <c r="BM571" s="130"/>
      <c r="BN571" s="130"/>
      <c r="BO571" s="130"/>
      <c r="BP571" s="130"/>
      <c r="BQ571" s="130"/>
      <c r="BT571" s="441"/>
      <c r="BU571" s="442"/>
      <c r="BV571" s="442"/>
      <c r="BW571" s="442"/>
      <c r="BX571" s="442"/>
      <c r="BY571" s="442"/>
      <c r="BZ571" s="442"/>
      <c r="CA571" s="442"/>
      <c r="CB571" s="442"/>
      <c r="CC571" s="442"/>
      <c r="CD571" s="130"/>
      <c r="CN571" s="130"/>
      <c r="CX571" s="130"/>
      <c r="DH571" s="130"/>
      <c r="DR571" s="130"/>
      <c r="EB571" s="130"/>
      <c r="EL571" s="130"/>
      <c r="EV571" s="130"/>
      <c r="EW571" s="130"/>
      <c r="EX571" s="130"/>
      <c r="EY571" s="130"/>
      <c r="EZ571" s="130"/>
      <c r="FA571" s="130"/>
      <c r="FB571" s="130"/>
      <c r="FC571" s="130"/>
      <c r="FF571" s="130"/>
      <c r="FP571" s="130"/>
      <c r="FZ571" s="130"/>
      <c r="GJ571" s="130"/>
      <c r="GT571" s="130"/>
      <c r="HD571" s="130"/>
      <c r="HN571" s="130"/>
      <c r="HX571" s="130"/>
      <c r="IH571" s="130"/>
    </row>
    <row xmlns:x14ac="http://schemas.microsoft.com/office/spreadsheetml/2009/9/ac" r="572" s="3" customFormat="true" x14ac:dyDescent="0.25">
      <c r="A572" s="394"/>
      <c r="B572" s="130"/>
      <c r="L572" s="130"/>
      <c r="V572" s="130"/>
      <c r="AF572" s="130"/>
      <c r="AP572" s="130"/>
      <c r="AZ572" s="130"/>
      <c r="BA572" s="130"/>
      <c r="BB572" s="130"/>
      <c r="BC572" s="130"/>
      <c r="BD572" s="130"/>
      <c r="BE572" s="130"/>
      <c r="BF572" s="130"/>
      <c r="BG572" s="130"/>
      <c r="BJ572" s="130"/>
      <c r="BK572" s="130"/>
      <c r="BL572" s="130"/>
      <c r="BM572" s="130"/>
      <c r="BN572" s="130"/>
      <c r="BO572" s="130"/>
      <c r="BP572" s="130"/>
      <c r="BQ572" s="130"/>
      <c r="BT572" s="441"/>
      <c r="BU572" s="442"/>
      <c r="BV572" s="442"/>
      <c r="BW572" s="442"/>
      <c r="BX572" s="442"/>
      <c r="BY572" s="442"/>
      <c r="BZ572" s="442"/>
      <c r="CA572" s="442"/>
      <c r="CB572" s="442"/>
      <c r="CC572" s="442"/>
      <c r="CD572" s="130"/>
      <c r="CN572" s="130"/>
      <c r="CX572" s="130"/>
      <c r="DH572" s="130"/>
      <c r="DR572" s="130"/>
      <c r="EB572" s="130"/>
      <c r="EL572" s="130"/>
      <c r="EV572" s="130"/>
      <c r="EW572" s="130"/>
      <c r="EX572" s="130"/>
      <c r="EY572" s="130"/>
      <c r="EZ572" s="130"/>
      <c r="FA572" s="130"/>
      <c r="FB572" s="130"/>
      <c r="FC572" s="130"/>
      <c r="FF572" s="130"/>
      <c r="FP572" s="130"/>
      <c r="FZ572" s="130"/>
      <c r="GJ572" s="130"/>
      <c r="GT572" s="130"/>
      <c r="HD572" s="130"/>
      <c r="HN572" s="130"/>
      <c r="HX572" s="130"/>
      <c r="IH572" s="130"/>
    </row>
    <row xmlns:x14ac="http://schemas.microsoft.com/office/spreadsheetml/2009/9/ac" r="573" s="3" customFormat="true" x14ac:dyDescent="0.25">
      <c r="A573" s="394"/>
      <c r="B573" s="130"/>
      <c r="L573" s="130"/>
      <c r="V573" s="130"/>
      <c r="AF573" s="130"/>
      <c r="AP573" s="130"/>
      <c r="AZ573" s="130"/>
      <c r="BA573" s="130"/>
      <c r="BB573" s="130"/>
      <c r="BC573" s="130"/>
      <c r="BD573" s="130"/>
      <c r="BE573" s="130"/>
      <c r="BF573" s="130"/>
      <c r="BG573" s="130"/>
      <c r="BJ573" s="130"/>
      <c r="BK573" s="130"/>
      <c r="BL573" s="130"/>
      <c r="BM573" s="130"/>
      <c r="BN573" s="130"/>
      <c r="BO573" s="130"/>
      <c r="BP573" s="130"/>
      <c r="BQ573" s="130"/>
      <c r="BT573" s="441"/>
      <c r="BU573" s="442"/>
      <c r="BV573" s="442"/>
      <c r="BW573" s="442"/>
      <c r="BX573" s="442"/>
      <c r="BY573" s="442"/>
      <c r="BZ573" s="442"/>
      <c r="CA573" s="442"/>
      <c r="CB573" s="442"/>
      <c r="CC573" s="442"/>
      <c r="CD573" s="130"/>
      <c r="CN573" s="130"/>
      <c r="CX573" s="130"/>
      <c r="DH573" s="130"/>
      <c r="DR573" s="130"/>
      <c r="EB573" s="130"/>
      <c r="EL573" s="130"/>
      <c r="EV573" s="130"/>
      <c r="EW573" s="130"/>
      <c r="EX573" s="130"/>
      <c r="EY573" s="130"/>
      <c r="EZ573" s="130"/>
      <c r="FA573" s="130"/>
      <c r="FB573" s="130"/>
      <c r="FC573" s="130"/>
      <c r="FF573" s="130"/>
      <c r="FP573" s="130"/>
      <c r="FZ573" s="130"/>
      <c r="GJ573" s="130"/>
      <c r="GT573" s="130"/>
      <c r="HD573" s="130"/>
      <c r="HN573" s="130"/>
      <c r="HX573" s="130"/>
      <c r="IH573" s="130"/>
    </row>
    <row xmlns:x14ac="http://schemas.microsoft.com/office/spreadsheetml/2009/9/ac" r="574" s="3" customFormat="true" x14ac:dyDescent="0.25">
      <c r="A574" s="394"/>
      <c r="B574" s="130"/>
      <c r="L574" s="130"/>
      <c r="V574" s="130"/>
      <c r="AF574" s="130"/>
      <c r="AP574" s="130"/>
      <c r="AZ574" s="130"/>
      <c r="BA574" s="130"/>
      <c r="BB574" s="130"/>
      <c r="BC574" s="130"/>
      <c r="BD574" s="130"/>
      <c r="BE574" s="130"/>
      <c r="BF574" s="130"/>
      <c r="BG574" s="130"/>
      <c r="BJ574" s="130"/>
      <c r="BK574" s="130"/>
      <c r="BL574" s="130"/>
      <c r="BM574" s="130"/>
      <c r="BN574" s="130"/>
      <c r="BO574" s="130"/>
      <c r="BP574" s="130"/>
      <c r="BQ574" s="130"/>
      <c r="BT574" s="441"/>
      <c r="BU574" s="442"/>
      <c r="BV574" s="442"/>
      <c r="BW574" s="442"/>
      <c r="BX574" s="442"/>
      <c r="BY574" s="442"/>
      <c r="BZ574" s="442"/>
      <c r="CA574" s="442"/>
      <c r="CB574" s="442"/>
      <c r="CC574" s="442"/>
      <c r="CD574" s="130"/>
      <c r="CN574" s="130"/>
      <c r="CX574" s="130"/>
      <c r="DH574" s="130"/>
      <c r="DR574" s="130"/>
      <c r="EB574" s="130"/>
      <c r="EL574" s="130"/>
      <c r="EV574" s="130"/>
      <c r="EW574" s="130"/>
      <c r="EX574" s="130"/>
      <c r="EY574" s="130"/>
      <c r="EZ574" s="130"/>
      <c r="FA574" s="130"/>
      <c r="FB574" s="130"/>
      <c r="FC574" s="130"/>
      <c r="FF574" s="130"/>
      <c r="FP574" s="130"/>
      <c r="FZ574" s="130"/>
      <c r="GJ574" s="130"/>
      <c r="GT574" s="130"/>
      <c r="HD574" s="130"/>
      <c r="HN574" s="130"/>
      <c r="HX574" s="130"/>
      <c r="IH574" s="130"/>
    </row>
    <row xmlns:x14ac="http://schemas.microsoft.com/office/spreadsheetml/2009/9/ac" r="575" s="3" customFormat="true" x14ac:dyDescent="0.25">
      <c r="A575" s="394"/>
      <c r="B575" s="130"/>
      <c r="L575" s="130"/>
      <c r="V575" s="130"/>
      <c r="AF575" s="130"/>
      <c r="AP575" s="130"/>
      <c r="AZ575" s="130"/>
      <c r="BA575" s="130"/>
      <c r="BB575" s="130"/>
      <c r="BC575" s="130"/>
      <c r="BD575" s="130"/>
      <c r="BE575" s="130"/>
      <c r="BF575" s="130"/>
      <c r="BG575" s="130"/>
      <c r="BJ575" s="130"/>
      <c r="BK575" s="130"/>
      <c r="BL575" s="130"/>
      <c r="BM575" s="130"/>
      <c r="BN575" s="130"/>
      <c r="BO575" s="130"/>
      <c r="BP575" s="130"/>
      <c r="BQ575" s="130"/>
      <c r="BT575" s="441"/>
      <c r="BU575" s="442"/>
      <c r="BV575" s="442"/>
      <c r="BW575" s="442"/>
      <c r="BX575" s="442"/>
      <c r="BY575" s="442"/>
      <c r="BZ575" s="442"/>
      <c r="CA575" s="442"/>
      <c r="CB575" s="442"/>
      <c r="CC575" s="442"/>
      <c r="CD575" s="130"/>
      <c r="CN575" s="130"/>
      <c r="CX575" s="130"/>
      <c r="DH575" s="130"/>
      <c r="DR575" s="130"/>
      <c r="EB575" s="130"/>
      <c r="EL575" s="130"/>
      <c r="EV575" s="130"/>
      <c r="EW575" s="130"/>
      <c r="EX575" s="130"/>
      <c r="EY575" s="130"/>
      <c r="EZ575" s="130"/>
      <c r="FA575" s="130"/>
      <c r="FB575" s="130"/>
      <c r="FC575" s="130"/>
      <c r="FF575" s="130"/>
      <c r="FP575" s="130"/>
      <c r="FZ575" s="130"/>
      <c r="GJ575" s="130"/>
      <c r="GT575" s="130"/>
      <c r="HD575" s="130"/>
      <c r="HN575" s="130"/>
      <c r="HX575" s="130"/>
      <c r="IH575" s="130"/>
    </row>
    <row xmlns:x14ac="http://schemas.microsoft.com/office/spreadsheetml/2009/9/ac" r="576" s="3" customFormat="true" x14ac:dyDescent="0.25">
      <c r="A576" s="394"/>
      <c r="B576" s="130"/>
      <c r="L576" s="130"/>
      <c r="V576" s="130"/>
      <c r="AF576" s="130"/>
      <c r="AP576" s="130"/>
      <c r="AZ576" s="130"/>
      <c r="BA576" s="130"/>
      <c r="BB576" s="130"/>
      <c r="BC576" s="130"/>
      <c r="BD576" s="130"/>
      <c r="BE576" s="130"/>
      <c r="BF576" s="130"/>
      <c r="BG576" s="130"/>
      <c r="BJ576" s="130"/>
      <c r="BK576" s="130"/>
      <c r="BL576" s="130"/>
      <c r="BM576" s="130"/>
      <c r="BN576" s="130"/>
      <c r="BO576" s="130"/>
      <c r="BP576" s="130"/>
      <c r="BQ576" s="130"/>
      <c r="BT576" s="441"/>
      <c r="BU576" s="442"/>
      <c r="BV576" s="442"/>
      <c r="BW576" s="442"/>
      <c r="BX576" s="442"/>
      <c r="BY576" s="442"/>
      <c r="BZ576" s="442"/>
      <c r="CA576" s="442"/>
      <c r="CB576" s="442"/>
      <c r="CC576" s="442"/>
      <c r="CD576" s="130"/>
      <c r="CN576" s="130"/>
      <c r="CX576" s="130"/>
      <c r="DH576" s="130"/>
      <c r="DR576" s="130"/>
      <c r="EB576" s="130"/>
      <c r="EL576" s="130"/>
      <c r="EV576" s="130"/>
      <c r="EW576" s="130"/>
      <c r="EX576" s="130"/>
      <c r="EY576" s="130"/>
      <c r="EZ576" s="130"/>
      <c r="FA576" s="130"/>
      <c r="FB576" s="130"/>
      <c r="FC576" s="130"/>
      <c r="FF576" s="130"/>
      <c r="FP576" s="130"/>
      <c r="FZ576" s="130"/>
      <c r="GJ576" s="130"/>
      <c r="GT576" s="130"/>
      <c r="HD576" s="130"/>
      <c r="HN576" s="130"/>
      <c r="HX576" s="130"/>
      <c r="IH576" s="130"/>
    </row>
    <row xmlns:x14ac="http://schemas.microsoft.com/office/spreadsheetml/2009/9/ac" r="577" s="3" customFormat="true" x14ac:dyDescent="0.25">
      <c r="A577" s="394"/>
      <c r="B577" s="130"/>
      <c r="L577" s="130"/>
      <c r="V577" s="130"/>
      <c r="AF577" s="130"/>
      <c r="AP577" s="130"/>
      <c r="AZ577" s="130"/>
      <c r="BA577" s="130"/>
      <c r="BB577" s="130"/>
      <c r="BC577" s="130"/>
      <c r="BD577" s="130"/>
      <c r="BE577" s="130"/>
      <c r="BF577" s="130"/>
      <c r="BG577" s="130"/>
      <c r="BJ577" s="130"/>
      <c r="BK577" s="130"/>
      <c r="BL577" s="130"/>
      <c r="BM577" s="130"/>
      <c r="BN577" s="130"/>
      <c r="BO577" s="130"/>
      <c r="BP577" s="130"/>
      <c r="BQ577" s="130"/>
      <c r="BT577" s="441"/>
      <c r="BU577" s="442"/>
      <c r="BV577" s="442"/>
      <c r="BW577" s="442"/>
      <c r="BX577" s="442"/>
      <c r="BY577" s="442"/>
      <c r="BZ577" s="442"/>
      <c r="CA577" s="442"/>
      <c r="CB577" s="442"/>
      <c r="CC577" s="442"/>
      <c r="CD577" s="130"/>
      <c r="CN577" s="130"/>
      <c r="CX577" s="130"/>
      <c r="DH577" s="130"/>
      <c r="DR577" s="130"/>
      <c r="EB577" s="130"/>
      <c r="EL577" s="130"/>
      <c r="EV577" s="130"/>
      <c r="EW577" s="130"/>
      <c r="EX577" s="130"/>
      <c r="EY577" s="130"/>
      <c r="EZ577" s="130"/>
      <c r="FA577" s="130"/>
      <c r="FB577" s="130"/>
      <c r="FC577" s="130"/>
      <c r="FF577" s="130"/>
      <c r="FP577" s="130"/>
      <c r="FZ577" s="130"/>
      <c r="GJ577" s="130"/>
      <c r="GT577" s="130"/>
      <c r="HD577" s="130"/>
      <c r="HN577" s="130"/>
      <c r="HX577" s="130"/>
      <c r="IH577" s="130"/>
    </row>
    <row xmlns:x14ac="http://schemas.microsoft.com/office/spreadsheetml/2009/9/ac" r="578" s="3" customFormat="true" x14ac:dyDescent="0.25">
      <c r="A578" s="394"/>
      <c r="B578" s="130"/>
      <c r="L578" s="130"/>
      <c r="V578" s="130"/>
      <c r="AF578" s="130"/>
      <c r="AP578" s="130"/>
      <c r="AZ578" s="130"/>
      <c r="BA578" s="130"/>
      <c r="BB578" s="130"/>
      <c r="BC578" s="130"/>
      <c r="BD578" s="130"/>
      <c r="BE578" s="130"/>
      <c r="BF578" s="130"/>
      <c r="BG578" s="130"/>
      <c r="BJ578" s="130"/>
      <c r="BK578" s="130"/>
      <c r="BL578" s="130"/>
      <c r="BM578" s="130"/>
      <c r="BN578" s="130"/>
      <c r="BO578" s="130"/>
      <c r="BP578" s="130"/>
      <c r="BQ578" s="130"/>
      <c r="BT578" s="441"/>
      <c r="BU578" s="442"/>
      <c r="BV578" s="442"/>
      <c r="BW578" s="442"/>
      <c r="BX578" s="442"/>
      <c r="BY578" s="442"/>
      <c r="BZ578" s="442"/>
      <c r="CA578" s="442"/>
      <c r="CB578" s="442"/>
      <c r="CC578" s="442"/>
      <c r="CD578" s="130"/>
      <c r="CN578" s="130"/>
      <c r="CX578" s="130"/>
      <c r="DH578" s="130"/>
      <c r="DR578" s="130"/>
      <c r="EB578" s="130"/>
      <c r="EL578" s="130"/>
      <c r="EV578" s="130"/>
      <c r="EW578" s="130"/>
      <c r="EX578" s="130"/>
      <c r="EY578" s="130"/>
      <c r="EZ578" s="130"/>
      <c r="FA578" s="130"/>
      <c r="FB578" s="130"/>
      <c r="FC578" s="130"/>
      <c r="FF578" s="130"/>
      <c r="FP578" s="130"/>
      <c r="FZ578" s="130"/>
      <c r="GJ578" s="130"/>
      <c r="GT578" s="130"/>
      <c r="HD578" s="130"/>
      <c r="HN578" s="130"/>
      <c r="HX578" s="130"/>
      <c r="IH578" s="130"/>
    </row>
    <row xmlns:x14ac="http://schemas.microsoft.com/office/spreadsheetml/2009/9/ac" r="579" s="3" customFormat="true" x14ac:dyDescent="0.25">
      <c r="A579" s="394"/>
      <c r="B579" s="130"/>
      <c r="L579" s="130"/>
      <c r="V579" s="130"/>
      <c r="AF579" s="130"/>
      <c r="AP579" s="130"/>
      <c r="AZ579" s="130"/>
      <c r="BA579" s="130"/>
      <c r="BB579" s="130"/>
      <c r="BC579" s="130"/>
      <c r="BD579" s="130"/>
      <c r="BE579" s="130"/>
      <c r="BF579" s="130"/>
      <c r="BG579" s="130"/>
      <c r="BJ579" s="130"/>
      <c r="BK579" s="130"/>
      <c r="BL579" s="130"/>
      <c r="BM579" s="130"/>
      <c r="BN579" s="130"/>
      <c r="BO579" s="130"/>
      <c r="BP579" s="130"/>
      <c r="BQ579" s="130"/>
      <c r="BT579" s="441"/>
      <c r="BU579" s="442"/>
      <c r="BV579" s="442"/>
      <c r="BW579" s="442"/>
      <c r="BX579" s="442"/>
      <c r="BY579" s="442"/>
      <c r="BZ579" s="442"/>
      <c r="CA579" s="442"/>
      <c r="CB579" s="442"/>
      <c r="CC579" s="442"/>
      <c r="CD579" s="130"/>
      <c r="CN579" s="130"/>
      <c r="CX579" s="130"/>
      <c r="DH579" s="130"/>
      <c r="DR579" s="130"/>
      <c r="EB579" s="130"/>
      <c r="EL579" s="130"/>
      <c r="EV579" s="130"/>
      <c r="EW579" s="130"/>
      <c r="EX579" s="130"/>
      <c r="EY579" s="130"/>
      <c r="EZ579" s="130"/>
      <c r="FA579" s="130"/>
      <c r="FB579" s="130"/>
      <c r="FC579" s="130"/>
      <c r="FF579" s="130"/>
      <c r="FP579" s="130"/>
      <c r="FZ579" s="130"/>
      <c r="GJ579" s="130"/>
      <c r="GT579" s="130"/>
      <c r="HD579" s="130"/>
      <c r="HN579" s="130"/>
      <c r="HX579" s="130"/>
      <c r="IH579" s="130"/>
    </row>
    <row xmlns:x14ac="http://schemas.microsoft.com/office/spreadsheetml/2009/9/ac" r="580" s="3" customFormat="true" x14ac:dyDescent="0.25">
      <c r="A580" s="394"/>
      <c r="B580" s="130"/>
      <c r="L580" s="130"/>
      <c r="V580" s="130"/>
      <c r="AF580" s="130"/>
      <c r="AP580" s="130"/>
      <c r="AZ580" s="130"/>
      <c r="BA580" s="130"/>
      <c r="BB580" s="130"/>
      <c r="BC580" s="130"/>
      <c r="BD580" s="130"/>
      <c r="BE580" s="130"/>
      <c r="BF580" s="130"/>
      <c r="BG580" s="130"/>
      <c r="BJ580" s="130"/>
      <c r="BK580" s="130"/>
      <c r="BL580" s="130"/>
      <c r="BM580" s="130"/>
      <c r="BN580" s="130"/>
      <c r="BO580" s="130"/>
      <c r="BP580" s="130"/>
      <c r="BQ580" s="130"/>
      <c r="BT580" s="441"/>
      <c r="BU580" s="442"/>
      <c r="BV580" s="442"/>
      <c r="BW580" s="442"/>
      <c r="BX580" s="442"/>
      <c r="BY580" s="442"/>
      <c r="BZ580" s="442"/>
      <c r="CA580" s="442"/>
      <c r="CB580" s="442"/>
      <c r="CC580" s="442"/>
      <c r="CD580" s="130"/>
      <c r="CN580" s="130"/>
      <c r="CX580" s="130"/>
      <c r="DH580" s="130"/>
      <c r="DR580" s="130"/>
      <c r="EB580" s="130"/>
      <c r="EL580" s="130"/>
      <c r="EV580" s="130"/>
      <c r="EW580" s="130"/>
      <c r="EX580" s="130"/>
      <c r="EY580" s="130"/>
      <c r="EZ580" s="130"/>
      <c r="FA580" s="130"/>
      <c r="FB580" s="130"/>
      <c r="FC580" s="130"/>
      <c r="FF580" s="130"/>
      <c r="FP580" s="130"/>
      <c r="FZ580" s="130"/>
      <c r="GJ580" s="130"/>
      <c r="GT580" s="130"/>
      <c r="HD580" s="130"/>
      <c r="HN580" s="130"/>
      <c r="HX580" s="130"/>
      <c r="IH580" s="130"/>
    </row>
    <row xmlns:x14ac="http://schemas.microsoft.com/office/spreadsheetml/2009/9/ac" r="581" s="3" customFormat="true" x14ac:dyDescent="0.25">
      <c r="A581" s="394"/>
      <c r="B581" s="130"/>
      <c r="L581" s="130"/>
      <c r="V581" s="130"/>
      <c r="AF581" s="130"/>
      <c r="AP581" s="130"/>
      <c r="AZ581" s="130"/>
      <c r="BA581" s="130"/>
      <c r="BB581" s="130"/>
      <c r="BC581" s="130"/>
      <c r="BD581" s="130"/>
      <c r="BE581" s="130"/>
      <c r="BF581" s="130"/>
      <c r="BG581" s="130"/>
      <c r="BJ581" s="130"/>
      <c r="BK581" s="130"/>
      <c r="BL581" s="130"/>
      <c r="BM581" s="130"/>
      <c r="BN581" s="130"/>
      <c r="BO581" s="130"/>
      <c r="BP581" s="130"/>
      <c r="BQ581" s="130"/>
      <c r="BT581" s="441"/>
      <c r="BU581" s="442"/>
      <c r="BV581" s="442"/>
      <c r="BW581" s="442"/>
      <c r="BX581" s="442"/>
      <c r="BY581" s="442"/>
      <c r="BZ581" s="442"/>
      <c r="CA581" s="442"/>
      <c r="CB581" s="442"/>
      <c r="CC581" s="442"/>
      <c r="CD581" s="130"/>
      <c r="CN581" s="130"/>
      <c r="CX581" s="130"/>
      <c r="DH581" s="130"/>
      <c r="DR581" s="130"/>
      <c r="EB581" s="130"/>
      <c r="EL581" s="130"/>
      <c r="EV581" s="130"/>
      <c r="EW581" s="130"/>
      <c r="EX581" s="130"/>
      <c r="EY581" s="130"/>
      <c r="EZ581" s="130"/>
      <c r="FA581" s="130"/>
      <c r="FB581" s="130"/>
      <c r="FC581" s="130"/>
      <c r="FF581" s="130"/>
      <c r="FP581" s="130"/>
      <c r="FZ581" s="130"/>
      <c r="GJ581" s="130"/>
      <c r="GT581" s="130"/>
      <c r="HD581" s="130"/>
      <c r="HN581" s="130"/>
      <c r="HX581" s="130"/>
      <c r="IH581" s="130"/>
    </row>
    <row xmlns:x14ac="http://schemas.microsoft.com/office/spreadsheetml/2009/9/ac" r="582" s="3" customFormat="true" x14ac:dyDescent="0.25">
      <c r="A582" s="394"/>
      <c r="B582" s="130"/>
      <c r="L582" s="130"/>
      <c r="V582" s="130"/>
      <c r="AF582" s="130"/>
      <c r="AP582" s="130"/>
      <c r="AZ582" s="130"/>
      <c r="BA582" s="130"/>
      <c r="BB582" s="130"/>
      <c r="BC582" s="130"/>
      <c r="BD582" s="130"/>
      <c r="BE582" s="130"/>
      <c r="BF582" s="130"/>
      <c r="BG582" s="130"/>
      <c r="BJ582" s="130"/>
      <c r="BK582" s="130"/>
      <c r="BL582" s="130"/>
      <c r="BM582" s="130"/>
      <c r="BN582" s="130"/>
      <c r="BO582" s="130"/>
      <c r="BP582" s="130"/>
      <c r="BQ582" s="130"/>
      <c r="BT582" s="441"/>
      <c r="BU582" s="442"/>
      <c r="BV582" s="442"/>
      <c r="BW582" s="442"/>
      <c r="BX582" s="442"/>
      <c r="BY582" s="442"/>
      <c r="BZ582" s="442"/>
      <c r="CA582" s="442"/>
      <c r="CB582" s="442"/>
      <c r="CC582" s="442"/>
      <c r="CD582" s="130"/>
      <c r="CN582" s="130"/>
      <c r="CX582" s="130"/>
      <c r="DH582" s="130"/>
      <c r="DR582" s="130"/>
      <c r="EB582" s="130"/>
      <c r="EL582" s="130"/>
      <c r="EV582" s="130"/>
      <c r="EW582" s="130"/>
      <c r="EX582" s="130"/>
      <c r="EY582" s="130"/>
      <c r="EZ582" s="130"/>
      <c r="FA582" s="130"/>
      <c r="FB582" s="130"/>
      <c r="FC582" s="130"/>
      <c r="FF582" s="130"/>
      <c r="FP582" s="130"/>
      <c r="FZ582" s="130"/>
      <c r="GJ582" s="130"/>
      <c r="GT582" s="130"/>
      <c r="HD582" s="130"/>
      <c r="HN582" s="130"/>
      <c r="HX582" s="130"/>
      <c r="IH582" s="130"/>
    </row>
    <row xmlns:x14ac="http://schemas.microsoft.com/office/spreadsheetml/2009/9/ac" r="583" s="3" customFormat="true" x14ac:dyDescent="0.25">
      <c r="A583" s="394"/>
      <c r="B583" s="130"/>
      <c r="L583" s="130"/>
      <c r="V583" s="130"/>
      <c r="AF583" s="130"/>
      <c r="AP583" s="130"/>
      <c r="AZ583" s="130"/>
      <c r="BA583" s="130"/>
      <c r="BB583" s="130"/>
      <c r="BC583" s="130"/>
      <c r="BD583" s="130"/>
      <c r="BE583" s="130"/>
      <c r="BF583" s="130"/>
      <c r="BG583" s="130"/>
      <c r="BJ583" s="130"/>
      <c r="BK583" s="130"/>
      <c r="BL583" s="130"/>
      <c r="BM583" s="130"/>
      <c r="BN583" s="130"/>
      <c r="BO583" s="130"/>
      <c r="BP583" s="130"/>
      <c r="BQ583" s="130"/>
      <c r="BT583" s="441"/>
      <c r="BU583" s="442"/>
      <c r="BV583" s="442"/>
      <c r="BW583" s="442"/>
      <c r="BX583" s="442"/>
      <c r="BY583" s="442"/>
      <c r="BZ583" s="442"/>
      <c r="CA583" s="442"/>
      <c r="CB583" s="442"/>
      <c r="CC583" s="442"/>
      <c r="CD583" s="130"/>
      <c r="CN583" s="130"/>
      <c r="CX583" s="130"/>
      <c r="DH583" s="130"/>
      <c r="DR583" s="130"/>
      <c r="EB583" s="130"/>
      <c r="EL583" s="130"/>
      <c r="EV583" s="130"/>
      <c r="EW583" s="130"/>
      <c r="EX583" s="130"/>
      <c r="EY583" s="130"/>
      <c r="EZ583" s="130"/>
      <c r="FA583" s="130"/>
      <c r="FB583" s="130"/>
      <c r="FC583" s="130"/>
      <c r="FF583" s="130"/>
      <c r="FP583" s="130"/>
      <c r="FZ583" s="130"/>
      <c r="GJ583" s="130"/>
      <c r="GT583" s="130"/>
      <c r="HD583" s="130"/>
      <c r="HN583" s="130"/>
      <c r="HX583" s="130"/>
      <c r="IH583" s="130"/>
    </row>
    <row xmlns:x14ac="http://schemas.microsoft.com/office/spreadsheetml/2009/9/ac" r="584" s="3" customFormat="true" x14ac:dyDescent="0.25">
      <c r="A584" s="394"/>
      <c r="B584" s="130"/>
      <c r="L584" s="130"/>
      <c r="V584" s="130"/>
      <c r="AF584" s="130"/>
      <c r="AP584" s="130"/>
      <c r="AZ584" s="130"/>
      <c r="BA584" s="130"/>
      <c r="BB584" s="130"/>
      <c r="BC584" s="130"/>
      <c r="BD584" s="130"/>
      <c r="BE584" s="130"/>
      <c r="BF584" s="130"/>
      <c r="BG584" s="130"/>
      <c r="BJ584" s="130"/>
      <c r="BK584" s="130"/>
      <c r="BL584" s="130"/>
      <c r="BM584" s="130"/>
      <c r="BN584" s="130"/>
      <c r="BO584" s="130"/>
      <c r="BP584" s="130"/>
      <c r="BQ584" s="130"/>
      <c r="BT584" s="441"/>
      <c r="BU584" s="442"/>
      <c r="BV584" s="442"/>
      <c r="BW584" s="442"/>
      <c r="BX584" s="442"/>
      <c r="BY584" s="442"/>
      <c r="BZ584" s="442"/>
      <c r="CA584" s="442"/>
      <c r="CB584" s="442"/>
      <c r="CC584" s="442"/>
      <c r="CD584" s="130"/>
      <c r="CN584" s="130"/>
      <c r="CX584" s="130"/>
      <c r="DH584" s="130"/>
      <c r="DR584" s="130"/>
      <c r="EB584" s="130"/>
      <c r="EL584" s="130"/>
      <c r="EV584" s="130"/>
      <c r="EW584" s="130"/>
      <c r="EX584" s="130"/>
      <c r="EY584" s="130"/>
      <c r="EZ584" s="130"/>
      <c r="FA584" s="130"/>
      <c r="FB584" s="130"/>
      <c r="FC584" s="130"/>
      <c r="FF584" s="130"/>
      <c r="FP584" s="130"/>
      <c r="FZ584" s="130"/>
      <c r="GJ584" s="130"/>
      <c r="GT584" s="130"/>
      <c r="HD584" s="130"/>
      <c r="HN584" s="130"/>
      <c r="HX584" s="130"/>
      <c r="IH584" s="130"/>
    </row>
    <row xmlns:x14ac="http://schemas.microsoft.com/office/spreadsheetml/2009/9/ac" r="585" s="3" customFormat="true" x14ac:dyDescent="0.25">
      <c r="A585" s="394"/>
      <c r="B585" s="130"/>
      <c r="L585" s="130"/>
      <c r="V585" s="130"/>
      <c r="AF585" s="130"/>
      <c r="AP585" s="130"/>
      <c r="AZ585" s="130"/>
      <c r="BA585" s="130"/>
      <c r="BB585" s="130"/>
      <c r="BC585" s="130"/>
      <c r="BD585" s="130"/>
      <c r="BE585" s="130"/>
      <c r="BF585" s="130"/>
      <c r="BG585" s="130"/>
      <c r="BJ585" s="130"/>
      <c r="BK585" s="130"/>
      <c r="BL585" s="130"/>
      <c r="BM585" s="130"/>
      <c r="BN585" s="130"/>
      <c r="BO585" s="130"/>
      <c r="BP585" s="130"/>
      <c r="BQ585" s="130"/>
      <c r="BT585" s="441"/>
      <c r="BU585" s="442"/>
      <c r="BV585" s="442"/>
      <c r="BW585" s="442"/>
      <c r="BX585" s="442"/>
      <c r="BY585" s="442"/>
      <c r="BZ585" s="442"/>
      <c r="CA585" s="442"/>
      <c r="CB585" s="442"/>
      <c r="CC585" s="442"/>
      <c r="CD585" s="130"/>
      <c r="CN585" s="130"/>
      <c r="CX585" s="130"/>
      <c r="DH585" s="130"/>
      <c r="DR585" s="130"/>
      <c r="EB585" s="130"/>
      <c r="EL585" s="130"/>
      <c r="EV585" s="130"/>
      <c r="EW585" s="130"/>
      <c r="EX585" s="130"/>
      <c r="EY585" s="130"/>
      <c r="EZ585" s="130"/>
      <c r="FA585" s="130"/>
      <c r="FB585" s="130"/>
      <c r="FC585" s="130"/>
      <c r="FF585" s="130"/>
      <c r="FP585" s="130"/>
      <c r="FZ585" s="130"/>
      <c r="GJ585" s="130"/>
      <c r="GT585" s="130"/>
      <c r="HD585" s="130"/>
      <c r="HN585" s="130"/>
      <c r="HX585" s="130"/>
      <c r="IH585" s="130"/>
    </row>
    <row xmlns:x14ac="http://schemas.microsoft.com/office/spreadsheetml/2009/9/ac" r="586" s="3" customFormat="true" x14ac:dyDescent="0.25">
      <c r="A586" s="394"/>
      <c r="B586" s="130"/>
      <c r="L586" s="130"/>
      <c r="V586" s="130"/>
      <c r="AF586" s="130"/>
      <c r="AP586" s="130"/>
      <c r="AZ586" s="130"/>
      <c r="BA586" s="130"/>
      <c r="BB586" s="130"/>
      <c r="BC586" s="130"/>
      <c r="BD586" s="130"/>
      <c r="BE586" s="130"/>
      <c r="BF586" s="130"/>
      <c r="BG586" s="130"/>
      <c r="BJ586" s="130"/>
      <c r="BK586" s="130"/>
      <c r="BL586" s="130"/>
      <c r="BM586" s="130"/>
      <c r="BN586" s="130"/>
      <c r="BO586" s="130"/>
      <c r="BP586" s="130"/>
      <c r="BQ586" s="130"/>
      <c r="BT586" s="441"/>
      <c r="BU586" s="442"/>
      <c r="BV586" s="442"/>
      <c r="BW586" s="442"/>
      <c r="BX586" s="442"/>
      <c r="BY586" s="442"/>
      <c r="BZ586" s="442"/>
      <c r="CA586" s="442"/>
      <c r="CB586" s="442"/>
      <c r="CC586" s="442"/>
      <c r="CD586" s="130"/>
      <c r="CN586" s="130"/>
      <c r="CX586" s="130"/>
      <c r="DH586" s="130"/>
      <c r="DR586" s="130"/>
      <c r="EB586" s="130"/>
      <c r="EL586" s="130"/>
      <c r="EV586" s="130"/>
      <c r="EW586" s="130"/>
      <c r="EX586" s="130"/>
      <c r="EY586" s="130"/>
      <c r="EZ586" s="130"/>
      <c r="FA586" s="130"/>
      <c r="FB586" s="130"/>
      <c r="FC586" s="130"/>
      <c r="FF586" s="130"/>
      <c r="FP586" s="130"/>
      <c r="FZ586" s="130"/>
      <c r="GJ586" s="130"/>
      <c r="GT586" s="130"/>
      <c r="HD586" s="130"/>
      <c r="HN586" s="130"/>
      <c r="HX586" s="130"/>
      <c r="IH586" s="130"/>
    </row>
    <row xmlns:x14ac="http://schemas.microsoft.com/office/spreadsheetml/2009/9/ac" r="587" s="3" customFormat="true" x14ac:dyDescent="0.25">
      <c r="A587" s="394"/>
      <c r="B587" s="130"/>
      <c r="L587" s="130"/>
      <c r="V587" s="130"/>
      <c r="AF587" s="130"/>
      <c r="AP587" s="130"/>
      <c r="AZ587" s="130"/>
      <c r="BA587" s="130"/>
      <c r="BB587" s="130"/>
      <c r="BC587" s="130"/>
      <c r="BD587" s="130"/>
      <c r="BE587" s="130"/>
      <c r="BF587" s="130"/>
      <c r="BG587" s="130"/>
      <c r="BJ587" s="130"/>
      <c r="BK587" s="130"/>
      <c r="BL587" s="130"/>
      <c r="BM587" s="130"/>
      <c r="BN587" s="130"/>
      <c r="BO587" s="130"/>
      <c r="BP587" s="130"/>
      <c r="BQ587" s="130"/>
      <c r="BT587" s="441"/>
      <c r="BU587" s="442"/>
      <c r="BV587" s="442"/>
      <c r="BW587" s="442"/>
      <c r="BX587" s="442"/>
      <c r="BY587" s="442"/>
      <c r="BZ587" s="442"/>
      <c r="CA587" s="442"/>
      <c r="CB587" s="442"/>
      <c r="CC587" s="442"/>
      <c r="CD587" s="130"/>
      <c r="CN587" s="130"/>
      <c r="CX587" s="130"/>
      <c r="DH587" s="130"/>
      <c r="DR587" s="130"/>
      <c r="EB587" s="130"/>
      <c r="EL587" s="130"/>
      <c r="EV587" s="130"/>
      <c r="EW587" s="130"/>
      <c r="EX587" s="130"/>
      <c r="EY587" s="130"/>
      <c r="EZ587" s="130"/>
      <c r="FA587" s="130"/>
      <c r="FB587" s="130"/>
      <c r="FC587" s="130"/>
      <c r="FF587" s="130"/>
      <c r="FP587" s="130"/>
      <c r="FZ587" s="130"/>
      <c r="GJ587" s="130"/>
      <c r="GT587" s="130"/>
      <c r="HD587" s="130"/>
      <c r="HN587" s="130"/>
      <c r="HX587" s="130"/>
      <c r="IH587" s="130"/>
    </row>
    <row xmlns:x14ac="http://schemas.microsoft.com/office/spreadsheetml/2009/9/ac" r="588" s="3" customFormat="true" x14ac:dyDescent="0.25">
      <c r="A588" s="394"/>
      <c r="B588" s="130"/>
      <c r="L588" s="130"/>
      <c r="V588" s="130"/>
      <c r="AF588" s="130"/>
      <c r="AP588" s="130"/>
      <c r="AZ588" s="130"/>
      <c r="BA588" s="130"/>
      <c r="BB588" s="130"/>
      <c r="BC588" s="130"/>
      <c r="BD588" s="130"/>
      <c r="BE588" s="130"/>
      <c r="BF588" s="130"/>
      <c r="BG588" s="130"/>
      <c r="BJ588" s="130"/>
      <c r="BK588" s="130"/>
      <c r="BL588" s="130"/>
      <c r="BM588" s="130"/>
      <c r="BN588" s="130"/>
      <c r="BO588" s="130"/>
      <c r="BP588" s="130"/>
      <c r="BQ588" s="130"/>
      <c r="BT588" s="441"/>
      <c r="BU588" s="442"/>
      <c r="BV588" s="442"/>
      <c r="BW588" s="442"/>
      <c r="BX588" s="442"/>
      <c r="BY588" s="442"/>
      <c r="BZ588" s="442"/>
      <c r="CA588" s="442"/>
      <c r="CB588" s="442"/>
      <c r="CC588" s="442"/>
      <c r="CD588" s="130"/>
      <c r="CN588" s="130"/>
      <c r="CX588" s="130"/>
      <c r="DH588" s="130"/>
      <c r="DR588" s="130"/>
      <c r="EB588" s="130"/>
      <c r="EL588" s="130"/>
      <c r="EV588" s="130"/>
      <c r="EW588" s="130"/>
      <c r="EX588" s="130"/>
      <c r="EY588" s="130"/>
      <c r="EZ588" s="130"/>
      <c r="FA588" s="130"/>
      <c r="FB588" s="130"/>
      <c r="FC588" s="130"/>
      <c r="FF588" s="130"/>
      <c r="FP588" s="130"/>
      <c r="FZ588" s="130"/>
      <c r="GJ588" s="130"/>
      <c r="GT588" s="130"/>
      <c r="HD588" s="130"/>
      <c r="HN588" s="130"/>
      <c r="HX588" s="130"/>
      <c r="IH588" s="130"/>
    </row>
    <row xmlns:x14ac="http://schemas.microsoft.com/office/spreadsheetml/2009/9/ac" r="589" s="3" customFormat="true" x14ac:dyDescent="0.25">
      <c r="A589" s="394"/>
      <c r="B589" s="130"/>
      <c r="L589" s="130"/>
      <c r="V589" s="130"/>
      <c r="AF589" s="130"/>
      <c r="AP589" s="130"/>
      <c r="AZ589" s="130"/>
      <c r="BA589" s="130"/>
      <c r="BB589" s="130"/>
      <c r="BC589" s="130"/>
      <c r="BD589" s="130"/>
      <c r="BE589" s="130"/>
      <c r="BF589" s="130"/>
      <c r="BG589" s="130"/>
      <c r="BJ589" s="130"/>
      <c r="BK589" s="130"/>
      <c r="BL589" s="130"/>
      <c r="BM589" s="130"/>
      <c r="BN589" s="130"/>
      <c r="BO589" s="130"/>
      <c r="BP589" s="130"/>
      <c r="BQ589" s="130"/>
      <c r="BT589" s="441"/>
      <c r="BU589" s="442"/>
      <c r="BV589" s="442"/>
      <c r="BW589" s="442"/>
      <c r="BX589" s="442"/>
      <c r="BY589" s="442"/>
      <c r="BZ589" s="442"/>
      <c r="CA589" s="442"/>
      <c r="CB589" s="442"/>
      <c r="CC589" s="442"/>
      <c r="CD589" s="130"/>
      <c r="CN589" s="130"/>
      <c r="CX589" s="130"/>
      <c r="DH589" s="130"/>
      <c r="DR589" s="130"/>
      <c r="EB589" s="130"/>
      <c r="EL589" s="130"/>
      <c r="EV589" s="130"/>
      <c r="EW589" s="130"/>
      <c r="EX589" s="130"/>
      <c r="EY589" s="130"/>
      <c r="EZ589" s="130"/>
      <c r="FA589" s="130"/>
      <c r="FB589" s="130"/>
      <c r="FC589" s="130"/>
      <c r="FF589" s="130"/>
      <c r="FP589" s="130"/>
      <c r="FZ589" s="130"/>
      <c r="GJ589" s="130"/>
      <c r="GT589" s="130"/>
      <c r="HD589" s="130"/>
      <c r="HN589" s="130"/>
      <c r="HX589" s="130"/>
      <c r="IH589" s="130"/>
    </row>
    <row xmlns:x14ac="http://schemas.microsoft.com/office/spreadsheetml/2009/9/ac" r="590" s="3" customFormat="true" x14ac:dyDescent="0.25">
      <c r="A590" s="394"/>
      <c r="B590" s="130"/>
      <c r="L590" s="130"/>
      <c r="V590" s="130"/>
      <c r="AF590" s="130"/>
      <c r="AP590" s="130"/>
      <c r="AZ590" s="130"/>
      <c r="BA590" s="130"/>
      <c r="BB590" s="130"/>
      <c r="BC590" s="130"/>
      <c r="BD590" s="130"/>
      <c r="BE590" s="130"/>
      <c r="BF590" s="130"/>
      <c r="BG590" s="130"/>
      <c r="BJ590" s="130"/>
      <c r="BK590" s="130"/>
      <c r="BL590" s="130"/>
      <c r="BM590" s="130"/>
      <c r="BN590" s="130"/>
      <c r="BO590" s="130"/>
      <c r="BP590" s="130"/>
      <c r="BQ590" s="130"/>
      <c r="BT590" s="441"/>
      <c r="BU590" s="442"/>
      <c r="BV590" s="442"/>
      <c r="BW590" s="442"/>
      <c r="BX590" s="442"/>
      <c r="BY590" s="442"/>
      <c r="BZ590" s="442"/>
      <c r="CA590" s="442"/>
      <c r="CB590" s="442"/>
      <c r="CC590" s="442"/>
      <c r="CD590" s="130"/>
      <c r="CN590" s="130"/>
      <c r="CX590" s="130"/>
      <c r="DH590" s="130"/>
      <c r="DR590" s="130"/>
      <c r="EB590" s="130"/>
      <c r="EL590" s="130"/>
      <c r="EV590" s="130"/>
      <c r="EW590" s="130"/>
      <c r="EX590" s="130"/>
      <c r="EY590" s="130"/>
      <c r="EZ590" s="130"/>
      <c r="FA590" s="130"/>
      <c r="FB590" s="130"/>
      <c r="FC590" s="130"/>
      <c r="FF590" s="130"/>
      <c r="FP590" s="130"/>
      <c r="FZ590" s="130"/>
      <c r="GJ590" s="130"/>
      <c r="GT590" s="130"/>
      <c r="HD590" s="130"/>
      <c r="HN590" s="130"/>
      <c r="HX590" s="130"/>
      <c r="IH590" s="130"/>
    </row>
    <row xmlns:x14ac="http://schemas.microsoft.com/office/spreadsheetml/2009/9/ac" r="591" s="3" customFormat="true" x14ac:dyDescent="0.25">
      <c r="A591" s="394"/>
      <c r="B591" s="130"/>
      <c r="L591" s="130"/>
      <c r="V591" s="130"/>
      <c r="AF591" s="130"/>
      <c r="AP591" s="130"/>
      <c r="AZ591" s="130"/>
      <c r="BA591" s="130"/>
      <c r="BB591" s="130"/>
      <c r="BC591" s="130"/>
      <c r="BD591" s="130"/>
      <c r="BE591" s="130"/>
      <c r="BF591" s="130"/>
      <c r="BG591" s="130"/>
      <c r="BJ591" s="130"/>
      <c r="BK591" s="130"/>
      <c r="BL591" s="130"/>
      <c r="BM591" s="130"/>
      <c r="BN591" s="130"/>
      <c r="BO591" s="130"/>
      <c r="BP591" s="130"/>
      <c r="BQ591" s="130"/>
      <c r="BT591" s="441"/>
      <c r="BU591" s="442"/>
      <c r="BV591" s="442"/>
      <c r="BW591" s="442"/>
      <c r="BX591" s="442"/>
      <c r="BY591" s="442"/>
      <c r="BZ591" s="442"/>
      <c r="CA591" s="442"/>
      <c r="CB591" s="442"/>
      <c r="CC591" s="442"/>
      <c r="CD591" s="130"/>
      <c r="CN591" s="130"/>
      <c r="CX591" s="130"/>
      <c r="DH591" s="130"/>
      <c r="DR591" s="130"/>
      <c r="EB591" s="130"/>
      <c r="EL591" s="130"/>
      <c r="EV591" s="130"/>
      <c r="EW591" s="130"/>
      <c r="EX591" s="130"/>
      <c r="EY591" s="130"/>
      <c r="EZ591" s="130"/>
      <c r="FA591" s="130"/>
      <c r="FB591" s="130"/>
      <c r="FC591" s="130"/>
      <c r="FF591" s="130"/>
      <c r="FP591" s="130"/>
      <c r="FZ591" s="130"/>
      <c r="GJ591" s="130"/>
      <c r="GT591" s="130"/>
      <c r="HD591" s="130"/>
      <c r="HN591" s="130"/>
      <c r="HX591" s="130"/>
      <c r="IH591" s="130"/>
    </row>
    <row xmlns:x14ac="http://schemas.microsoft.com/office/spreadsheetml/2009/9/ac" r="592" s="3" customFormat="true" x14ac:dyDescent="0.25">
      <c r="A592" s="394"/>
      <c r="B592" s="130"/>
      <c r="L592" s="130"/>
      <c r="V592" s="130"/>
      <c r="AF592" s="130"/>
      <c r="AP592" s="130"/>
      <c r="AZ592" s="130"/>
      <c r="BA592" s="130"/>
      <c r="BB592" s="130"/>
      <c r="BC592" s="130"/>
      <c r="BD592" s="130"/>
      <c r="BE592" s="130"/>
      <c r="BF592" s="130"/>
      <c r="BG592" s="130"/>
      <c r="BJ592" s="130"/>
      <c r="BK592" s="130"/>
      <c r="BL592" s="130"/>
      <c r="BM592" s="130"/>
      <c r="BN592" s="130"/>
      <c r="BO592" s="130"/>
      <c r="BP592" s="130"/>
      <c r="BQ592" s="130"/>
      <c r="BT592" s="441"/>
      <c r="BU592" s="442"/>
      <c r="BV592" s="442"/>
      <c r="BW592" s="442"/>
      <c r="BX592" s="442"/>
      <c r="BY592" s="442"/>
      <c r="BZ592" s="442"/>
      <c r="CA592" s="442"/>
      <c r="CB592" s="442"/>
      <c r="CC592" s="442"/>
      <c r="CD592" s="130"/>
      <c r="CN592" s="130"/>
      <c r="CX592" s="130"/>
      <c r="DH592" s="130"/>
      <c r="DR592" s="130"/>
      <c r="EB592" s="130"/>
      <c r="EL592" s="130"/>
      <c r="EV592" s="130"/>
      <c r="EW592" s="130"/>
      <c r="EX592" s="130"/>
      <c r="EY592" s="130"/>
      <c r="EZ592" s="130"/>
      <c r="FA592" s="130"/>
      <c r="FB592" s="130"/>
      <c r="FC592" s="130"/>
      <c r="FF592" s="130"/>
      <c r="FP592" s="130"/>
      <c r="FZ592" s="130"/>
      <c r="GJ592" s="130"/>
      <c r="GT592" s="130"/>
      <c r="HD592" s="130"/>
      <c r="HN592" s="130"/>
      <c r="HX592" s="130"/>
      <c r="IH592" s="130"/>
    </row>
    <row xmlns:x14ac="http://schemas.microsoft.com/office/spreadsheetml/2009/9/ac" r="593" s="3" customFormat="true" x14ac:dyDescent="0.25">
      <c r="A593" s="394"/>
      <c r="B593" s="130"/>
      <c r="L593" s="130"/>
      <c r="V593" s="130"/>
      <c r="AF593" s="130"/>
      <c r="AP593" s="130"/>
      <c r="AZ593" s="130"/>
      <c r="BA593" s="130"/>
      <c r="BB593" s="130"/>
      <c r="BC593" s="130"/>
      <c r="BD593" s="130"/>
      <c r="BE593" s="130"/>
      <c r="BF593" s="130"/>
      <c r="BG593" s="130"/>
      <c r="BJ593" s="130"/>
      <c r="BK593" s="130"/>
      <c r="BL593" s="130"/>
      <c r="BM593" s="130"/>
      <c r="BN593" s="130"/>
      <c r="BO593" s="130"/>
      <c r="BP593" s="130"/>
      <c r="BQ593" s="130"/>
      <c r="BT593" s="441"/>
      <c r="BU593" s="442"/>
      <c r="BV593" s="442"/>
      <c r="BW593" s="442"/>
      <c r="BX593" s="442"/>
      <c r="BY593" s="442"/>
      <c r="BZ593" s="442"/>
      <c r="CA593" s="442"/>
      <c r="CB593" s="442"/>
      <c r="CC593" s="442"/>
      <c r="CD593" s="130"/>
      <c r="CN593" s="130"/>
      <c r="CX593" s="130"/>
      <c r="DH593" s="130"/>
      <c r="DR593" s="130"/>
      <c r="EB593" s="130"/>
      <c r="EL593" s="130"/>
      <c r="EV593" s="130"/>
      <c r="EW593" s="130"/>
      <c r="EX593" s="130"/>
      <c r="EY593" s="130"/>
      <c r="EZ593" s="130"/>
      <c r="FA593" s="130"/>
      <c r="FB593" s="130"/>
      <c r="FC593" s="130"/>
      <c r="FF593" s="130"/>
      <c r="FP593" s="130"/>
      <c r="FZ593" s="130"/>
      <c r="GJ593" s="130"/>
      <c r="GT593" s="130"/>
      <c r="HD593" s="130"/>
      <c r="HN593" s="130"/>
      <c r="HX593" s="130"/>
      <c r="IH593" s="130"/>
    </row>
    <row xmlns:x14ac="http://schemas.microsoft.com/office/spreadsheetml/2009/9/ac" r="594" s="3" customFormat="true" x14ac:dyDescent="0.25">
      <c r="A594" s="394"/>
      <c r="B594" s="130"/>
      <c r="L594" s="130"/>
      <c r="V594" s="130"/>
      <c r="AF594" s="130"/>
      <c r="AP594" s="130"/>
      <c r="AZ594" s="130"/>
      <c r="BA594" s="130"/>
      <c r="BB594" s="130"/>
      <c r="BC594" s="130"/>
      <c r="BD594" s="130"/>
      <c r="BE594" s="130"/>
      <c r="BF594" s="130"/>
      <c r="BG594" s="130"/>
      <c r="BJ594" s="130"/>
      <c r="BK594" s="130"/>
      <c r="BL594" s="130"/>
      <c r="BM594" s="130"/>
      <c r="BN594" s="130"/>
      <c r="BO594" s="130"/>
      <c r="BP594" s="130"/>
      <c r="BQ594" s="130"/>
      <c r="BT594" s="441"/>
      <c r="BU594" s="442"/>
      <c r="BV594" s="442"/>
      <c r="BW594" s="442"/>
      <c r="BX594" s="442"/>
      <c r="BY594" s="442"/>
      <c r="BZ594" s="442"/>
      <c r="CA594" s="442"/>
      <c r="CB594" s="442"/>
      <c r="CC594" s="442"/>
      <c r="CD594" s="130"/>
      <c r="CN594" s="130"/>
      <c r="CX594" s="130"/>
      <c r="DH594" s="130"/>
      <c r="DR594" s="130"/>
      <c r="EB594" s="130"/>
      <c r="EL594" s="130"/>
      <c r="EV594" s="130"/>
      <c r="EW594" s="130"/>
      <c r="EX594" s="130"/>
      <c r="EY594" s="130"/>
      <c r="EZ594" s="130"/>
      <c r="FA594" s="130"/>
      <c r="FB594" s="130"/>
      <c r="FC594" s="130"/>
      <c r="FF594" s="130"/>
      <c r="FP594" s="130"/>
      <c r="FZ594" s="130"/>
      <c r="GJ594" s="130"/>
      <c r="GT594" s="130"/>
      <c r="HD594" s="130"/>
      <c r="HN594" s="130"/>
      <c r="HX594" s="130"/>
      <c r="IH594" s="130"/>
    </row>
    <row xmlns:x14ac="http://schemas.microsoft.com/office/spreadsheetml/2009/9/ac" r="595" s="3" customFormat="true" x14ac:dyDescent="0.25">
      <c r="A595" s="394"/>
      <c r="B595" s="130"/>
      <c r="L595" s="130"/>
      <c r="V595" s="130"/>
      <c r="AF595" s="130"/>
      <c r="AP595" s="130"/>
      <c r="AZ595" s="130"/>
      <c r="BA595" s="130"/>
      <c r="BB595" s="130"/>
      <c r="BC595" s="130"/>
      <c r="BD595" s="130"/>
      <c r="BE595" s="130"/>
      <c r="BF595" s="130"/>
      <c r="BG595" s="130"/>
      <c r="BJ595" s="130"/>
      <c r="BK595" s="130"/>
      <c r="BL595" s="130"/>
      <c r="BM595" s="130"/>
      <c r="BN595" s="130"/>
      <c r="BO595" s="130"/>
      <c r="BP595" s="130"/>
      <c r="BQ595" s="130"/>
      <c r="BT595" s="441"/>
      <c r="BU595" s="442"/>
      <c r="BV595" s="442"/>
      <c r="BW595" s="442"/>
      <c r="BX595" s="442"/>
      <c r="BY595" s="442"/>
      <c r="BZ595" s="442"/>
      <c r="CA595" s="442"/>
      <c r="CB595" s="442"/>
      <c r="CC595" s="442"/>
      <c r="CD595" s="130"/>
      <c r="CN595" s="130"/>
      <c r="CX595" s="130"/>
      <c r="DH595" s="130"/>
      <c r="DR595" s="130"/>
      <c r="EB595" s="130"/>
      <c r="EL595" s="130"/>
      <c r="EV595" s="130"/>
      <c r="EW595" s="130"/>
      <c r="EX595" s="130"/>
      <c r="EY595" s="130"/>
      <c r="EZ595" s="130"/>
      <c r="FA595" s="130"/>
      <c r="FB595" s="130"/>
      <c r="FC595" s="130"/>
      <c r="FF595" s="130"/>
      <c r="FP595" s="130"/>
      <c r="FZ595" s="130"/>
      <c r="GJ595" s="130"/>
      <c r="GT595" s="130"/>
      <c r="HD595" s="130"/>
      <c r="HN595" s="130"/>
      <c r="HX595" s="130"/>
      <c r="IH595" s="130"/>
    </row>
    <row xmlns:x14ac="http://schemas.microsoft.com/office/spreadsheetml/2009/9/ac" r="596" s="3" customFormat="true" x14ac:dyDescent="0.25">
      <c r="A596" s="394"/>
      <c r="B596" s="130"/>
      <c r="L596" s="130"/>
      <c r="V596" s="130"/>
      <c r="AF596" s="130"/>
      <c r="AP596" s="130"/>
      <c r="AZ596" s="130"/>
      <c r="BA596" s="130"/>
      <c r="BB596" s="130"/>
      <c r="BC596" s="130"/>
      <c r="BD596" s="130"/>
      <c r="BE596" s="130"/>
      <c r="BF596" s="130"/>
      <c r="BG596" s="130"/>
      <c r="BJ596" s="130"/>
      <c r="BK596" s="130"/>
      <c r="BL596" s="130"/>
      <c r="BM596" s="130"/>
      <c r="BN596" s="130"/>
      <c r="BO596" s="130"/>
      <c r="BP596" s="130"/>
      <c r="BQ596" s="130"/>
      <c r="BT596" s="441"/>
      <c r="BU596" s="442"/>
      <c r="BV596" s="442"/>
      <c r="BW596" s="442"/>
      <c r="BX596" s="442"/>
      <c r="BY596" s="442"/>
      <c r="BZ596" s="442"/>
      <c r="CA596" s="442"/>
      <c r="CB596" s="442"/>
      <c r="CC596" s="442"/>
      <c r="CD596" s="130"/>
      <c r="CN596" s="130"/>
      <c r="CX596" s="130"/>
      <c r="DH596" s="130"/>
      <c r="DR596" s="130"/>
      <c r="EB596" s="130"/>
      <c r="EL596" s="130"/>
      <c r="EV596" s="130"/>
      <c r="EW596" s="130"/>
      <c r="EX596" s="130"/>
      <c r="EY596" s="130"/>
      <c r="EZ596" s="130"/>
      <c r="FA596" s="130"/>
      <c r="FB596" s="130"/>
      <c r="FC596" s="130"/>
      <c r="FF596" s="130"/>
      <c r="FP596" s="130"/>
      <c r="FZ596" s="130"/>
      <c r="GJ596" s="130"/>
      <c r="GT596" s="130"/>
      <c r="HD596" s="130"/>
      <c r="HN596" s="130"/>
      <c r="HX596" s="130"/>
      <c r="IH596" s="130"/>
    </row>
    <row xmlns:x14ac="http://schemas.microsoft.com/office/spreadsheetml/2009/9/ac" r="597" s="3" customFormat="true" x14ac:dyDescent="0.25">
      <c r="A597" s="394"/>
      <c r="B597" s="130"/>
      <c r="L597" s="130"/>
      <c r="V597" s="130"/>
      <c r="AF597" s="130"/>
      <c r="AP597" s="130"/>
      <c r="AZ597" s="130"/>
      <c r="BA597" s="130"/>
      <c r="BB597" s="130"/>
      <c r="BC597" s="130"/>
      <c r="BD597" s="130"/>
      <c r="BE597" s="130"/>
      <c r="BF597" s="130"/>
      <c r="BG597" s="130"/>
      <c r="BJ597" s="130"/>
      <c r="BK597" s="130"/>
      <c r="BL597" s="130"/>
      <c r="BM597" s="130"/>
      <c r="BN597" s="130"/>
      <c r="BO597" s="130"/>
      <c r="BP597" s="130"/>
      <c r="BQ597" s="130"/>
      <c r="BT597" s="441"/>
      <c r="BU597" s="442"/>
      <c r="BV597" s="442"/>
      <c r="BW597" s="442"/>
      <c r="BX597" s="442"/>
      <c r="BY597" s="442"/>
      <c r="BZ597" s="442"/>
      <c r="CA597" s="442"/>
      <c r="CB597" s="442"/>
      <c r="CC597" s="442"/>
      <c r="CD597" s="130"/>
      <c r="CN597" s="130"/>
      <c r="CX597" s="130"/>
      <c r="DH597" s="130"/>
      <c r="DR597" s="130"/>
      <c r="EB597" s="130"/>
      <c r="EL597" s="130"/>
      <c r="EV597" s="130"/>
      <c r="EW597" s="130"/>
      <c r="EX597" s="130"/>
      <c r="EY597" s="130"/>
      <c r="EZ597" s="130"/>
      <c r="FA597" s="130"/>
      <c r="FB597" s="130"/>
      <c r="FC597" s="130"/>
      <c r="FF597" s="130"/>
      <c r="FP597" s="130"/>
      <c r="FZ597" s="130"/>
      <c r="GJ597" s="130"/>
      <c r="GT597" s="130"/>
      <c r="HD597" s="130"/>
      <c r="HN597" s="130"/>
      <c r="HX597" s="130"/>
      <c r="IH597" s="130"/>
    </row>
    <row xmlns:x14ac="http://schemas.microsoft.com/office/spreadsheetml/2009/9/ac" r="598" s="3" customFormat="true" x14ac:dyDescent="0.25">
      <c r="A598" s="394"/>
      <c r="B598" s="130"/>
      <c r="L598" s="130"/>
      <c r="V598" s="130"/>
      <c r="AF598" s="130"/>
      <c r="AP598" s="130"/>
      <c r="AZ598" s="130"/>
      <c r="BA598" s="130"/>
      <c r="BB598" s="130"/>
      <c r="BC598" s="130"/>
      <c r="BD598" s="130"/>
      <c r="BE598" s="130"/>
      <c r="BF598" s="130"/>
      <c r="BG598" s="130"/>
      <c r="BJ598" s="130"/>
      <c r="BK598" s="130"/>
      <c r="BL598" s="130"/>
      <c r="BM598" s="130"/>
      <c r="BN598" s="130"/>
      <c r="BO598" s="130"/>
      <c r="BP598" s="130"/>
      <c r="BQ598" s="130"/>
      <c r="BT598" s="441"/>
      <c r="BU598" s="442"/>
      <c r="BV598" s="442"/>
      <c r="BW598" s="442"/>
      <c r="BX598" s="442"/>
      <c r="BY598" s="442"/>
      <c r="BZ598" s="442"/>
      <c r="CA598" s="442"/>
      <c r="CB598" s="442"/>
      <c r="CC598" s="442"/>
      <c r="CD598" s="130"/>
      <c r="CN598" s="130"/>
      <c r="CX598" s="130"/>
      <c r="DH598" s="130"/>
      <c r="DR598" s="130"/>
      <c r="EB598" s="130"/>
      <c r="EL598" s="130"/>
      <c r="EV598" s="130"/>
      <c r="EW598" s="130"/>
      <c r="EX598" s="130"/>
      <c r="EY598" s="130"/>
      <c r="EZ598" s="130"/>
      <c r="FA598" s="130"/>
      <c r="FB598" s="130"/>
      <c r="FC598" s="130"/>
      <c r="FF598" s="130"/>
      <c r="FP598" s="130"/>
      <c r="FZ598" s="130"/>
      <c r="GJ598" s="130"/>
      <c r="GT598" s="130"/>
      <c r="HD598" s="130"/>
      <c r="HN598" s="130"/>
      <c r="HX598" s="130"/>
      <c r="IH598" s="130"/>
    </row>
    <row xmlns:x14ac="http://schemas.microsoft.com/office/spreadsheetml/2009/9/ac" r="599" s="3" customFormat="true" x14ac:dyDescent="0.25">
      <c r="A599" s="394"/>
      <c r="B599" s="130"/>
      <c r="L599" s="130"/>
      <c r="V599" s="130"/>
      <c r="AF599" s="130"/>
      <c r="AP599" s="130"/>
      <c r="AZ599" s="130"/>
      <c r="BA599" s="130"/>
      <c r="BB599" s="130"/>
      <c r="BC599" s="130"/>
      <c r="BD599" s="130"/>
      <c r="BE599" s="130"/>
      <c r="BF599" s="130"/>
      <c r="BG599" s="130"/>
      <c r="BJ599" s="130"/>
      <c r="BK599" s="130"/>
      <c r="BL599" s="130"/>
      <c r="BM599" s="130"/>
      <c r="BN599" s="130"/>
      <c r="BO599" s="130"/>
      <c r="BP599" s="130"/>
      <c r="BQ599" s="130"/>
      <c r="BT599" s="441"/>
      <c r="BU599" s="442"/>
      <c r="BV599" s="442"/>
      <c r="BW599" s="442"/>
      <c r="BX599" s="442"/>
      <c r="BY599" s="442"/>
      <c r="BZ599" s="442"/>
      <c r="CA599" s="442"/>
      <c r="CB599" s="442"/>
      <c r="CC599" s="442"/>
      <c r="CD599" s="130"/>
      <c r="CN599" s="130"/>
      <c r="CX599" s="130"/>
      <c r="DH599" s="130"/>
      <c r="DR599" s="130"/>
      <c r="EB599" s="130"/>
      <c r="EL599" s="130"/>
      <c r="EV599" s="130"/>
      <c r="EW599" s="130"/>
      <c r="EX599" s="130"/>
      <c r="EY599" s="130"/>
      <c r="EZ599" s="130"/>
      <c r="FA599" s="130"/>
      <c r="FB599" s="130"/>
      <c r="FC599" s="130"/>
      <c r="FF599" s="130"/>
      <c r="FP599" s="130"/>
      <c r="FZ599" s="130"/>
      <c r="GJ599" s="130"/>
      <c r="GT599" s="130"/>
      <c r="HD599" s="130"/>
      <c r="HN599" s="130"/>
      <c r="HX599" s="130"/>
      <c r="IH599" s="130"/>
    </row>
    <row xmlns:x14ac="http://schemas.microsoft.com/office/spreadsheetml/2009/9/ac" r="600" s="3" customFormat="true" x14ac:dyDescent="0.25">
      <c r="A600" s="394"/>
      <c r="B600" s="130"/>
      <c r="L600" s="130"/>
      <c r="V600" s="130"/>
      <c r="AF600" s="130"/>
      <c r="AP600" s="130"/>
      <c r="AZ600" s="130"/>
      <c r="BA600" s="130"/>
      <c r="BB600" s="130"/>
      <c r="BC600" s="130"/>
      <c r="BD600" s="130"/>
      <c r="BE600" s="130"/>
      <c r="BF600" s="130"/>
      <c r="BG600" s="130"/>
      <c r="BJ600" s="130"/>
      <c r="BK600" s="130"/>
      <c r="BL600" s="130"/>
      <c r="BM600" s="130"/>
      <c r="BN600" s="130"/>
      <c r="BO600" s="130"/>
      <c r="BP600" s="130"/>
      <c r="BQ600" s="130"/>
      <c r="BT600" s="441"/>
      <c r="BU600" s="442"/>
      <c r="BV600" s="442"/>
      <c r="BW600" s="442"/>
      <c r="BX600" s="442"/>
      <c r="BY600" s="442"/>
      <c r="BZ600" s="442"/>
      <c r="CA600" s="442"/>
      <c r="CB600" s="442"/>
      <c r="CC600" s="442"/>
      <c r="CD600" s="130"/>
      <c r="CN600" s="130"/>
      <c r="CX600" s="130"/>
      <c r="DH600" s="130"/>
      <c r="DR600" s="130"/>
      <c r="EB600" s="130"/>
      <c r="EL600" s="130"/>
      <c r="EV600" s="130"/>
      <c r="EW600" s="130"/>
      <c r="EX600" s="130"/>
      <c r="EY600" s="130"/>
      <c r="EZ600" s="130"/>
      <c r="FA600" s="130"/>
      <c r="FB600" s="130"/>
      <c r="FC600" s="130"/>
      <c r="FF600" s="130"/>
      <c r="FP600" s="130"/>
      <c r="FZ600" s="130"/>
      <c r="GJ600" s="130"/>
      <c r="GT600" s="130"/>
      <c r="HD600" s="130"/>
      <c r="HN600" s="130"/>
      <c r="HX600" s="130"/>
      <c r="IH600" s="130"/>
    </row>
    <row xmlns:x14ac="http://schemas.microsoft.com/office/spreadsheetml/2009/9/ac" r="601" s="3" customFormat="true" x14ac:dyDescent="0.25">
      <c r="A601" s="394"/>
      <c r="B601" s="130"/>
      <c r="L601" s="130"/>
      <c r="V601" s="130"/>
      <c r="AF601" s="130"/>
      <c r="AP601" s="130"/>
      <c r="AZ601" s="130"/>
      <c r="BA601" s="130"/>
      <c r="BB601" s="130"/>
      <c r="BC601" s="130"/>
      <c r="BD601" s="130"/>
      <c r="BE601" s="130"/>
      <c r="BF601" s="130"/>
      <c r="BG601" s="130"/>
      <c r="BJ601" s="130"/>
      <c r="BK601" s="130"/>
      <c r="BL601" s="130"/>
      <c r="BM601" s="130"/>
      <c r="BN601" s="130"/>
      <c r="BO601" s="130"/>
      <c r="BP601" s="130"/>
      <c r="BQ601" s="130"/>
      <c r="BT601" s="441"/>
      <c r="BU601" s="442"/>
      <c r="BV601" s="442"/>
      <c r="BW601" s="442"/>
      <c r="BX601" s="442"/>
      <c r="BY601" s="442"/>
      <c r="BZ601" s="442"/>
      <c r="CA601" s="442"/>
      <c r="CB601" s="442"/>
      <c r="CC601" s="442"/>
      <c r="CD601" s="130"/>
      <c r="CN601" s="130"/>
      <c r="CX601" s="130"/>
      <c r="DH601" s="130"/>
      <c r="DR601" s="130"/>
      <c r="EB601" s="130"/>
      <c r="EL601" s="130"/>
      <c r="EV601" s="130"/>
      <c r="EW601" s="130"/>
      <c r="EX601" s="130"/>
      <c r="EY601" s="130"/>
      <c r="EZ601" s="130"/>
      <c r="FA601" s="130"/>
      <c r="FB601" s="130"/>
      <c r="FC601" s="130"/>
      <c r="FF601" s="130"/>
      <c r="FP601" s="130"/>
      <c r="FZ601" s="130"/>
      <c r="GJ601" s="130"/>
      <c r="GT601" s="130"/>
      <c r="HD601" s="130"/>
      <c r="HN601" s="130"/>
      <c r="HX601" s="130"/>
      <c r="IH601" s="130"/>
    </row>
    <row xmlns:x14ac="http://schemas.microsoft.com/office/spreadsheetml/2009/9/ac" r="602" s="3" customFormat="true" x14ac:dyDescent="0.25">
      <c r="A602" s="394"/>
      <c r="B602" s="130"/>
      <c r="L602" s="130"/>
      <c r="V602" s="130"/>
      <c r="AF602" s="130"/>
      <c r="AP602" s="130"/>
      <c r="AZ602" s="130"/>
      <c r="BA602" s="130"/>
      <c r="BB602" s="130"/>
      <c r="BC602" s="130"/>
      <c r="BD602" s="130"/>
      <c r="BE602" s="130"/>
      <c r="BF602" s="130"/>
      <c r="BG602" s="130"/>
      <c r="BJ602" s="130"/>
      <c r="BK602" s="130"/>
      <c r="BL602" s="130"/>
      <c r="BM602" s="130"/>
      <c r="BN602" s="130"/>
      <c r="BO602" s="130"/>
      <c r="BP602" s="130"/>
      <c r="BQ602" s="130"/>
      <c r="BT602" s="441"/>
      <c r="BU602" s="442"/>
      <c r="BV602" s="442"/>
      <c r="BW602" s="442"/>
      <c r="BX602" s="442"/>
      <c r="BY602" s="442"/>
      <c r="BZ602" s="442"/>
      <c r="CA602" s="442"/>
      <c r="CB602" s="442"/>
      <c r="CC602" s="442"/>
      <c r="CD602" s="130"/>
      <c r="CN602" s="130"/>
      <c r="CX602" s="130"/>
      <c r="DH602" s="130"/>
      <c r="DR602" s="130"/>
      <c r="EB602" s="130"/>
      <c r="EL602" s="130"/>
      <c r="EV602" s="130"/>
      <c r="EW602" s="130"/>
      <c r="EX602" s="130"/>
      <c r="EY602" s="130"/>
      <c r="EZ602" s="130"/>
      <c r="FA602" s="130"/>
      <c r="FB602" s="130"/>
      <c r="FC602" s="130"/>
      <c r="FF602" s="130"/>
      <c r="FP602" s="130"/>
      <c r="FZ602" s="130"/>
      <c r="GJ602" s="130"/>
      <c r="GT602" s="130"/>
      <c r="HD602" s="130"/>
      <c r="HN602" s="130"/>
      <c r="HX602" s="130"/>
      <c r="IH602" s="130"/>
    </row>
    <row xmlns:x14ac="http://schemas.microsoft.com/office/spreadsheetml/2009/9/ac" r="603" s="3" customFormat="true" x14ac:dyDescent="0.25">
      <c r="A603" s="394"/>
      <c r="B603" s="130"/>
      <c r="L603" s="130"/>
      <c r="V603" s="130"/>
      <c r="AF603" s="130"/>
      <c r="AP603" s="130"/>
      <c r="AZ603" s="130"/>
      <c r="BA603" s="130"/>
      <c r="BB603" s="130"/>
      <c r="BC603" s="130"/>
      <c r="BD603" s="130"/>
      <c r="BE603" s="130"/>
      <c r="BF603" s="130"/>
      <c r="BG603" s="130"/>
      <c r="BJ603" s="130"/>
      <c r="BK603" s="130"/>
      <c r="BL603" s="130"/>
      <c r="BM603" s="130"/>
      <c r="BN603" s="130"/>
      <c r="BO603" s="130"/>
      <c r="BP603" s="130"/>
      <c r="BQ603" s="130"/>
      <c r="BT603" s="441"/>
      <c r="BU603" s="442"/>
      <c r="BV603" s="442"/>
      <c r="BW603" s="442"/>
      <c r="BX603" s="442"/>
      <c r="BY603" s="442"/>
      <c r="BZ603" s="442"/>
      <c r="CA603" s="442"/>
      <c r="CB603" s="442"/>
      <c r="CC603" s="442"/>
      <c r="CD603" s="130"/>
      <c r="CN603" s="130"/>
      <c r="CX603" s="130"/>
      <c r="DH603" s="130"/>
      <c r="DR603" s="130"/>
      <c r="EB603" s="130"/>
      <c r="EL603" s="130"/>
      <c r="EV603" s="130"/>
      <c r="EW603" s="130"/>
      <c r="EX603" s="130"/>
      <c r="EY603" s="130"/>
      <c r="EZ603" s="130"/>
      <c r="FA603" s="130"/>
      <c r="FB603" s="130"/>
      <c r="FC603" s="130"/>
      <c r="FF603" s="130"/>
      <c r="FP603" s="130"/>
      <c r="FZ603" s="130"/>
      <c r="GJ603" s="130"/>
      <c r="GT603" s="130"/>
      <c r="HD603" s="130"/>
      <c r="HN603" s="130"/>
      <c r="HX603" s="130"/>
      <c r="IH603" s="130"/>
    </row>
    <row xmlns:x14ac="http://schemas.microsoft.com/office/spreadsheetml/2009/9/ac" r="604" s="3" customFormat="true" x14ac:dyDescent="0.25">
      <c r="A604" s="394"/>
      <c r="B604" s="130"/>
      <c r="L604" s="130"/>
      <c r="V604" s="130"/>
      <c r="AF604" s="130"/>
      <c r="AP604" s="130"/>
      <c r="AZ604" s="130"/>
      <c r="BA604" s="130"/>
      <c r="BB604" s="130"/>
      <c r="BC604" s="130"/>
      <c r="BD604" s="130"/>
      <c r="BE604" s="130"/>
      <c r="BF604" s="130"/>
      <c r="BG604" s="130"/>
      <c r="BJ604" s="130"/>
      <c r="BK604" s="130"/>
      <c r="BL604" s="130"/>
      <c r="BM604" s="130"/>
      <c r="BN604" s="130"/>
      <c r="BO604" s="130"/>
      <c r="BP604" s="130"/>
      <c r="BQ604" s="130"/>
      <c r="BT604" s="441"/>
      <c r="BU604" s="442"/>
      <c r="BV604" s="442"/>
      <c r="BW604" s="442"/>
      <c r="BX604" s="442"/>
      <c r="BY604" s="442"/>
      <c r="BZ604" s="442"/>
      <c r="CA604" s="442"/>
      <c r="CB604" s="442"/>
      <c r="CC604" s="442"/>
      <c r="CD604" s="130"/>
      <c r="CN604" s="130"/>
      <c r="CX604" s="130"/>
      <c r="DH604" s="130"/>
      <c r="DR604" s="130"/>
      <c r="EB604" s="130"/>
      <c r="EL604" s="130"/>
      <c r="EV604" s="130"/>
      <c r="EW604" s="130"/>
      <c r="EX604" s="130"/>
      <c r="EY604" s="130"/>
      <c r="EZ604" s="130"/>
      <c r="FA604" s="130"/>
      <c r="FB604" s="130"/>
      <c r="FC604" s="130"/>
      <c r="FF604" s="130"/>
      <c r="FP604" s="130"/>
      <c r="FZ604" s="130"/>
      <c r="GJ604" s="130"/>
      <c r="GT604" s="130"/>
      <c r="HD604" s="130"/>
      <c r="HN604" s="130"/>
      <c r="HX604" s="130"/>
      <c r="IH604" s="130"/>
    </row>
    <row xmlns:x14ac="http://schemas.microsoft.com/office/spreadsheetml/2009/9/ac" r="605" s="3" customFormat="true" x14ac:dyDescent="0.25">
      <c r="A605" s="394"/>
      <c r="B605" s="130"/>
      <c r="L605" s="130"/>
      <c r="V605" s="130"/>
      <c r="AF605" s="130"/>
      <c r="AP605" s="130"/>
      <c r="AZ605" s="130"/>
      <c r="BA605" s="130"/>
      <c r="BB605" s="130"/>
      <c r="BC605" s="130"/>
      <c r="BD605" s="130"/>
      <c r="BE605" s="130"/>
      <c r="BF605" s="130"/>
      <c r="BG605" s="130"/>
      <c r="BJ605" s="130"/>
      <c r="BK605" s="130"/>
      <c r="BL605" s="130"/>
      <c r="BM605" s="130"/>
      <c r="BN605" s="130"/>
      <c r="BO605" s="130"/>
      <c r="BP605" s="130"/>
      <c r="BQ605" s="130"/>
      <c r="BT605" s="441"/>
      <c r="BU605" s="442"/>
      <c r="BV605" s="442"/>
      <c r="BW605" s="442"/>
      <c r="BX605" s="442"/>
      <c r="BY605" s="442"/>
      <c r="BZ605" s="442"/>
      <c r="CA605" s="442"/>
      <c r="CB605" s="442"/>
      <c r="CC605" s="442"/>
      <c r="CD605" s="130"/>
      <c r="CN605" s="130"/>
      <c r="CX605" s="130"/>
      <c r="DH605" s="130"/>
      <c r="DR605" s="130"/>
      <c r="EB605" s="130"/>
      <c r="EL605" s="130"/>
      <c r="EV605" s="130"/>
      <c r="EW605" s="130"/>
      <c r="EX605" s="130"/>
      <c r="EY605" s="130"/>
      <c r="EZ605" s="130"/>
      <c r="FA605" s="130"/>
      <c r="FB605" s="130"/>
      <c r="FC605" s="130"/>
      <c r="FF605" s="130"/>
      <c r="FP605" s="130"/>
      <c r="FZ605" s="130"/>
      <c r="GJ605" s="130"/>
      <c r="GT605" s="130"/>
      <c r="HD605" s="130"/>
      <c r="HN605" s="130"/>
      <c r="HX605" s="130"/>
      <c r="IH605" s="130"/>
    </row>
    <row xmlns:x14ac="http://schemas.microsoft.com/office/spreadsheetml/2009/9/ac" r="606" s="3" customFormat="true" x14ac:dyDescent="0.25">
      <c r="A606" s="394"/>
      <c r="B606" s="130"/>
      <c r="L606" s="130"/>
      <c r="V606" s="130"/>
      <c r="AF606" s="130"/>
      <c r="AP606" s="130"/>
      <c r="AZ606" s="130"/>
      <c r="BA606" s="130"/>
      <c r="BB606" s="130"/>
      <c r="BC606" s="130"/>
      <c r="BD606" s="130"/>
      <c r="BE606" s="130"/>
      <c r="BF606" s="130"/>
      <c r="BG606" s="130"/>
      <c r="BJ606" s="130"/>
      <c r="BK606" s="130"/>
      <c r="BL606" s="130"/>
      <c r="BM606" s="130"/>
      <c r="BN606" s="130"/>
      <c r="BO606" s="130"/>
      <c r="BP606" s="130"/>
      <c r="BQ606" s="130"/>
      <c r="BT606" s="441"/>
      <c r="BU606" s="442"/>
      <c r="BV606" s="442"/>
      <c r="BW606" s="442"/>
      <c r="BX606" s="442"/>
      <c r="BY606" s="442"/>
      <c r="BZ606" s="442"/>
      <c r="CA606" s="442"/>
      <c r="CB606" s="442"/>
      <c r="CC606" s="442"/>
      <c r="CD606" s="130"/>
      <c r="CN606" s="130"/>
      <c r="CX606" s="130"/>
      <c r="DH606" s="130"/>
      <c r="DR606" s="130"/>
      <c r="EB606" s="130"/>
      <c r="EL606" s="130"/>
      <c r="EV606" s="130"/>
      <c r="EW606" s="130"/>
      <c r="EX606" s="130"/>
      <c r="EY606" s="130"/>
      <c r="EZ606" s="130"/>
      <c r="FA606" s="130"/>
      <c r="FB606" s="130"/>
      <c r="FC606" s="130"/>
      <c r="FF606" s="130"/>
      <c r="FP606" s="130"/>
      <c r="FZ606" s="130"/>
      <c r="GJ606" s="130"/>
      <c r="GT606" s="130"/>
      <c r="HD606" s="130"/>
      <c r="HN606" s="130"/>
      <c r="HX606" s="130"/>
      <c r="IH606" s="130"/>
    </row>
    <row xmlns:x14ac="http://schemas.microsoft.com/office/spreadsheetml/2009/9/ac" r="607" s="3" customFormat="true" x14ac:dyDescent="0.25">
      <c r="A607" s="394"/>
      <c r="B607" s="130"/>
      <c r="L607" s="130"/>
      <c r="V607" s="130"/>
      <c r="AF607" s="130"/>
      <c r="AP607" s="130"/>
      <c r="AZ607" s="130"/>
      <c r="BA607" s="130"/>
      <c r="BB607" s="130"/>
      <c r="BC607" s="130"/>
      <c r="BD607" s="130"/>
      <c r="BE607" s="130"/>
      <c r="BF607" s="130"/>
      <c r="BG607" s="130"/>
      <c r="BJ607" s="130"/>
      <c r="BK607" s="130"/>
      <c r="BL607" s="130"/>
      <c r="BM607" s="130"/>
      <c r="BN607" s="130"/>
      <c r="BO607" s="130"/>
      <c r="BP607" s="130"/>
      <c r="BQ607" s="130"/>
      <c r="BT607" s="441"/>
      <c r="BU607" s="442"/>
      <c r="BV607" s="442"/>
      <c r="BW607" s="442"/>
      <c r="BX607" s="442"/>
      <c r="BY607" s="442"/>
      <c r="BZ607" s="442"/>
      <c r="CA607" s="442"/>
      <c r="CB607" s="442"/>
      <c r="CC607" s="442"/>
      <c r="CD607" s="130"/>
      <c r="CN607" s="130"/>
      <c r="CX607" s="130"/>
      <c r="DH607" s="130"/>
      <c r="DR607" s="130"/>
      <c r="EB607" s="130"/>
      <c r="EL607" s="130"/>
      <c r="EV607" s="130"/>
      <c r="EW607" s="130"/>
      <c r="EX607" s="130"/>
      <c r="EY607" s="130"/>
      <c r="EZ607" s="130"/>
      <c r="FA607" s="130"/>
      <c r="FB607" s="130"/>
      <c r="FC607" s="130"/>
      <c r="FF607" s="130"/>
      <c r="FP607" s="130"/>
      <c r="FZ607" s="130"/>
      <c r="GJ607" s="130"/>
      <c r="GT607" s="130"/>
      <c r="HD607" s="130"/>
      <c r="HN607" s="130"/>
      <c r="HX607" s="130"/>
      <c r="IH607" s="130"/>
    </row>
    <row xmlns:x14ac="http://schemas.microsoft.com/office/spreadsheetml/2009/9/ac" r="608" s="3" customFormat="true" x14ac:dyDescent="0.25">
      <c r="A608" s="394"/>
      <c r="B608" s="130"/>
      <c r="L608" s="130"/>
      <c r="V608" s="130"/>
      <c r="AF608" s="130"/>
      <c r="AP608" s="130"/>
      <c r="AZ608" s="130"/>
      <c r="BA608" s="130"/>
      <c r="BB608" s="130"/>
      <c r="BC608" s="130"/>
      <c r="BD608" s="130"/>
      <c r="BE608" s="130"/>
      <c r="BF608" s="130"/>
      <c r="BG608" s="130"/>
      <c r="BJ608" s="130"/>
      <c r="BK608" s="130"/>
      <c r="BL608" s="130"/>
      <c r="BM608" s="130"/>
      <c r="BN608" s="130"/>
      <c r="BO608" s="130"/>
      <c r="BP608" s="130"/>
      <c r="BQ608" s="130"/>
      <c r="BT608" s="441"/>
      <c r="BU608" s="442"/>
      <c r="BV608" s="442"/>
      <c r="BW608" s="442"/>
      <c r="BX608" s="442"/>
      <c r="BY608" s="442"/>
      <c r="BZ608" s="442"/>
      <c r="CA608" s="442"/>
      <c r="CB608" s="442"/>
      <c r="CC608" s="442"/>
      <c r="CD608" s="130"/>
      <c r="CN608" s="130"/>
      <c r="CX608" s="130"/>
      <c r="DH608" s="130"/>
      <c r="DR608" s="130"/>
      <c r="EB608" s="130"/>
      <c r="EL608" s="130"/>
      <c r="EV608" s="130"/>
      <c r="EW608" s="130"/>
      <c r="EX608" s="130"/>
      <c r="EY608" s="130"/>
      <c r="EZ608" s="130"/>
      <c r="FA608" s="130"/>
      <c r="FB608" s="130"/>
      <c r="FC608" s="130"/>
      <c r="FF608" s="130"/>
      <c r="FP608" s="130"/>
      <c r="FZ608" s="130"/>
      <c r="GJ608" s="130"/>
      <c r="GT608" s="130"/>
      <c r="HD608" s="130"/>
      <c r="HN608" s="130"/>
      <c r="HX608" s="130"/>
      <c r="IH608" s="130"/>
    </row>
    <row xmlns:x14ac="http://schemas.microsoft.com/office/spreadsheetml/2009/9/ac" r="609" s="3" customFormat="true" x14ac:dyDescent="0.25">
      <c r="A609" s="394"/>
      <c r="B609" s="130"/>
      <c r="L609" s="130"/>
      <c r="V609" s="130"/>
      <c r="AF609" s="130"/>
      <c r="AP609" s="130"/>
      <c r="AZ609" s="130"/>
      <c r="BA609" s="130"/>
      <c r="BB609" s="130"/>
      <c r="BC609" s="130"/>
      <c r="BD609" s="130"/>
      <c r="BE609" s="130"/>
      <c r="BF609" s="130"/>
      <c r="BG609" s="130"/>
      <c r="BJ609" s="130"/>
      <c r="BK609" s="130"/>
      <c r="BL609" s="130"/>
      <c r="BM609" s="130"/>
      <c r="BN609" s="130"/>
      <c r="BO609" s="130"/>
      <c r="BP609" s="130"/>
      <c r="BQ609" s="130"/>
      <c r="BT609" s="441"/>
      <c r="BU609" s="442"/>
      <c r="BV609" s="442"/>
      <c r="BW609" s="442"/>
      <c r="BX609" s="442"/>
      <c r="BY609" s="442"/>
      <c r="BZ609" s="442"/>
      <c r="CA609" s="442"/>
      <c r="CB609" s="442"/>
      <c r="CC609" s="442"/>
      <c r="CD609" s="130"/>
      <c r="CN609" s="130"/>
      <c r="CX609" s="130"/>
      <c r="DH609" s="130"/>
      <c r="DR609" s="130"/>
      <c r="EB609" s="130"/>
      <c r="EL609" s="130"/>
      <c r="EV609" s="130"/>
      <c r="EW609" s="130"/>
      <c r="EX609" s="130"/>
      <c r="EY609" s="130"/>
      <c r="EZ609" s="130"/>
      <c r="FA609" s="130"/>
      <c r="FB609" s="130"/>
      <c r="FC609" s="130"/>
      <c r="FF609" s="130"/>
      <c r="FP609" s="130"/>
      <c r="FZ609" s="130"/>
      <c r="GJ609" s="130"/>
      <c r="GT609" s="130"/>
      <c r="HD609" s="130"/>
      <c r="HN609" s="130"/>
      <c r="HX609" s="130"/>
      <c r="IH609" s="130"/>
    </row>
    <row xmlns:x14ac="http://schemas.microsoft.com/office/spreadsheetml/2009/9/ac" r="610" s="3" customFormat="true" x14ac:dyDescent="0.25">
      <c r="A610" s="394"/>
      <c r="B610" s="130"/>
      <c r="L610" s="130"/>
      <c r="V610" s="130"/>
      <c r="AF610" s="130"/>
      <c r="AP610" s="130"/>
      <c r="AZ610" s="130"/>
      <c r="BA610" s="130"/>
      <c r="BB610" s="130"/>
      <c r="BC610" s="130"/>
      <c r="BD610" s="130"/>
      <c r="BE610" s="130"/>
      <c r="BF610" s="130"/>
      <c r="BG610" s="130"/>
      <c r="BJ610" s="130"/>
      <c r="BK610" s="130"/>
      <c r="BL610" s="130"/>
      <c r="BM610" s="130"/>
      <c r="BN610" s="130"/>
      <c r="BO610" s="130"/>
      <c r="BP610" s="130"/>
      <c r="BQ610" s="130"/>
      <c r="BT610" s="441"/>
      <c r="BU610" s="442"/>
      <c r="BV610" s="442"/>
      <c r="BW610" s="442"/>
      <c r="BX610" s="442"/>
      <c r="BY610" s="442"/>
      <c r="BZ610" s="442"/>
      <c r="CA610" s="442"/>
      <c r="CB610" s="442"/>
      <c r="CC610" s="442"/>
      <c r="CD610" s="130"/>
      <c r="CN610" s="130"/>
      <c r="CX610" s="130"/>
      <c r="DH610" s="130"/>
      <c r="DR610" s="130"/>
      <c r="EB610" s="130"/>
      <c r="EL610" s="130"/>
      <c r="EV610" s="130"/>
      <c r="EW610" s="130"/>
      <c r="EX610" s="130"/>
      <c r="EY610" s="130"/>
      <c r="EZ610" s="130"/>
      <c r="FA610" s="130"/>
      <c r="FB610" s="130"/>
      <c r="FC610" s="130"/>
      <c r="FF610" s="130"/>
      <c r="FP610" s="130"/>
      <c r="FZ610" s="130"/>
      <c r="GJ610" s="130"/>
      <c r="GT610" s="130"/>
      <c r="HD610" s="130"/>
      <c r="HN610" s="130"/>
      <c r="HX610" s="130"/>
      <c r="IH610" s="130"/>
    </row>
    <row xmlns:x14ac="http://schemas.microsoft.com/office/spreadsheetml/2009/9/ac" r="611" s="3" customFormat="true" x14ac:dyDescent="0.25">
      <c r="A611" s="394"/>
      <c r="B611" s="130"/>
      <c r="L611" s="130"/>
      <c r="V611" s="130"/>
      <c r="AF611" s="130"/>
      <c r="AP611" s="130"/>
      <c r="AZ611" s="130"/>
      <c r="BA611" s="130"/>
      <c r="BB611" s="130"/>
      <c r="BC611" s="130"/>
      <c r="BD611" s="130"/>
      <c r="BE611" s="130"/>
      <c r="BF611" s="130"/>
      <c r="BG611" s="130"/>
      <c r="BJ611" s="130"/>
      <c r="BK611" s="130"/>
      <c r="BL611" s="130"/>
      <c r="BM611" s="130"/>
      <c r="BN611" s="130"/>
      <c r="BO611" s="130"/>
      <c r="BP611" s="130"/>
      <c r="BQ611" s="130"/>
      <c r="BT611" s="441"/>
      <c r="BU611" s="442"/>
      <c r="BV611" s="442"/>
      <c r="BW611" s="442"/>
      <c r="BX611" s="442"/>
      <c r="BY611" s="442"/>
      <c r="BZ611" s="442"/>
      <c r="CA611" s="442"/>
      <c r="CB611" s="442"/>
      <c r="CC611" s="442"/>
      <c r="CD611" s="130"/>
      <c r="CN611" s="130"/>
      <c r="CX611" s="130"/>
      <c r="DH611" s="130"/>
      <c r="DR611" s="130"/>
      <c r="EB611" s="130"/>
      <c r="EL611" s="130"/>
      <c r="EV611" s="130"/>
      <c r="EW611" s="130"/>
      <c r="EX611" s="130"/>
      <c r="EY611" s="130"/>
      <c r="EZ611" s="130"/>
      <c r="FA611" s="130"/>
      <c r="FB611" s="130"/>
      <c r="FC611" s="130"/>
      <c r="FF611" s="130"/>
      <c r="FP611" s="130"/>
      <c r="FZ611" s="130"/>
      <c r="GJ611" s="130"/>
      <c r="GT611" s="130"/>
      <c r="HD611" s="130"/>
      <c r="HN611" s="130"/>
      <c r="HX611" s="130"/>
      <c r="IH611" s="130"/>
    </row>
    <row xmlns:x14ac="http://schemas.microsoft.com/office/spreadsheetml/2009/9/ac" r="612" s="3" customFormat="true" x14ac:dyDescent="0.25">
      <c r="A612" s="394"/>
      <c r="B612" s="130"/>
      <c r="L612" s="130"/>
      <c r="V612" s="130"/>
      <c r="AF612" s="130"/>
      <c r="AP612" s="130"/>
      <c r="AZ612" s="130"/>
      <c r="BA612" s="130"/>
      <c r="BB612" s="130"/>
      <c r="BC612" s="130"/>
      <c r="BD612" s="130"/>
      <c r="BE612" s="130"/>
      <c r="BF612" s="130"/>
      <c r="BG612" s="130"/>
      <c r="BJ612" s="130"/>
      <c r="BK612" s="130"/>
      <c r="BL612" s="130"/>
      <c r="BM612" s="130"/>
      <c r="BN612" s="130"/>
      <c r="BO612" s="130"/>
      <c r="BP612" s="130"/>
      <c r="BQ612" s="130"/>
      <c r="BT612" s="441"/>
      <c r="BU612" s="442"/>
      <c r="BV612" s="442"/>
      <c r="BW612" s="442"/>
      <c r="BX612" s="442"/>
      <c r="BY612" s="442"/>
      <c r="BZ612" s="442"/>
      <c r="CA612" s="442"/>
      <c r="CB612" s="442"/>
      <c r="CC612" s="442"/>
      <c r="CD612" s="130"/>
      <c r="CN612" s="130"/>
      <c r="CX612" s="130"/>
      <c r="DH612" s="130"/>
      <c r="DR612" s="130"/>
      <c r="EB612" s="130"/>
      <c r="EL612" s="130"/>
      <c r="EV612" s="130"/>
      <c r="EW612" s="130"/>
      <c r="EX612" s="130"/>
      <c r="EY612" s="130"/>
      <c r="EZ612" s="130"/>
      <c r="FA612" s="130"/>
      <c r="FB612" s="130"/>
      <c r="FC612" s="130"/>
      <c r="FF612" s="130"/>
      <c r="FP612" s="130"/>
      <c r="FZ612" s="130"/>
      <c r="GJ612" s="130"/>
      <c r="GT612" s="130"/>
      <c r="HD612" s="130"/>
      <c r="HN612" s="130"/>
      <c r="HX612" s="130"/>
      <c r="IH612" s="130"/>
    </row>
    <row xmlns:x14ac="http://schemas.microsoft.com/office/spreadsheetml/2009/9/ac" r="613" s="3" customFormat="true" x14ac:dyDescent="0.25">
      <c r="A613" s="394"/>
      <c r="B613" s="130"/>
      <c r="L613" s="130"/>
      <c r="V613" s="130"/>
      <c r="AF613" s="130"/>
      <c r="AP613" s="130"/>
      <c r="AZ613" s="130"/>
      <c r="BA613" s="130"/>
      <c r="BB613" s="130"/>
      <c r="BC613" s="130"/>
      <c r="BD613" s="130"/>
      <c r="BE613" s="130"/>
      <c r="BF613" s="130"/>
      <c r="BG613" s="130"/>
      <c r="BJ613" s="130"/>
      <c r="BK613" s="130"/>
      <c r="BL613" s="130"/>
      <c r="BM613" s="130"/>
      <c r="BN613" s="130"/>
      <c r="BO613" s="130"/>
      <c r="BP613" s="130"/>
      <c r="BQ613" s="130"/>
      <c r="BT613" s="441"/>
      <c r="BU613" s="442"/>
      <c r="BV613" s="442"/>
      <c r="BW613" s="442"/>
      <c r="BX613" s="442"/>
      <c r="BY613" s="442"/>
      <c r="BZ613" s="442"/>
      <c r="CA613" s="442"/>
      <c r="CB613" s="442"/>
      <c r="CC613" s="442"/>
      <c r="CD613" s="130"/>
      <c r="CN613" s="130"/>
      <c r="CX613" s="130"/>
      <c r="DH613" s="130"/>
      <c r="DR613" s="130"/>
      <c r="EB613" s="130"/>
      <c r="EL613" s="130"/>
      <c r="EV613" s="130"/>
      <c r="EW613" s="130"/>
      <c r="EX613" s="130"/>
      <c r="EY613" s="130"/>
      <c r="EZ613" s="130"/>
      <c r="FA613" s="130"/>
      <c r="FB613" s="130"/>
      <c r="FC613" s="130"/>
      <c r="FF613" s="130"/>
      <c r="FP613" s="130"/>
      <c r="FZ613" s="130"/>
      <c r="GJ613" s="130"/>
      <c r="GT613" s="130"/>
      <c r="HD613" s="130"/>
      <c r="HN613" s="130"/>
      <c r="HX613" s="130"/>
      <c r="IH613" s="130"/>
    </row>
    <row xmlns:x14ac="http://schemas.microsoft.com/office/spreadsheetml/2009/9/ac" r="614" s="3" customFormat="true" x14ac:dyDescent="0.25">
      <c r="A614" s="394"/>
      <c r="B614" s="130"/>
      <c r="L614" s="130"/>
      <c r="V614" s="130"/>
      <c r="AF614" s="130"/>
      <c r="AP614" s="130"/>
      <c r="AZ614" s="130"/>
      <c r="BA614" s="130"/>
      <c r="BB614" s="130"/>
      <c r="BC614" s="130"/>
      <c r="BD614" s="130"/>
      <c r="BE614" s="130"/>
      <c r="BF614" s="130"/>
      <c r="BG614" s="130"/>
      <c r="BJ614" s="130"/>
      <c r="BK614" s="130"/>
      <c r="BL614" s="130"/>
      <c r="BM614" s="130"/>
      <c r="BN614" s="130"/>
      <c r="BO614" s="130"/>
      <c r="BP614" s="130"/>
      <c r="BQ614" s="130"/>
      <c r="BT614" s="441"/>
      <c r="BU614" s="442"/>
      <c r="BV614" s="442"/>
      <c r="BW614" s="442"/>
      <c r="BX614" s="442"/>
      <c r="BY614" s="442"/>
      <c r="BZ614" s="442"/>
      <c r="CA614" s="442"/>
      <c r="CB614" s="442"/>
      <c r="CC614" s="442"/>
      <c r="CD614" s="130"/>
      <c r="CN614" s="130"/>
      <c r="CX614" s="130"/>
      <c r="DH614" s="130"/>
      <c r="DR614" s="130"/>
      <c r="EB614" s="130"/>
      <c r="EL614" s="130"/>
      <c r="EV614" s="130"/>
      <c r="EW614" s="130"/>
      <c r="EX614" s="130"/>
      <c r="EY614" s="130"/>
      <c r="EZ614" s="130"/>
      <c r="FA614" s="130"/>
      <c r="FB614" s="130"/>
      <c r="FC614" s="130"/>
      <c r="FF614" s="130"/>
      <c r="FP614" s="130"/>
      <c r="FZ614" s="130"/>
      <c r="GJ614" s="130"/>
      <c r="GT614" s="130"/>
      <c r="HD614" s="130"/>
      <c r="HN614" s="130"/>
      <c r="HX614" s="130"/>
      <c r="IH614" s="130"/>
    </row>
    <row xmlns:x14ac="http://schemas.microsoft.com/office/spreadsheetml/2009/9/ac" r="615" s="3" customFormat="true" x14ac:dyDescent="0.25">
      <c r="A615" s="394"/>
      <c r="B615" s="130"/>
      <c r="L615" s="130"/>
      <c r="V615" s="130"/>
      <c r="AF615" s="130"/>
      <c r="AP615" s="130"/>
      <c r="AZ615" s="130"/>
      <c r="BA615" s="130"/>
      <c r="BB615" s="130"/>
      <c r="BC615" s="130"/>
      <c r="BD615" s="130"/>
      <c r="BE615" s="130"/>
      <c r="BF615" s="130"/>
      <c r="BG615" s="130"/>
      <c r="BJ615" s="130"/>
      <c r="BK615" s="130"/>
      <c r="BL615" s="130"/>
      <c r="BM615" s="130"/>
      <c r="BN615" s="130"/>
      <c r="BO615" s="130"/>
      <c r="BP615" s="130"/>
      <c r="BQ615" s="130"/>
      <c r="BT615" s="441"/>
      <c r="BU615" s="442"/>
      <c r="BV615" s="442"/>
      <c r="BW615" s="442"/>
      <c r="BX615" s="442"/>
      <c r="BY615" s="442"/>
      <c r="BZ615" s="442"/>
      <c r="CA615" s="442"/>
      <c r="CB615" s="442"/>
      <c r="CC615" s="442"/>
      <c r="CD615" s="130"/>
      <c r="CN615" s="130"/>
      <c r="CX615" s="130"/>
      <c r="DH615" s="130"/>
      <c r="DR615" s="130"/>
      <c r="EB615" s="130"/>
      <c r="EL615" s="130"/>
      <c r="EV615" s="130"/>
      <c r="EW615" s="130"/>
      <c r="EX615" s="130"/>
      <c r="EY615" s="130"/>
      <c r="EZ615" s="130"/>
      <c r="FA615" s="130"/>
      <c r="FB615" s="130"/>
      <c r="FC615" s="130"/>
      <c r="FF615" s="130"/>
      <c r="FP615" s="130"/>
      <c r="FZ615" s="130"/>
      <c r="GJ615" s="130"/>
      <c r="GT615" s="130"/>
      <c r="HD615" s="130"/>
      <c r="HN615" s="130"/>
      <c r="HX615" s="130"/>
      <c r="IH615" s="130"/>
    </row>
    <row xmlns:x14ac="http://schemas.microsoft.com/office/spreadsheetml/2009/9/ac" r="616" s="3" customFormat="true" x14ac:dyDescent="0.25">
      <c r="A616" s="394"/>
      <c r="B616" s="130"/>
      <c r="L616" s="130"/>
      <c r="V616" s="130"/>
      <c r="AF616" s="130"/>
      <c r="AP616" s="130"/>
      <c r="AZ616" s="130"/>
      <c r="BA616" s="130"/>
      <c r="BB616" s="130"/>
      <c r="BC616" s="130"/>
      <c r="BD616" s="130"/>
      <c r="BE616" s="130"/>
      <c r="BF616" s="130"/>
      <c r="BG616" s="130"/>
      <c r="BJ616" s="130"/>
      <c r="BK616" s="130"/>
      <c r="BL616" s="130"/>
      <c r="BM616" s="130"/>
      <c r="BN616" s="130"/>
      <c r="BO616" s="130"/>
      <c r="BP616" s="130"/>
      <c r="BQ616" s="130"/>
      <c r="BT616" s="441"/>
      <c r="BU616" s="442"/>
      <c r="BV616" s="442"/>
      <c r="BW616" s="442"/>
      <c r="BX616" s="442"/>
      <c r="BY616" s="442"/>
      <c r="BZ616" s="442"/>
      <c r="CA616" s="442"/>
      <c r="CB616" s="442"/>
      <c r="CC616" s="442"/>
      <c r="CD616" s="130"/>
      <c r="CN616" s="130"/>
      <c r="CX616" s="130"/>
      <c r="DH616" s="130"/>
      <c r="DR616" s="130"/>
      <c r="EB616" s="130"/>
      <c r="EL616" s="130"/>
      <c r="EV616" s="130"/>
      <c r="EW616" s="130"/>
      <c r="EX616" s="130"/>
      <c r="EY616" s="130"/>
      <c r="EZ616" s="130"/>
      <c r="FA616" s="130"/>
      <c r="FB616" s="130"/>
      <c r="FC616" s="130"/>
      <c r="FF616" s="130"/>
      <c r="FP616" s="130"/>
      <c r="FZ616" s="130"/>
      <c r="GJ616" s="130"/>
      <c r="GT616" s="130"/>
      <c r="HD616" s="130"/>
      <c r="HN616" s="130"/>
      <c r="HX616" s="130"/>
      <c r="IH616" s="130"/>
    </row>
    <row xmlns:x14ac="http://schemas.microsoft.com/office/spreadsheetml/2009/9/ac" r="617" s="3" customFormat="true" x14ac:dyDescent="0.25">
      <c r="A617" s="394"/>
      <c r="B617" s="130"/>
      <c r="L617" s="130"/>
      <c r="V617" s="130"/>
      <c r="AF617" s="130"/>
      <c r="AP617" s="130"/>
      <c r="AZ617" s="130"/>
      <c r="BA617" s="130"/>
      <c r="BB617" s="130"/>
      <c r="BC617" s="130"/>
      <c r="BD617" s="130"/>
      <c r="BE617" s="130"/>
      <c r="BF617" s="130"/>
      <c r="BG617" s="130"/>
      <c r="BJ617" s="130"/>
      <c r="BK617" s="130"/>
      <c r="BL617" s="130"/>
      <c r="BM617" s="130"/>
      <c r="BN617" s="130"/>
      <c r="BO617" s="130"/>
      <c r="BP617" s="130"/>
      <c r="BQ617" s="130"/>
      <c r="BT617" s="441"/>
      <c r="BU617" s="442"/>
      <c r="BV617" s="442"/>
      <c r="BW617" s="442"/>
      <c r="BX617" s="442"/>
      <c r="BY617" s="442"/>
      <c r="BZ617" s="442"/>
      <c r="CA617" s="442"/>
      <c r="CB617" s="442"/>
      <c r="CC617" s="442"/>
      <c r="CD617" s="130"/>
      <c r="CN617" s="130"/>
      <c r="CX617" s="130"/>
      <c r="DH617" s="130"/>
      <c r="DR617" s="130"/>
      <c r="EB617" s="130"/>
      <c r="EL617" s="130"/>
      <c r="EV617" s="130"/>
      <c r="EW617" s="130"/>
      <c r="EX617" s="130"/>
      <c r="EY617" s="130"/>
      <c r="EZ617" s="130"/>
      <c r="FA617" s="130"/>
      <c r="FB617" s="130"/>
      <c r="FC617" s="130"/>
      <c r="FF617" s="130"/>
      <c r="FP617" s="130"/>
      <c r="FZ617" s="130"/>
      <c r="GJ617" s="130"/>
      <c r="GT617" s="130"/>
      <c r="HD617" s="130"/>
      <c r="HN617" s="130"/>
      <c r="HX617" s="130"/>
      <c r="IH617" s="130"/>
    </row>
    <row xmlns:x14ac="http://schemas.microsoft.com/office/spreadsheetml/2009/9/ac" r="618" s="3" customFormat="true" x14ac:dyDescent="0.25">
      <c r="A618" s="394"/>
      <c r="B618" s="130"/>
      <c r="L618" s="130"/>
      <c r="V618" s="130"/>
      <c r="AF618" s="130"/>
      <c r="AP618" s="130"/>
      <c r="AZ618" s="130"/>
      <c r="BA618" s="130"/>
      <c r="BB618" s="130"/>
      <c r="BC618" s="130"/>
      <c r="BD618" s="130"/>
      <c r="BE618" s="130"/>
      <c r="BF618" s="130"/>
      <c r="BG618" s="130"/>
      <c r="BJ618" s="130"/>
      <c r="BK618" s="130"/>
      <c r="BL618" s="130"/>
      <c r="BM618" s="130"/>
      <c r="BN618" s="130"/>
      <c r="BO618" s="130"/>
      <c r="BP618" s="130"/>
      <c r="BQ618" s="130"/>
      <c r="BT618" s="441"/>
      <c r="BU618" s="442"/>
      <c r="BV618" s="442"/>
      <c r="BW618" s="442"/>
      <c r="BX618" s="442"/>
      <c r="BY618" s="442"/>
      <c r="BZ618" s="442"/>
      <c r="CA618" s="442"/>
      <c r="CB618" s="442"/>
      <c r="CC618" s="442"/>
      <c r="CD618" s="130"/>
      <c r="CN618" s="130"/>
      <c r="CX618" s="130"/>
      <c r="DH618" s="130"/>
      <c r="DR618" s="130"/>
      <c r="EB618" s="130"/>
      <c r="EL618" s="130"/>
      <c r="EV618" s="130"/>
      <c r="EW618" s="130"/>
      <c r="EX618" s="130"/>
      <c r="EY618" s="130"/>
      <c r="EZ618" s="130"/>
      <c r="FA618" s="130"/>
      <c r="FB618" s="130"/>
      <c r="FC618" s="130"/>
      <c r="FF618" s="130"/>
      <c r="FP618" s="130"/>
      <c r="FZ618" s="130"/>
      <c r="GJ618" s="130"/>
      <c r="GT618" s="130"/>
      <c r="HD618" s="130"/>
      <c r="HN618" s="130"/>
      <c r="HX618" s="130"/>
      <c r="IH618" s="130"/>
    </row>
    <row xmlns:x14ac="http://schemas.microsoft.com/office/spreadsheetml/2009/9/ac" r="619" s="3" customFormat="true" x14ac:dyDescent="0.25">
      <c r="A619" s="394"/>
      <c r="B619" s="130"/>
      <c r="L619" s="130"/>
      <c r="V619" s="130"/>
      <c r="AF619" s="130"/>
      <c r="AP619" s="130"/>
      <c r="AZ619" s="130"/>
      <c r="BA619" s="130"/>
      <c r="BB619" s="130"/>
      <c r="BC619" s="130"/>
      <c r="BD619" s="130"/>
      <c r="BE619" s="130"/>
      <c r="BF619" s="130"/>
      <c r="BG619" s="130"/>
      <c r="BJ619" s="130"/>
      <c r="BK619" s="130"/>
      <c r="BL619" s="130"/>
      <c r="BM619" s="130"/>
      <c r="BN619" s="130"/>
      <c r="BO619" s="130"/>
      <c r="BP619" s="130"/>
      <c r="BQ619" s="130"/>
      <c r="BT619" s="441"/>
      <c r="BU619" s="442"/>
      <c r="BV619" s="442"/>
      <c r="BW619" s="442"/>
      <c r="BX619" s="442"/>
      <c r="BY619" s="442"/>
      <c r="BZ619" s="442"/>
      <c r="CA619" s="442"/>
      <c r="CB619" s="442"/>
      <c r="CC619" s="442"/>
      <c r="CD619" s="130"/>
      <c r="CN619" s="130"/>
      <c r="CX619" s="130"/>
      <c r="DH619" s="130"/>
      <c r="DR619" s="130"/>
      <c r="EB619" s="130"/>
      <c r="EL619" s="130"/>
      <c r="EV619" s="130"/>
      <c r="EW619" s="130"/>
      <c r="EX619" s="130"/>
      <c r="EY619" s="130"/>
      <c r="EZ619" s="130"/>
      <c r="FA619" s="130"/>
      <c r="FB619" s="130"/>
      <c r="FC619" s="130"/>
      <c r="FF619" s="130"/>
      <c r="FP619" s="130"/>
      <c r="FZ619" s="130"/>
      <c r="GJ619" s="130"/>
      <c r="GT619" s="130"/>
      <c r="HD619" s="130"/>
      <c r="HN619" s="130"/>
      <c r="HX619" s="130"/>
      <c r="IH619" s="130"/>
    </row>
    <row xmlns:x14ac="http://schemas.microsoft.com/office/spreadsheetml/2009/9/ac" r="620" s="3" customFormat="true" x14ac:dyDescent="0.25">
      <c r="A620" s="394"/>
      <c r="B620" s="130"/>
      <c r="L620" s="130"/>
      <c r="V620" s="130"/>
      <c r="AF620" s="130"/>
      <c r="AP620" s="130"/>
      <c r="AZ620" s="130"/>
      <c r="BA620" s="130"/>
      <c r="BB620" s="130"/>
      <c r="BC620" s="130"/>
      <c r="BD620" s="130"/>
      <c r="BE620" s="130"/>
      <c r="BF620" s="130"/>
      <c r="BG620" s="130"/>
      <c r="BJ620" s="130"/>
      <c r="BK620" s="130"/>
      <c r="BL620" s="130"/>
      <c r="BM620" s="130"/>
      <c r="BN620" s="130"/>
      <c r="BO620" s="130"/>
      <c r="BP620" s="130"/>
      <c r="BQ620" s="130"/>
      <c r="BT620" s="441"/>
      <c r="BU620" s="442"/>
      <c r="BV620" s="442"/>
      <c r="BW620" s="442"/>
      <c r="BX620" s="442"/>
      <c r="BY620" s="442"/>
      <c r="BZ620" s="442"/>
      <c r="CA620" s="442"/>
      <c r="CB620" s="442"/>
      <c r="CC620" s="442"/>
      <c r="CD620" s="130"/>
      <c r="CN620" s="130"/>
      <c r="CX620" s="130"/>
      <c r="DH620" s="130"/>
      <c r="DR620" s="130"/>
      <c r="EB620" s="130"/>
      <c r="EL620" s="130"/>
      <c r="EV620" s="130"/>
      <c r="EW620" s="130"/>
      <c r="EX620" s="130"/>
      <c r="EY620" s="130"/>
      <c r="EZ620" s="130"/>
      <c r="FA620" s="130"/>
      <c r="FB620" s="130"/>
      <c r="FC620" s="130"/>
      <c r="FF620" s="130"/>
      <c r="FP620" s="130"/>
      <c r="FZ620" s="130"/>
      <c r="GJ620" s="130"/>
      <c r="GT620" s="130"/>
      <c r="HD620" s="130"/>
      <c r="HN620" s="130"/>
      <c r="HX620" s="130"/>
      <c r="IH620" s="130"/>
    </row>
    <row xmlns:x14ac="http://schemas.microsoft.com/office/spreadsheetml/2009/9/ac" r="621" s="3" customFormat="true" x14ac:dyDescent="0.25">
      <c r="A621" s="394"/>
      <c r="B621" s="130"/>
      <c r="L621" s="130"/>
      <c r="V621" s="130"/>
      <c r="AF621" s="130"/>
      <c r="AP621" s="130"/>
      <c r="AZ621" s="130"/>
      <c r="BA621" s="130"/>
      <c r="BB621" s="130"/>
      <c r="BC621" s="130"/>
      <c r="BD621" s="130"/>
      <c r="BE621" s="130"/>
      <c r="BF621" s="130"/>
      <c r="BG621" s="130"/>
      <c r="BJ621" s="130"/>
      <c r="BK621" s="130"/>
      <c r="BL621" s="130"/>
      <c r="BM621" s="130"/>
      <c r="BN621" s="130"/>
      <c r="BO621" s="130"/>
      <c r="BP621" s="130"/>
      <c r="BQ621" s="130"/>
      <c r="BT621" s="441"/>
      <c r="BU621" s="442"/>
      <c r="BV621" s="442"/>
      <c r="BW621" s="442"/>
      <c r="BX621" s="442"/>
      <c r="BY621" s="442"/>
      <c r="BZ621" s="442"/>
      <c r="CA621" s="442"/>
      <c r="CB621" s="442"/>
      <c r="CC621" s="442"/>
      <c r="CD621" s="130"/>
      <c r="CN621" s="130"/>
      <c r="CX621" s="130"/>
      <c r="DH621" s="130"/>
      <c r="DR621" s="130"/>
      <c r="EB621" s="130"/>
      <c r="EL621" s="130"/>
      <c r="EV621" s="130"/>
      <c r="EW621" s="130"/>
      <c r="EX621" s="130"/>
      <c r="EY621" s="130"/>
      <c r="EZ621" s="130"/>
      <c r="FA621" s="130"/>
      <c r="FB621" s="130"/>
      <c r="FC621" s="130"/>
      <c r="FF621" s="130"/>
      <c r="FP621" s="130"/>
      <c r="FZ621" s="130"/>
      <c r="GJ621" s="130"/>
      <c r="GT621" s="130"/>
      <c r="HD621" s="130"/>
      <c r="HN621" s="130"/>
      <c r="HX621" s="130"/>
      <c r="IH621" s="130"/>
    </row>
    <row xmlns:x14ac="http://schemas.microsoft.com/office/spreadsheetml/2009/9/ac" r="622" s="3" customFormat="true" x14ac:dyDescent="0.25">
      <c r="A622" s="394"/>
      <c r="B622" s="130"/>
      <c r="L622" s="130"/>
      <c r="V622" s="130"/>
      <c r="AF622" s="130"/>
      <c r="AP622" s="130"/>
      <c r="AZ622" s="130"/>
      <c r="BA622" s="130"/>
      <c r="BB622" s="130"/>
      <c r="BC622" s="130"/>
      <c r="BD622" s="130"/>
      <c r="BE622" s="130"/>
      <c r="BF622" s="130"/>
      <c r="BG622" s="130"/>
      <c r="BJ622" s="130"/>
      <c r="BK622" s="130"/>
      <c r="BL622" s="130"/>
      <c r="BM622" s="130"/>
      <c r="BN622" s="130"/>
      <c r="BO622" s="130"/>
      <c r="BP622" s="130"/>
      <c r="BQ622" s="130"/>
      <c r="BT622" s="441"/>
      <c r="BU622" s="442"/>
      <c r="BV622" s="442"/>
      <c r="BW622" s="442"/>
      <c r="BX622" s="442"/>
      <c r="BY622" s="442"/>
      <c r="BZ622" s="442"/>
      <c r="CA622" s="442"/>
      <c r="CB622" s="442"/>
      <c r="CC622" s="442"/>
      <c r="CD622" s="130"/>
      <c r="CN622" s="130"/>
      <c r="CX622" s="130"/>
      <c r="DH622" s="130"/>
      <c r="DR622" s="130"/>
      <c r="EB622" s="130"/>
      <c r="EL622" s="130"/>
      <c r="EV622" s="130"/>
      <c r="EW622" s="130"/>
      <c r="EX622" s="130"/>
      <c r="EY622" s="130"/>
      <c r="EZ622" s="130"/>
      <c r="FA622" s="130"/>
      <c r="FB622" s="130"/>
      <c r="FC622" s="130"/>
      <c r="FF622" s="130"/>
      <c r="FP622" s="130"/>
      <c r="FZ622" s="130"/>
      <c r="GJ622" s="130"/>
      <c r="GT622" s="130"/>
      <c r="HD622" s="130"/>
      <c r="HN622" s="130"/>
      <c r="HX622" s="130"/>
      <c r="IH622" s="130"/>
    </row>
    <row xmlns:x14ac="http://schemas.microsoft.com/office/spreadsheetml/2009/9/ac" r="623" s="3" customFormat="true" x14ac:dyDescent="0.25">
      <c r="A623" s="394"/>
      <c r="B623" s="130"/>
      <c r="L623" s="130"/>
      <c r="V623" s="130"/>
      <c r="AF623" s="130"/>
      <c r="AP623" s="130"/>
      <c r="AZ623" s="130"/>
      <c r="BA623" s="130"/>
      <c r="BB623" s="130"/>
      <c r="BC623" s="130"/>
      <c r="BD623" s="130"/>
      <c r="BE623" s="130"/>
      <c r="BF623" s="130"/>
      <c r="BG623" s="130"/>
      <c r="BJ623" s="130"/>
      <c r="BK623" s="130"/>
      <c r="BL623" s="130"/>
      <c r="BM623" s="130"/>
      <c r="BN623" s="130"/>
      <c r="BO623" s="130"/>
      <c r="BP623" s="130"/>
      <c r="BQ623" s="130"/>
      <c r="BT623" s="441"/>
      <c r="BU623" s="442"/>
      <c r="BV623" s="442"/>
      <c r="BW623" s="442"/>
      <c r="BX623" s="442"/>
      <c r="BY623" s="442"/>
      <c r="BZ623" s="442"/>
      <c r="CA623" s="442"/>
      <c r="CB623" s="442"/>
      <c r="CC623" s="442"/>
      <c r="CD623" s="130"/>
      <c r="CN623" s="130"/>
      <c r="CX623" s="130"/>
      <c r="DH623" s="130"/>
      <c r="DR623" s="130"/>
      <c r="EB623" s="130"/>
      <c r="EL623" s="130"/>
      <c r="EV623" s="130"/>
      <c r="EW623" s="130"/>
      <c r="EX623" s="130"/>
      <c r="EY623" s="130"/>
      <c r="EZ623" s="130"/>
      <c r="FA623" s="130"/>
      <c r="FB623" s="130"/>
      <c r="FC623" s="130"/>
      <c r="FF623" s="130"/>
      <c r="FP623" s="130"/>
      <c r="FZ623" s="130"/>
      <c r="GJ623" s="130"/>
      <c r="GT623" s="130"/>
      <c r="HD623" s="130"/>
      <c r="HN623" s="130"/>
      <c r="HX623" s="130"/>
      <c r="IH623" s="130"/>
    </row>
    <row xmlns:x14ac="http://schemas.microsoft.com/office/spreadsheetml/2009/9/ac" r="624" s="3" customFormat="true" x14ac:dyDescent="0.25">
      <c r="A624" s="394"/>
      <c r="B624" s="130"/>
      <c r="L624" s="130"/>
      <c r="V624" s="130"/>
      <c r="AF624" s="130"/>
      <c r="AP624" s="130"/>
      <c r="AZ624" s="130"/>
      <c r="BA624" s="130"/>
      <c r="BB624" s="130"/>
      <c r="BC624" s="130"/>
      <c r="BD624" s="130"/>
      <c r="BE624" s="130"/>
      <c r="BF624" s="130"/>
      <c r="BG624" s="130"/>
      <c r="BJ624" s="130"/>
      <c r="BK624" s="130"/>
      <c r="BL624" s="130"/>
      <c r="BM624" s="130"/>
      <c r="BN624" s="130"/>
      <c r="BO624" s="130"/>
      <c r="BP624" s="130"/>
      <c r="BQ624" s="130"/>
      <c r="BT624" s="441"/>
      <c r="BU624" s="442"/>
      <c r="BV624" s="442"/>
      <c r="BW624" s="442"/>
      <c r="BX624" s="442"/>
      <c r="BY624" s="442"/>
      <c r="BZ624" s="442"/>
      <c r="CA624" s="442"/>
      <c r="CB624" s="442"/>
      <c r="CC624" s="442"/>
      <c r="CD624" s="130"/>
      <c r="CN624" s="130"/>
      <c r="CX624" s="130"/>
      <c r="DH624" s="130"/>
      <c r="DR624" s="130"/>
      <c r="EB624" s="130"/>
      <c r="EL624" s="130"/>
      <c r="EV624" s="130"/>
      <c r="EW624" s="130"/>
      <c r="EX624" s="130"/>
      <c r="EY624" s="130"/>
      <c r="EZ624" s="130"/>
      <c r="FA624" s="130"/>
      <c r="FB624" s="130"/>
      <c r="FC624" s="130"/>
      <c r="FF624" s="130"/>
      <c r="FP624" s="130"/>
      <c r="FZ624" s="130"/>
      <c r="GJ624" s="130"/>
      <c r="GT624" s="130"/>
      <c r="HD624" s="130"/>
      <c r="HN624" s="130"/>
      <c r="HX624" s="130"/>
      <c r="IH624" s="130"/>
    </row>
    <row xmlns:x14ac="http://schemas.microsoft.com/office/spreadsheetml/2009/9/ac" r="625" s="3" customFormat="true" x14ac:dyDescent="0.25">
      <c r="A625" s="394"/>
      <c r="B625" s="130"/>
      <c r="L625" s="130"/>
      <c r="V625" s="130"/>
      <c r="AF625" s="130"/>
      <c r="AP625" s="130"/>
      <c r="AZ625" s="130"/>
      <c r="BA625" s="130"/>
      <c r="BB625" s="130"/>
      <c r="BC625" s="130"/>
      <c r="BD625" s="130"/>
      <c r="BE625" s="130"/>
      <c r="BF625" s="130"/>
      <c r="BG625" s="130"/>
      <c r="BJ625" s="130"/>
      <c r="BK625" s="130"/>
      <c r="BL625" s="130"/>
      <c r="BM625" s="130"/>
      <c r="BN625" s="130"/>
      <c r="BO625" s="130"/>
      <c r="BP625" s="130"/>
      <c r="BQ625" s="130"/>
      <c r="BT625" s="441"/>
      <c r="BU625" s="442"/>
      <c r="BV625" s="442"/>
      <c r="BW625" s="442"/>
      <c r="BX625" s="442"/>
      <c r="BY625" s="442"/>
      <c r="BZ625" s="442"/>
      <c r="CA625" s="442"/>
      <c r="CB625" s="442"/>
      <c r="CC625" s="442"/>
      <c r="CD625" s="130"/>
      <c r="CN625" s="130"/>
      <c r="CX625" s="130"/>
      <c r="DH625" s="130"/>
      <c r="DR625" s="130"/>
      <c r="EB625" s="130"/>
      <c r="EL625" s="130"/>
      <c r="EV625" s="130"/>
      <c r="EW625" s="130"/>
      <c r="EX625" s="130"/>
      <c r="EY625" s="130"/>
      <c r="EZ625" s="130"/>
      <c r="FA625" s="130"/>
      <c r="FB625" s="130"/>
      <c r="FC625" s="130"/>
      <c r="FF625" s="130"/>
      <c r="FP625" s="130"/>
      <c r="FZ625" s="130"/>
      <c r="GJ625" s="130"/>
      <c r="GT625" s="130"/>
      <c r="HD625" s="130"/>
      <c r="HN625" s="130"/>
      <c r="HX625" s="130"/>
      <c r="IH625" s="130"/>
    </row>
    <row xmlns:x14ac="http://schemas.microsoft.com/office/spreadsheetml/2009/9/ac" r="626" s="3" customFormat="true" x14ac:dyDescent="0.25">
      <c r="A626" s="394"/>
      <c r="B626" s="130"/>
      <c r="L626" s="130"/>
      <c r="V626" s="130"/>
      <c r="AF626" s="130"/>
      <c r="AP626" s="130"/>
      <c r="AZ626" s="130"/>
      <c r="BA626" s="130"/>
      <c r="BB626" s="130"/>
      <c r="BC626" s="130"/>
      <c r="BD626" s="130"/>
      <c r="BE626" s="130"/>
      <c r="BF626" s="130"/>
      <c r="BG626" s="130"/>
      <c r="BJ626" s="130"/>
      <c r="BK626" s="130"/>
      <c r="BL626" s="130"/>
      <c r="BM626" s="130"/>
      <c r="BN626" s="130"/>
      <c r="BO626" s="130"/>
      <c r="BP626" s="130"/>
      <c r="BQ626" s="130"/>
      <c r="BT626" s="441"/>
      <c r="BU626" s="442"/>
      <c r="BV626" s="442"/>
      <c r="BW626" s="442"/>
      <c r="BX626" s="442"/>
      <c r="BY626" s="442"/>
      <c r="BZ626" s="442"/>
      <c r="CA626" s="442"/>
      <c r="CB626" s="442"/>
      <c r="CC626" s="442"/>
      <c r="CD626" s="130"/>
      <c r="CN626" s="130"/>
      <c r="CX626" s="130"/>
      <c r="DH626" s="130"/>
      <c r="DR626" s="130"/>
      <c r="EB626" s="130"/>
      <c r="EL626" s="130"/>
      <c r="EV626" s="130"/>
      <c r="EW626" s="130"/>
      <c r="EX626" s="130"/>
      <c r="EY626" s="130"/>
      <c r="EZ626" s="130"/>
      <c r="FA626" s="130"/>
      <c r="FB626" s="130"/>
      <c r="FC626" s="130"/>
      <c r="FF626" s="130"/>
      <c r="FP626" s="130"/>
      <c r="FZ626" s="130"/>
      <c r="GJ626" s="130"/>
      <c r="GT626" s="130"/>
      <c r="HD626" s="130"/>
      <c r="HN626" s="130"/>
      <c r="HX626" s="130"/>
      <c r="IH626" s="130"/>
    </row>
    <row xmlns:x14ac="http://schemas.microsoft.com/office/spreadsheetml/2009/9/ac" r="627" s="3" customFormat="true" x14ac:dyDescent="0.25">
      <c r="A627" s="394"/>
      <c r="B627" s="130"/>
      <c r="L627" s="130"/>
      <c r="V627" s="130"/>
      <c r="AF627" s="130"/>
      <c r="AP627" s="130"/>
      <c r="AZ627" s="130"/>
      <c r="BA627" s="130"/>
      <c r="BB627" s="130"/>
      <c r="BC627" s="130"/>
      <c r="BD627" s="130"/>
      <c r="BE627" s="130"/>
      <c r="BF627" s="130"/>
      <c r="BG627" s="130"/>
      <c r="BJ627" s="130"/>
      <c r="BK627" s="130"/>
      <c r="BL627" s="130"/>
      <c r="BM627" s="130"/>
      <c r="BN627" s="130"/>
      <c r="BO627" s="130"/>
      <c r="BP627" s="130"/>
      <c r="BQ627" s="130"/>
      <c r="BT627" s="441"/>
      <c r="BU627" s="442"/>
      <c r="BV627" s="442"/>
      <c r="BW627" s="442"/>
      <c r="BX627" s="442"/>
      <c r="BY627" s="442"/>
      <c r="BZ627" s="442"/>
      <c r="CA627" s="442"/>
      <c r="CB627" s="442"/>
      <c r="CC627" s="442"/>
      <c r="CD627" s="130"/>
      <c r="CN627" s="130"/>
      <c r="CX627" s="130"/>
      <c r="DH627" s="130"/>
      <c r="DR627" s="130"/>
      <c r="EB627" s="130"/>
      <c r="EL627" s="130"/>
      <c r="EV627" s="130"/>
      <c r="EW627" s="130"/>
      <c r="EX627" s="130"/>
      <c r="EY627" s="130"/>
      <c r="EZ627" s="130"/>
      <c r="FA627" s="130"/>
      <c r="FB627" s="130"/>
      <c r="FC627" s="130"/>
      <c r="FF627" s="130"/>
      <c r="FP627" s="130"/>
      <c r="FZ627" s="130"/>
      <c r="GJ627" s="130"/>
      <c r="GT627" s="130"/>
      <c r="HD627" s="130"/>
      <c r="HN627" s="130"/>
      <c r="HX627" s="130"/>
      <c r="IH627" s="130"/>
    </row>
    <row xmlns:x14ac="http://schemas.microsoft.com/office/spreadsheetml/2009/9/ac" r="628" s="3" customFormat="true" x14ac:dyDescent="0.25">
      <c r="A628" s="394"/>
      <c r="B628" s="130"/>
      <c r="L628" s="130"/>
      <c r="V628" s="130"/>
      <c r="AF628" s="130"/>
      <c r="AP628" s="130"/>
      <c r="AZ628" s="130"/>
      <c r="BA628" s="130"/>
      <c r="BB628" s="130"/>
      <c r="BC628" s="130"/>
      <c r="BD628" s="130"/>
      <c r="BE628" s="130"/>
      <c r="BF628" s="130"/>
      <c r="BG628" s="130"/>
      <c r="BJ628" s="130"/>
      <c r="BK628" s="130"/>
      <c r="BL628" s="130"/>
      <c r="BM628" s="130"/>
      <c r="BN628" s="130"/>
      <c r="BO628" s="130"/>
      <c r="BP628" s="130"/>
      <c r="BQ628" s="130"/>
      <c r="BT628" s="441"/>
      <c r="BU628" s="442"/>
      <c r="BV628" s="442"/>
      <c r="BW628" s="442"/>
      <c r="BX628" s="442"/>
      <c r="BY628" s="442"/>
      <c r="BZ628" s="442"/>
      <c r="CA628" s="442"/>
      <c r="CB628" s="442"/>
      <c r="CC628" s="442"/>
      <c r="CD628" s="130"/>
      <c r="CN628" s="130"/>
      <c r="CX628" s="130"/>
      <c r="DH628" s="130"/>
      <c r="DR628" s="130"/>
      <c r="EB628" s="130"/>
      <c r="EL628" s="130"/>
      <c r="EV628" s="130"/>
      <c r="EW628" s="130"/>
      <c r="EX628" s="130"/>
      <c r="EY628" s="130"/>
      <c r="EZ628" s="130"/>
      <c r="FA628" s="130"/>
      <c r="FB628" s="130"/>
      <c r="FC628" s="130"/>
      <c r="FF628" s="130"/>
      <c r="FP628" s="130"/>
      <c r="FZ628" s="130"/>
      <c r="GJ628" s="130"/>
      <c r="GT628" s="130"/>
      <c r="HD628" s="130"/>
      <c r="HN628" s="130"/>
      <c r="HX628" s="130"/>
      <c r="IH628" s="130"/>
    </row>
    <row xmlns:x14ac="http://schemas.microsoft.com/office/spreadsheetml/2009/9/ac" r="629" s="3" customFormat="true" x14ac:dyDescent="0.25">
      <c r="A629" s="394"/>
      <c r="B629" s="130"/>
      <c r="L629" s="130"/>
      <c r="V629" s="130"/>
      <c r="AF629" s="130"/>
      <c r="AP629" s="130"/>
      <c r="AZ629" s="130"/>
      <c r="BA629" s="130"/>
      <c r="BB629" s="130"/>
      <c r="BC629" s="130"/>
      <c r="BD629" s="130"/>
      <c r="BE629" s="130"/>
      <c r="BF629" s="130"/>
      <c r="BG629" s="130"/>
      <c r="BJ629" s="130"/>
      <c r="BK629" s="130"/>
      <c r="BL629" s="130"/>
      <c r="BM629" s="130"/>
      <c r="BN629" s="130"/>
      <c r="BO629" s="130"/>
      <c r="BP629" s="130"/>
      <c r="BQ629" s="130"/>
      <c r="BT629" s="441"/>
      <c r="BU629" s="442"/>
      <c r="BV629" s="442"/>
      <c r="BW629" s="442"/>
      <c r="BX629" s="442"/>
      <c r="BY629" s="442"/>
      <c r="BZ629" s="442"/>
      <c r="CA629" s="442"/>
      <c r="CB629" s="442"/>
      <c r="CC629" s="442"/>
      <c r="CD629" s="130"/>
      <c r="CN629" s="130"/>
      <c r="CX629" s="130"/>
      <c r="DH629" s="130"/>
      <c r="DR629" s="130"/>
      <c r="EB629" s="130"/>
      <c r="EL629" s="130"/>
      <c r="EV629" s="130"/>
      <c r="EW629" s="130"/>
      <c r="EX629" s="130"/>
      <c r="EY629" s="130"/>
      <c r="EZ629" s="130"/>
      <c r="FA629" s="130"/>
      <c r="FB629" s="130"/>
      <c r="FC629" s="130"/>
      <c r="FF629" s="130"/>
      <c r="FP629" s="130"/>
      <c r="FZ629" s="130"/>
      <c r="GJ629" s="130"/>
      <c r="GT629" s="130"/>
      <c r="HD629" s="130"/>
      <c r="HN629" s="130"/>
      <c r="HX629" s="130"/>
      <c r="IH629" s="130"/>
    </row>
    <row xmlns:x14ac="http://schemas.microsoft.com/office/spreadsheetml/2009/9/ac" r="630" s="3" customFormat="true" x14ac:dyDescent="0.25">
      <c r="A630" s="394"/>
      <c r="B630" s="130"/>
      <c r="L630" s="130"/>
      <c r="V630" s="130"/>
      <c r="AF630" s="130"/>
      <c r="AP630" s="130"/>
      <c r="AZ630" s="130"/>
      <c r="BA630" s="130"/>
      <c r="BB630" s="130"/>
      <c r="BC630" s="130"/>
      <c r="BD630" s="130"/>
      <c r="BE630" s="130"/>
      <c r="BF630" s="130"/>
      <c r="BG630" s="130"/>
      <c r="BJ630" s="130"/>
      <c r="BK630" s="130"/>
      <c r="BL630" s="130"/>
      <c r="BM630" s="130"/>
      <c r="BN630" s="130"/>
      <c r="BO630" s="130"/>
      <c r="BP630" s="130"/>
      <c r="BQ630" s="130"/>
      <c r="BT630" s="441"/>
      <c r="BU630" s="442"/>
      <c r="BV630" s="442"/>
      <c r="BW630" s="442"/>
      <c r="BX630" s="442"/>
      <c r="BY630" s="442"/>
      <c r="BZ630" s="442"/>
      <c r="CA630" s="442"/>
      <c r="CB630" s="442"/>
      <c r="CC630" s="442"/>
      <c r="CD630" s="130"/>
      <c r="CN630" s="130"/>
      <c r="CX630" s="130"/>
      <c r="DH630" s="130"/>
      <c r="DR630" s="130"/>
      <c r="EB630" s="130"/>
      <c r="EL630" s="130"/>
      <c r="EV630" s="130"/>
      <c r="EW630" s="130"/>
      <c r="EX630" s="130"/>
      <c r="EY630" s="130"/>
      <c r="EZ630" s="130"/>
      <c r="FA630" s="130"/>
      <c r="FB630" s="130"/>
      <c r="FC630" s="130"/>
      <c r="FF630" s="130"/>
      <c r="FP630" s="130"/>
      <c r="FZ630" s="130"/>
      <c r="GJ630" s="130"/>
      <c r="GT630" s="130"/>
      <c r="HD630" s="130"/>
      <c r="HN630" s="130"/>
      <c r="HX630" s="130"/>
      <c r="IH630" s="130"/>
    </row>
    <row xmlns:x14ac="http://schemas.microsoft.com/office/spreadsheetml/2009/9/ac" r="631" s="3" customFormat="true" x14ac:dyDescent="0.25">
      <c r="A631" s="394"/>
      <c r="B631" s="130"/>
      <c r="L631" s="130"/>
      <c r="V631" s="130"/>
      <c r="AF631" s="130"/>
      <c r="AP631" s="130"/>
      <c r="AZ631" s="130"/>
      <c r="BA631" s="130"/>
      <c r="BB631" s="130"/>
      <c r="BC631" s="130"/>
      <c r="BD631" s="130"/>
      <c r="BE631" s="130"/>
      <c r="BF631" s="130"/>
      <c r="BG631" s="130"/>
      <c r="BJ631" s="130"/>
      <c r="BK631" s="130"/>
      <c r="BL631" s="130"/>
      <c r="BM631" s="130"/>
      <c r="BN631" s="130"/>
      <c r="BO631" s="130"/>
      <c r="BP631" s="130"/>
      <c r="BQ631" s="130"/>
      <c r="BT631" s="441"/>
      <c r="BU631" s="442"/>
      <c r="BV631" s="442"/>
      <c r="BW631" s="442"/>
      <c r="BX631" s="442"/>
      <c r="BY631" s="442"/>
      <c r="BZ631" s="442"/>
      <c r="CA631" s="442"/>
      <c r="CB631" s="442"/>
      <c r="CC631" s="442"/>
      <c r="CD631" s="130"/>
      <c r="CN631" s="130"/>
      <c r="CX631" s="130"/>
      <c r="DH631" s="130"/>
      <c r="DR631" s="130"/>
      <c r="EB631" s="130"/>
      <c r="EL631" s="130"/>
      <c r="EV631" s="130"/>
      <c r="EW631" s="130"/>
      <c r="EX631" s="130"/>
      <c r="EY631" s="130"/>
      <c r="EZ631" s="130"/>
      <c r="FA631" s="130"/>
      <c r="FB631" s="130"/>
      <c r="FC631" s="130"/>
      <c r="FF631" s="130"/>
      <c r="FP631" s="130"/>
      <c r="FZ631" s="130"/>
      <c r="GJ631" s="130"/>
      <c r="GT631" s="130"/>
      <c r="HD631" s="130"/>
      <c r="HN631" s="130"/>
      <c r="HX631" s="130"/>
      <c r="IH631" s="130"/>
    </row>
    <row xmlns:x14ac="http://schemas.microsoft.com/office/spreadsheetml/2009/9/ac" r="632" s="3" customFormat="true" x14ac:dyDescent="0.25">
      <c r="A632" s="394"/>
      <c r="B632" s="130"/>
      <c r="L632" s="130"/>
      <c r="V632" s="130"/>
      <c r="AF632" s="130"/>
      <c r="AP632" s="130"/>
      <c r="AZ632" s="130"/>
      <c r="BA632" s="130"/>
      <c r="BB632" s="130"/>
      <c r="BC632" s="130"/>
      <c r="BD632" s="130"/>
      <c r="BE632" s="130"/>
      <c r="BF632" s="130"/>
      <c r="BG632" s="130"/>
      <c r="BJ632" s="130"/>
      <c r="BK632" s="130"/>
      <c r="BL632" s="130"/>
      <c r="BM632" s="130"/>
      <c r="BN632" s="130"/>
      <c r="BO632" s="130"/>
      <c r="BP632" s="130"/>
      <c r="BQ632" s="130"/>
      <c r="BT632" s="441"/>
      <c r="BU632" s="442"/>
      <c r="BV632" s="442"/>
      <c r="BW632" s="442"/>
      <c r="BX632" s="442"/>
      <c r="BY632" s="442"/>
      <c r="BZ632" s="442"/>
      <c r="CA632" s="442"/>
      <c r="CB632" s="442"/>
      <c r="CC632" s="442"/>
      <c r="CD632" s="130"/>
      <c r="CN632" s="130"/>
      <c r="CX632" s="130"/>
      <c r="DH632" s="130"/>
      <c r="DR632" s="130"/>
      <c r="EB632" s="130"/>
      <c r="EL632" s="130"/>
      <c r="EV632" s="130"/>
      <c r="EW632" s="130"/>
      <c r="EX632" s="130"/>
      <c r="EY632" s="130"/>
      <c r="EZ632" s="130"/>
      <c r="FA632" s="130"/>
      <c r="FB632" s="130"/>
      <c r="FC632" s="130"/>
      <c r="FF632" s="130"/>
      <c r="FP632" s="130"/>
      <c r="FZ632" s="130"/>
      <c r="GJ632" s="130"/>
      <c r="GT632" s="130"/>
      <c r="HD632" s="130"/>
      <c r="HN632" s="130"/>
      <c r="HX632" s="130"/>
      <c r="IH632" s="130"/>
    </row>
    <row xmlns:x14ac="http://schemas.microsoft.com/office/spreadsheetml/2009/9/ac" r="633" s="3" customFormat="true" x14ac:dyDescent="0.25">
      <c r="A633" s="394"/>
      <c r="B633" s="130"/>
      <c r="L633" s="130"/>
      <c r="V633" s="130"/>
      <c r="AF633" s="130"/>
      <c r="AP633" s="130"/>
      <c r="AZ633" s="130"/>
      <c r="BA633" s="130"/>
      <c r="BB633" s="130"/>
      <c r="BC633" s="130"/>
      <c r="BD633" s="130"/>
      <c r="BE633" s="130"/>
      <c r="BF633" s="130"/>
      <c r="BG633" s="130"/>
      <c r="BJ633" s="130"/>
      <c r="BK633" s="130"/>
      <c r="BL633" s="130"/>
      <c r="BM633" s="130"/>
      <c r="BN633" s="130"/>
      <c r="BO633" s="130"/>
      <c r="BP633" s="130"/>
      <c r="BQ633" s="130"/>
      <c r="BT633" s="441"/>
      <c r="BU633" s="442"/>
      <c r="BV633" s="442"/>
      <c r="BW633" s="442"/>
      <c r="BX633" s="442"/>
      <c r="BY633" s="442"/>
      <c r="BZ633" s="442"/>
      <c r="CA633" s="442"/>
      <c r="CB633" s="442"/>
      <c r="CC633" s="442"/>
      <c r="CD633" s="130"/>
      <c r="CN633" s="130"/>
      <c r="CX633" s="130"/>
      <c r="DH633" s="130"/>
      <c r="DR633" s="130"/>
      <c r="EB633" s="130"/>
      <c r="EL633" s="130"/>
      <c r="EV633" s="130"/>
      <c r="EW633" s="130"/>
      <c r="EX633" s="130"/>
      <c r="EY633" s="130"/>
      <c r="EZ633" s="130"/>
      <c r="FA633" s="130"/>
      <c r="FB633" s="130"/>
      <c r="FC633" s="130"/>
      <c r="FF633" s="130"/>
      <c r="FP633" s="130"/>
      <c r="FZ633" s="130"/>
      <c r="GJ633" s="130"/>
      <c r="GT633" s="130"/>
      <c r="HD633" s="130"/>
      <c r="HN633" s="130"/>
      <c r="HX633" s="130"/>
      <c r="IH633" s="130"/>
    </row>
    <row xmlns:x14ac="http://schemas.microsoft.com/office/spreadsheetml/2009/9/ac" r="634" s="3" customFormat="true" x14ac:dyDescent="0.25">
      <c r="A634" s="394"/>
      <c r="B634" s="130"/>
      <c r="L634" s="130"/>
      <c r="V634" s="130"/>
      <c r="AF634" s="130"/>
      <c r="AP634" s="130"/>
      <c r="AZ634" s="130"/>
      <c r="BA634" s="130"/>
      <c r="BB634" s="130"/>
      <c r="BC634" s="130"/>
      <c r="BD634" s="130"/>
      <c r="BE634" s="130"/>
      <c r="BF634" s="130"/>
      <c r="BG634" s="130"/>
      <c r="BJ634" s="130"/>
      <c r="BK634" s="130"/>
      <c r="BL634" s="130"/>
      <c r="BM634" s="130"/>
      <c r="BN634" s="130"/>
      <c r="BO634" s="130"/>
      <c r="BP634" s="130"/>
      <c r="BQ634" s="130"/>
      <c r="BT634" s="441"/>
      <c r="BU634" s="442"/>
      <c r="BV634" s="442"/>
      <c r="BW634" s="442"/>
      <c r="BX634" s="442"/>
      <c r="BY634" s="442"/>
      <c r="BZ634" s="442"/>
      <c r="CA634" s="442"/>
      <c r="CB634" s="442"/>
      <c r="CC634" s="442"/>
      <c r="CD634" s="130"/>
      <c r="CN634" s="130"/>
      <c r="CX634" s="130"/>
      <c r="DH634" s="130"/>
      <c r="DR634" s="130"/>
      <c r="EB634" s="130"/>
      <c r="EL634" s="130"/>
      <c r="EV634" s="130"/>
      <c r="EW634" s="130"/>
      <c r="EX634" s="130"/>
      <c r="EY634" s="130"/>
      <c r="EZ634" s="130"/>
      <c r="FA634" s="130"/>
      <c r="FB634" s="130"/>
      <c r="FC634" s="130"/>
      <c r="FF634" s="130"/>
      <c r="FP634" s="130"/>
      <c r="FZ634" s="130"/>
      <c r="GJ634" s="130"/>
      <c r="GT634" s="130"/>
      <c r="HD634" s="130"/>
      <c r="HN634" s="130"/>
      <c r="HX634" s="130"/>
      <c r="IH634" s="130"/>
    </row>
    <row xmlns:x14ac="http://schemas.microsoft.com/office/spreadsheetml/2009/9/ac" r="635" s="3" customFormat="true" x14ac:dyDescent="0.25">
      <c r="A635" s="394"/>
      <c r="B635" s="130"/>
      <c r="L635" s="130"/>
      <c r="V635" s="130"/>
      <c r="AF635" s="130"/>
      <c r="AP635" s="130"/>
      <c r="AZ635" s="130"/>
      <c r="BA635" s="130"/>
      <c r="BB635" s="130"/>
      <c r="BC635" s="130"/>
      <c r="BD635" s="130"/>
      <c r="BE635" s="130"/>
      <c r="BF635" s="130"/>
      <c r="BG635" s="130"/>
      <c r="BJ635" s="130"/>
      <c r="BK635" s="130"/>
      <c r="BL635" s="130"/>
      <c r="BM635" s="130"/>
      <c r="BN635" s="130"/>
      <c r="BO635" s="130"/>
      <c r="BP635" s="130"/>
      <c r="BQ635" s="130"/>
      <c r="BT635" s="441"/>
      <c r="BU635" s="442"/>
      <c r="BV635" s="442"/>
      <c r="BW635" s="442"/>
      <c r="BX635" s="442"/>
      <c r="BY635" s="442"/>
      <c r="BZ635" s="442"/>
      <c r="CA635" s="442"/>
      <c r="CB635" s="442"/>
      <c r="CC635" s="442"/>
      <c r="CD635" s="130"/>
      <c r="CN635" s="130"/>
      <c r="CX635" s="130"/>
      <c r="DH635" s="130"/>
      <c r="DR635" s="130"/>
      <c r="EB635" s="130"/>
      <c r="EL635" s="130"/>
      <c r="EV635" s="130"/>
      <c r="EW635" s="130"/>
      <c r="EX635" s="130"/>
      <c r="EY635" s="130"/>
      <c r="EZ635" s="130"/>
      <c r="FA635" s="130"/>
      <c r="FB635" s="130"/>
      <c r="FC635" s="130"/>
      <c r="FF635" s="130"/>
      <c r="FP635" s="130"/>
      <c r="FZ635" s="130"/>
      <c r="GJ635" s="130"/>
      <c r="GT635" s="130"/>
      <c r="HD635" s="130"/>
      <c r="HN635" s="130"/>
      <c r="HX635" s="130"/>
      <c r="IH635" s="130"/>
    </row>
    <row xmlns:x14ac="http://schemas.microsoft.com/office/spreadsheetml/2009/9/ac" r="636" s="3" customFormat="true" x14ac:dyDescent="0.25">
      <c r="A636" s="394"/>
      <c r="B636" s="130"/>
      <c r="L636" s="130"/>
      <c r="V636" s="130"/>
      <c r="AF636" s="130"/>
      <c r="AP636" s="130"/>
      <c r="AZ636" s="130"/>
      <c r="BA636" s="130"/>
      <c r="BB636" s="130"/>
      <c r="BC636" s="130"/>
      <c r="BD636" s="130"/>
      <c r="BE636" s="130"/>
      <c r="BF636" s="130"/>
      <c r="BG636" s="130"/>
      <c r="BJ636" s="130"/>
      <c r="BK636" s="130"/>
      <c r="BL636" s="130"/>
      <c r="BM636" s="130"/>
      <c r="BN636" s="130"/>
      <c r="BO636" s="130"/>
      <c r="BP636" s="130"/>
      <c r="BQ636" s="130"/>
      <c r="BT636" s="441"/>
      <c r="BU636" s="442"/>
      <c r="BV636" s="442"/>
      <c r="BW636" s="442"/>
      <c r="BX636" s="442"/>
      <c r="BY636" s="442"/>
      <c r="BZ636" s="442"/>
      <c r="CA636" s="442"/>
      <c r="CB636" s="442"/>
      <c r="CC636" s="442"/>
      <c r="CD636" s="130"/>
      <c r="CN636" s="130"/>
      <c r="CX636" s="130"/>
      <c r="DH636" s="130"/>
      <c r="DR636" s="130"/>
      <c r="EB636" s="130"/>
      <c r="EL636" s="130"/>
      <c r="EV636" s="130"/>
      <c r="EW636" s="130"/>
      <c r="EX636" s="130"/>
      <c r="EY636" s="130"/>
      <c r="EZ636" s="130"/>
      <c r="FA636" s="130"/>
      <c r="FB636" s="130"/>
      <c r="FC636" s="130"/>
      <c r="FF636" s="130"/>
      <c r="FP636" s="130"/>
      <c r="FZ636" s="130"/>
      <c r="GJ636" s="130"/>
      <c r="GT636" s="130"/>
      <c r="HD636" s="130"/>
      <c r="HN636" s="130"/>
      <c r="HX636" s="130"/>
      <c r="IH636" s="130"/>
    </row>
    <row xmlns:x14ac="http://schemas.microsoft.com/office/spreadsheetml/2009/9/ac" r="637" s="3" customFormat="true" x14ac:dyDescent="0.25">
      <c r="A637" s="394"/>
      <c r="B637" s="130"/>
      <c r="L637" s="130"/>
      <c r="V637" s="130"/>
      <c r="AF637" s="130"/>
      <c r="AP637" s="130"/>
      <c r="AZ637" s="130"/>
      <c r="BA637" s="130"/>
      <c r="BB637" s="130"/>
      <c r="BC637" s="130"/>
      <c r="BD637" s="130"/>
      <c r="BE637" s="130"/>
      <c r="BF637" s="130"/>
      <c r="BG637" s="130"/>
      <c r="BJ637" s="130"/>
      <c r="BK637" s="130"/>
      <c r="BL637" s="130"/>
      <c r="BM637" s="130"/>
      <c r="BN637" s="130"/>
      <c r="BO637" s="130"/>
      <c r="BP637" s="130"/>
      <c r="BQ637" s="130"/>
      <c r="BT637" s="441"/>
      <c r="BU637" s="442"/>
      <c r="BV637" s="442"/>
      <c r="BW637" s="442"/>
      <c r="BX637" s="442"/>
      <c r="BY637" s="442"/>
      <c r="BZ637" s="442"/>
      <c r="CA637" s="442"/>
      <c r="CB637" s="442"/>
      <c r="CC637" s="442"/>
      <c r="CD637" s="130"/>
      <c r="CN637" s="130"/>
      <c r="CX637" s="130"/>
      <c r="DH637" s="130"/>
      <c r="DR637" s="130"/>
      <c r="EB637" s="130"/>
      <c r="EL637" s="130"/>
      <c r="EV637" s="130"/>
      <c r="EW637" s="130"/>
      <c r="EX637" s="130"/>
      <c r="EY637" s="130"/>
      <c r="EZ637" s="130"/>
      <c r="FA637" s="130"/>
      <c r="FB637" s="130"/>
      <c r="FC637" s="130"/>
      <c r="FF637" s="130"/>
      <c r="FP637" s="130"/>
      <c r="FZ637" s="130"/>
      <c r="GJ637" s="130"/>
      <c r="GT637" s="130"/>
      <c r="HD637" s="130"/>
      <c r="HN637" s="130"/>
      <c r="HX637" s="130"/>
      <c r="IH637" s="130"/>
    </row>
    <row xmlns:x14ac="http://schemas.microsoft.com/office/spreadsheetml/2009/9/ac" r="638" s="3" customFormat="true" x14ac:dyDescent="0.25">
      <c r="A638" s="394"/>
      <c r="B638" s="130"/>
      <c r="L638" s="130"/>
      <c r="V638" s="130"/>
      <c r="AF638" s="130"/>
      <c r="AP638" s="130"/>
      <c r="AZ638" s="130"/>
      <c r="BA638" s="130"/>
      <c r="BB638" s="130"/>
      <c r="BC638" s="130"/>
      <c r="BD638" s="130"/>
      <c r="BE638" s="130"/>
      <c r="BF638" s="130"/>
      <c r="BG638" s="130"/>
      <c r="BJ638" s="130"/>
      <c r="BK638" s="130"/>
      <c r="BL638" s="130"/>
      <c r="BM638" s="130"/>
      <c r="BN638" s="130"/>
      <c r="BO638" s="130"/>
      <c r="BP638" s="130"/>
      <c r="BQ638" s="130"/>
      <c r="BT638" s="441"/>
      <c r="BU638" s="442"/>
      <c r="BV638" s="442"/>
      <c r="BW638" s="442"/>
      <c r="BX638" s="442"/>
      <c r="BY638" s="442"/>
      <c r="BZ638" s="442"/>
      <c r="CA638" s="442"/>
      <c r="CB638" s="442"/>
      <c r="CC638" s="442"/>
      <c r="CD638" s="130"/>
      <c r="CN638" s="130"/>
      <c r="CX638" s="130"/>
      <c r="DH638" s="130"/>
      <c r="DR638" s="130"/>
      <c r="EB638" s="130"/>
      <c r="EL638" s="130"/>
      <c r="EV638" s="130"/>
      <c r="EW638" s="130"/>
      <c r="EX638" s="130"/>
      <c r="EY638" s="130"/>
      <c r="EZ638" s="130"/>
      <c r="FA638" s="130"/>
      <c r="FB638" s="130"/>
      <c r="FC638" s="130"/>
      <c r="FF638" s="130"/>
      <c r="FP638" s="130"/>
      <c r="FZ638" s="130"/>
      <c r="GJ638" s="130"/>
      <c r="GT638" s="130"/>
      <c r="HD638" s="130"/>
      <c r="HN638" s="130"/>
      <c r="HX638" s="130"/>
      <c r="IH638" s="130"/>
    </row>
    <row xmlns:x14ac="http://schemas.microsoft.com/office/spreadsheetml/2009/9/ac" r="639" s="3" customFormat="true" x14ac:dyDescent="0.25">
      <c r="A639" s="394"/>
      <c r="B639" s="130"/>
      <c r="L639" s="130"/>
      <c r="V639" s="130"/>
      <c r="AF639" s="130"/>
      <c r="AP639" s="130"/>
      <c r="AZ639" s="130"/>
      <c r="BA639" s="130"/>
      <c r="BB639" s="130"/>
      <c r="BC639" s="130"/>
      <c r="BD639" s="130"/>
      <c r="BE639" s="130"/>
      <c r="BF639" s="130"/>
      <c r="BG639" s="130"/>
      <c r="BJ639" s="130"/>
      <c r="BK639" s="130"/>
      <c r="BL639" s="130"/>
      <c r="BM639" s="130"/>
      <c r="BN639" s="130"/>
      <c r="BO639" s="130"/>
      <c r="BP639" s="130"/>
      <c r="BQ639" s="130"/>
      <c r="BT639" s="441"/>
      <c r="BU639" s="442"/>
      <c r="BV639" s="442"/>
      <c r="BW639" s="442"/>
      <c r="BX639" s="442"/>
      <c r="BY639" s="442"/>
      <c r="BZ639" s="442"/>
      <c r="CA639" s="442"/>
      <c r="CB639" s="442"/>
      <c r="CC639" s="442"/>
      <c r="CD639" s="130"/>
      <c r="CN639" s="130"/>
      <c r="CX639" s="130"/>
      <c r="DH639" s="130"/>
      <c r="DR639" s="130"/>
      <c r="EB639" s="130"/>
      <c r="EL639" s="130"/>
      <c r="EV639" s="130"/>
      <c r="EW639" s="130"/>
      <c r="EX639" s="130"/>
      <c r="EY639" s="130"/>
      <c r="EZ639" s="130"/>
      <c r="FA639" s="130"/>
      <c r="FB639" s="130"/>
      <c r="FC639" s="130"/>
      <c r="FF639" s="130"/>
      <c r="FP639" s="130"/>
      <c r="FZ639" s="130"/>
      <c r="GJ639" s="130"/>
      <c r="GT639" s="130"/>
      <c r="HD639" s="130"/>
      <c r="HN639" s="130"/>
      <c r="HX639" s="130"/>
      <c r="IH639" s="130"/>
    </row>
    <row xmlns:x14ac="http://schemas.microsoft.com/office/spreadsheetml/2009/9/ac" r="640" s="3" customFormat="true" x14ac:dyDescent="0.25">
      <c r="A640" s="394"/>
      <c r="B640" s="130"/>
      <c r="L640" s="130"/>
      <c r="V640" s="130"/>
      <c r="AF640" s="130"/>
      <c r="AP640" s="130"/>
      <c r="AZ640" s="130"/>
      <c r="BA640" s="130"/>
      <c r="BB640" s="130"/>
      <c r="BC640" s="130"/>
      <c r="BD640" s="130"/>
      <c r="BE640" s="130"/>
      <c r="BF640" s="130"/>
      <c r="BG640" s="130"/>
      <c r="BJ640" s="130"/>
      <c r="BK640" s="130"/>
      <c r="BL640" s="130"/>
      <c r="BM640" s="130"/>
      <c r="BN640" s="130"/>
      <c r="BO640" s="130"/>
      <c r="BP640" s="130"/>
      <c r="BQ640" s="130"/>
      <c r="BT640" s="441"/>
      <c r="BU640" s="442"/>
      <c r="BV640" s="442"/>
      <c r="BW640" s="442"/>
      <c r="BX640" s="442"/>
      <c r="BY640" s="442"/>
      <c r="BZ640" s="442"/>
      <c r="CA640" s="442"/>
      <c r="CB640" s="442"/>
      <c r="CC640" s="442"/>
      <c r="CD640" s="130"/>
      <c r="CN640" s="130"/>
      <c r="CX640" s="130"/>
      <c r="DH640" s="130"/>
      <c r="DR640" s="130"/>
      <c r="EB640" s="130"/>
      <c r="EL640" s="130"/>
      <c r="EV640" s="130"/>
      <c r="EW640" s="130"/>
      <c r="EX640" s="130"/>
      <c r="EY640" s="130"/>
      <c r="EZ640" s="130"/>
      <c r="FA640" s="130"/>
      <c r="FB640" s="130"/>
      <c r="FC640" s="130"/>
      <c r="FF640" s="130"/>
      <c r="FP640" s="130"/>
      <c r="FZ640" s="130"/>
      <c r="GJ640" s="130"/>
      <c r="GT640" s="130"/>
      <c r="HD640" s="130"/>
      <c r="HN640" s="130"/>
      <c r="HX640" s="130"/>
      <c r="IH640" s="130"/>
    </row>
  </sheetData>
  <mergeCells count="17">
    <mergeCell ref="CO27:CU27"/>
    <mergeCell ref="CE27:CK27"/>
    <mergeCell ref="BU27:CA27"/>
    <mergeCell ref="EW27:FC27"/>
    <mergeCell ref="A2:A3"/>
    <mergeCell ref="EC27:EI27"/>
    <mergeCell ref="EM27:ES27"/>
    <mergeCell ref="BK27:BQ27"/>
    <mergeCell ref="BA27:BG27"/>
    <mergeCell ref="C27:I27"/>
    <mergeCell ref="M27:S27"/>
    <mergeCell ref="W27:AC27"/>
    <mergeCell ref="AG27:AM27"/>
    <mergeCell ref="AQ27:AW27"/>
    <mergeCell ref="CY27:DE27"/>
    <mergeCell ref="DI27:DO27"/>
    <mergeCell ref="DS27:DY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s>
  <pageMargins left="0.7" right="0.7" top="0.75" bottom="0.75" header="0.3" footer="0.3"/>
  <pageSetup orientation="portrait" r:id="rId1"/>
  <ignoredErrors>
    <ignoredError sqref="C1 M1 W1 AG1 AQ1 BA1 CE1 CO1 CY1 DI1 DS1" numberStoredAsText="true"/>
    <ignoredError sqref="D5:I5 N5:O5" formulaRange="true"/>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48</vt:i4>
      </vt:variant>
    </vt:vector>
  </HeadingPairs>
  <TitlesOfParts>
    <vt:vector size="6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2024-04-24T06:17:11Z</dcterms:modified>
</cp:coreProperties>
</file>